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<sst xmlns="http://schemas.openxmlformats.org/spreadsheetml/2006/main" count="13322" uniqueCount="1799">
  <si>
    <t>File opened</t>
  </si>
  <si>
    <t>2021-07-12 16:00:42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</si>
  <si>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</si>
  <si>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</si>
  <si>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</si>
  <si>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</si>
  <si>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</si>
  <si>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</si>
  <si>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</si>
  <si>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</si>
  <si>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</si>
  <si>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</si>
  <si>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</si>
  <si>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</si>
  <si>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</si>
  <si>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</si>
  <si>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</si>
  <si>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</si>
  <si>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</si>
  <si>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</si>
  <si>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</si>
  <si>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</si>
  <si>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</si>
  <si>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16:00:42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</si>
  <si>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</si>
  <si>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</si>
  <si>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</si>
  <si>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</si>
  <si>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</si>
  <si>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</si>
  <si>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</si>
  <si>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</si>
  <si>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</si>
  <si>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</si>
  <si>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</si>
  <si>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</si>
  <si>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</si>
  <si>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</si>
  <si>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</si>
  <si>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</si>
  <si>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</si>
  <si>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</si>
  <si>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</si>
  <si>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</si>
  <si>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</si>
  <si>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</si>
  <si>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</si>
  <si>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</si>
  <si>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</si>
  <si>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</si>
  <si>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</si>
  <si>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</si>
  <si>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</si>
  <si>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</si>
  <si>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</si>
  <si>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</si>
  <si>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</si>
  <si>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</si>
  <si>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</si>
  <si>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</si>
  <si>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</si>
  <si>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</si>
  <si>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</si>
  <si>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</si>
  <si>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</si>
  <si>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</si>
  <si>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</si>
  <si>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</si>
  <si>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</si>
  <si>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</si>
  <si>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</si>
  <si>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</si>
  <si>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</si>
  <si>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</si>
  <si>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</si>
  <si>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</si>
  <si>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</si>
  <si>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</si>
  <si>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</si>
  <si>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</si>
  <si>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</si>
  <si>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</si>
  <si>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</si>
  <si>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</si>
  <si>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</si>
  <si>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</si>
  <si>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</si>
  <si>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</si>
  <si>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</si>
  <si>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</si>
  <si>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</si>
  <si>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</si>
  <si>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</si>
  <si>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</si>
  <si>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</si>
  <si>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</si>
  <si>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</si>
  <si>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</si>
  <si>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</si>
  <si>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</si>
  <si>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</si>
  <si>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</si>
  <si>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</si>
  <si>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</si>
  <si>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</si>
  <si>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</si>
  <si>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</si>
  <si>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</si>
  <si>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</si>
  <si>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</si>
  <si>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</si>
  <si>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</si>
  <si>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</si>
  <si>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</si>
  <si>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</si>
  <si>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</si>
  <si>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</si>
  <si>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</si>
  <si>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</si>
  <si>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</si>
  <si>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</si>
  <si>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</si>
  <si>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</si>
  <si>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</si>
  <si>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</si>
  <si>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</si>
  <si>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</si>
  <si>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</si>
  <si>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</si>
  <si>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</si>
  <si>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</si>
  <si>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</si>
  <si>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</si>
  <si>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</si>
  <si>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</si>
  <si>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</si>
  <si>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</si>
  <si>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</si>
  <si>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</si>
  <si>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</si>
  <si>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</si>
  <si>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</si>
  <si>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</si>
  <si>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</si>
  <si>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</si>
  <si>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</si>
  <si>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</si>
  <si>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</si>
  <si>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</si>
  <si>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</si>
  <si>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</si>
  <si>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</si>
  <si>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</si>
  <si>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</si>
  <si>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</si>
  <si>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</si>
  <si>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</si>
  <si>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</si>
  <si>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</si>
  <si>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</si>
  <si>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</si>
  <si>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</si>
  <si>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</si>
  <si>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</si>
  <si>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</si>
  <si>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</si>
  <si>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</si>
  <si>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</si>
  <si>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</si>
  <si>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</si>
  <si>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</si>
  <si>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</si>
  <si>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</si>
  <si>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</si>
  <si>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</si>
  <si>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</si>
  <si>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</si>
  <si>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</si>
  <si>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</si>
  <si>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</si>
  <si>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</si>
  <si>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</si>
  <si>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</si>
  <si>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</si>
  <si>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</si>
  <si>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</si>
  <si>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</si>
  <si>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</si>
  <si>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</si>
  <si>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</si>
  <si>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</si>
  <si>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</si>
  <si>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</si>
  <si>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</si>
  <si>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</si>
  <si>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</si>
  <si>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</si>
  <si>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</si>
  <si>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</si>
  <si>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</si>
  <si>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</si>
  <si>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</si>
  <si>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</si>
  <si>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</si>
  <si>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</si>
  <si>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</si>
  <si>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</si>
  <si>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</si>
  <si>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</si>
  <si>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</si>
  <si>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</si>
  <si>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</si>
  <si>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</si>
  <si>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</si>
  <si>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</si>
  <si>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</si>
  <si>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</si>
  <si>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</si>
  <si>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</si>
  <si>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</si>
  <si>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</si>
  <si>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</si>
  <si>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</si>
  <si>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</si>
  <si>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</si>
  <si>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</si>
  <si>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</si>
  <si>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</si>
  <si>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</si>
  <si>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</si>
  <si>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</si>
  <si>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</si>
  <si>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</si>
  <si>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</si>
  <si>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</si>
  <si>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</si>
  <si>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</si>
  <si>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</si>
  <si>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</si>
  <si>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</si>
  <si>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</si>
  <si>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</si>
  <si>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</si>
  <si>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</si>
  <si>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</si>
  <si>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</si>
  <si>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</si>
  <si>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</si>
  <si>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</si>
  <si>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</si>
  <si>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</si>
  <si>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</si>
  <si>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</si>
  <si>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</si>
  <si>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</si>
  <si>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</si>
  <si>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</si>
  <si>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</si>
  <si>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</si>
  <si>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</si>
  <si>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</si>
  <si>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</si>
  <si>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</si>
  <si>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</si>
  <si>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</si>
  <si>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</si>
  <si>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</si>
  <si>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</si>
  <si>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</si>
  <si>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</si>
  <si>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</si>
  <si>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</si>
  <si>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</si>
  <si>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</si>
  <si>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</si>
  <si>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</si>
  <si>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</si>
  <si>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</si>
  <si>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</si>
  <si>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</si>
  <si>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</si>
  <si>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</si>
  <si>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</si>
  <si>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</si>
  <si>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</si>
  <si>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</si>
  <si>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</si>
  <si>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</si>
  <si>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</si>
  <si>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</si>
  <si>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16:45:14</t>
  </si>
  <si>
    <t>16:45:14</t>
  </si>
  <si>
    <t>-</t>
  </si>
  <si>
    <t>0: Broadleaf</t>
  </si>
  <si>
    <t>16:44:21</t>
  </si>
  <si>
    <t>3/3</t>
  </si>
  <si>
    <t>20210712 16:45:16</t>
  </si>
  <si>
    <t>16:45:16</t>
  </si>
  <si>
    <t>20210712 16:45:18</t>
  </si>
  <si>
    <t>16:45:18</t>
  </si>
  <si>
    <t>20210712 16:45:20</t>
  </si>
  <si>
    <t>16:45:20</t>
  </si>
  <si>
    <t>20210712 16:45:22</t>
  </si>
  <si>
    <t>16:45:22</t>
  </si>
  <si>
    <t>20210712 16:45:24</t>
  </si>
  <si>
    <t>16:45:24</t>
  </si>
  <si>
    <t>20210712 16:45:26</t>
  </si>
  <si>
    <t>16:45:26</t>
  </si>
  <si>
    <t>20210712 16:45:28</t>
  </si>
  <si>
    <t>16:45:28</t>
  </si>
  <si>
    <t>20210712 16:45:30</t>
  </si>
  <si>
    <t>16:45:30</t>
  </si>
  <si>
    <t>20210712 16:45:32</t>
  </si>
  <si>
    <t>16:45:32</t>
  </si>
  <si>
    <t>20210712 16:45:34</t>
  </si>
  <si>
    <t>16:45:34</t>
  </si>
  <si>
    <t>20210712 16:45:36</t>
  </si>
  <si>
    <t>16:45:36</t>
  </si>
  <si>
    <t>20210712 16:45:38</t>
  </si>
  <si>
    <t>16:45:38</t>
  </si>
  <si>
    <t>20210712 16:45:40</t>
  </si>
  <si>
    <t>16:45:40</t>
  </si>
  <si>
    <t>20210712 16:45:42</t>
  </si>
  <si>
    <t>16:45:42</t>
  </si>
  <si>
    <t>20210712 16:45:44</t>
  </si>
  <si>
    <t>16:45:44</t>
  </si>
  <si>
    <t>20210712 16:45:46</t>
  </si>
  <si>
    <t>16:45:46</t>
  </si>
  <si>
    <t>20210712 16:45:48</t>
  </si>
  <si>
    <t>16:45:48</t>
  </si>
  <si>
    <t>20210712 16:45:50</t>
  </si>
  <si>
    <t>16:45:50</t>
  </si>
  <si>
    <t>20210712 16:45:52</t>
  </si>
  <si>
    <t>16:45:52</t>
  </si>
  <si>
    <t>20210712 16:45:54</t>
  </si>
  <si>
    <t>16:45:54</t>
  </si>
  <si>
    <t>20210712 16:45:56</t>
  </si>
  <si>
    <t>16:45:56</t>
  </si>
  <si>
    <t>20210712 16:45:58</t>
  </si>
  <si>
    <t>16:45:58</t>
  </si>
  <si>
    <t>2/3</t>
  </si>
  <si>
    <t>20210712 16:46:00</t>
  </si>
  <si>
    <t>16:46:00</t>
  </si>
  <si>
    <t>20210712 16:46:02</t>
  </si>
  <si>
    <t>16:46:02</t>
  </si>
  <si>
    <t>20210712 16:46:04</t>
  </si>
  <si>
    <t>16:46:04</t>
  </si>
  <si>
    <t>20210712 16:46:06</t>
  </si>
  <si>
    <t>16:46:06</t>
  </si>
  <si>
    <t>20210712 16:46:08</t>
  </si>
  <si>
    <t>16:46:08</t>
  </si>
  <si>
    <t>20210712 16:46:10</t>
  </si>
  <si>
    <t>16:46:10</t>
  </si>
  <si>
    <t>20210712 16:46:12</t>
  </si>
  <si>
    <t>16:46:12</t>
  </si>
  <si>
    <t>20210712 16:46:14</t>
  </si>
  <si>
    <t>16:46:14</t>
  </si>
  <si>
    <t>20210712 16:46:16</t>
  </si>
  <si>
    <t>16:46:16</t>
  </si>
  <si>
    <t>20210712 16:46:18</t>
  </si>
  <si>
    <t>16:46:18</t>
  </si>
  <si>
    <t>20210712 16:46:20</t>
  </si>
  <si>
    <t>16:46:20</t>
  </si>
  <si>
    <t>20210712 16:46:22</t>
  </si>
  <si>
    <t>16:46:22</t>
  </si>
  <si>
    <t>20210712 16:46:24</t>
  </si>
  <si>
    <t>16:46:24</t>
  </si>
  <si>
    <t>20210712 16:46:26</t>
  </si>
  <si>
    <t>16:46:26</t>
  </si>
  <si>
    <t>20210712 16:46:28</t>
  </si>
  <si>
    <t>16:46:28</t>
  </si>
  <si>
    <t>20210712 16:46:30</t>
  </si>
  <si>
    <t>16:46:30</t>
  </si>
  <si>
    <t>20210712 16:46:32</t>
  </si>
  <si>
    <t>16:46:32</t>
  </si>
  <si>
    <t>20210712 16:46:34</t>
  </si>
  <si>
    <t>16:46:34</t>
  </si>
  <si>
    <t>20210712 16:46:36</t>
  </si>
  <si>
    <t>16:46:36</t>
  </si>
  <si>
    <t>20210712 16:46:38</t>
  </si>
  <si>
    <t>16:46:38</t>
  </si>
  <si>
    <t>20210712 16:46:40</t>
  </si>
  <si>
    <t>16:46:40</t>
  </si>
  <si>
    <t>20210712 16:46:42</t>
  </si>
  <si>
    <t>16:46:42</t>
  </si>
  <si>
    <t>20210712 16:46:44</t>
  </si>
  <si>
    <t>16:46:44</t>
  </si>
  <si>
    <t>20210712 16:46:46</t>
  </si>
  <si>
    <t>16:46:46</t>
  </si>
  <si>
    <t>20210712 16:46:48</t>
  </si>
  <si>
    <t>16:46:48</t>
  </si>
  <si>
    <t>20210712 16:46:50</t>
  </si>
  <si>
    <t>16:46:50</t>
  </si>
  <si>
    <t>20210712 16:46:52</t>
  </si>
  <si>
    <t>16:46:52</t>
  </si>
  <si>
    <t>20210712 16:46:54</t>
  </si>
  <si>
    <t>16:46:54</t>
  </si>
  <si>
    <t>20210712 16:46:56</t>
  </si>
  <si>
    <t>16:46:56</t>
  </si>
  <si>
    <t>20210712 16:46:58</t>
  </si>
  <si>
    <t>16:46:58</t>
  </si>
  <si>
    <t>20210712 16:47:00</t>
  </si>
  <si>
    <t>16:47:00</t>
  </si>
  <si>
    <t>20210712 16:47:02</t>
  </si>
  <si>
    <t>16:47:02</t>
  </si>
  <si>
    <t>20210712 16:47:04</t>
  </si>
  <si>
    <t>16:47:04</t>
  </si>
  <si>
    <t>20210712 16:47:06</t>
  </si>
  <si>
    <t>16:47:06</t>
  </si>
  <si>
    <t>20210712 16:47:08</t>
  </si>
  <si>
    <t>16:47:08</t>
  </si>
  <si>
    <t>20210712 16:47:10</t>
  </si>
  <si>
    <t>16:47:10</t>
  </si>
  <si>
    <t>20210712 16:47:12</t>
  </si>
  <si>
    <t>16:47:12</t>
  </si>
  <si>
    <t>20210712 16:47:14</t>
  </si>
  <si>
    <t>16:47:14</t>
  </si>
  <si>
    <t>20210712 16:47:16</t>
  </si>
  <si>
    <t>16:47:16</t>
  </si>
  <si>
    <t>20210712 16:47:18</t>
  </si>
  <si>
    <t>16:47:18</t>
  </si>
  <si>
    <t>20210712 16:47:20</t>
  </si>
  <si>
    <t>16:47:20</t>
  </si>
  <si>
    <t>20210712 16:47:22</t>
  </si>
  <si>
    <t>16:47:22</t>
  </si>
  <si>
    <t>20210712 16:47:24</t>
  </si>
  <si>
    <t>16:47:24</t>
  </si>
  <si>
    <t>20210712 16:47:26</t>
  </si>
  <si>
    <t>16:47:26</t>
  </si>
  <si>
    <t>20210712 16:47:28</t>
  </si>
  <si>
    <t>16:47:28</t>
  </si>
  <si>
    <t>20210712 16:47:30</t>
  </si>
  <si>
    <t>16:47:30</t>
  </si>
  <si>
    <t>20210712 16:47:32</t>
  </si>
  <si>
    <t>16:47:32</t>
  </si>
  <si>
    <t>20210712 16:47:34</t>
  </si>
  <si>
    <t>16:47:34</t>
  </si>
  <si>
    <t>20210712 16:47:36</t>
  </si>
  <si>
    <t>16:47:36</t>
  </si>
  <si>
    <t>20210712 16:47:38</t>
  </si>
  <si>
    <t>16:47:38</t>
  </si>
  <si>
    <t>20210712 16:47:40</t>
  </si>
  <si>
    <t>16:47:40</t>
  </si>
  <si>
    <t>20210712 16:47:42</t>
  </si>
  <si>
    <t>16:47:42</t>
  </si>
  <si>
    <t>20210712 16:47:44</t>
  </si>
  <si>
    <t>16:47:44</t>
  </si>
  <si>
    <t>20210712 16:47:46</t>
  </si>
  <si>
    <t>16:47:46</t>
  </si>
  <si>
    <t>20210712 16:47:48</t>
  </si>
  <si>
    <t>16:47:48</t>
  </si>
  <si>
    <t>20210712 16:47:50</t>
  </si>
  <si>
    <t>16:47:50</t>
  </si>
  <si>
    <t>20210712 16:47:52</t>
  </si>
  <si>
    <t>16:47:52</t>
  </si>
  <si>
    <t>20210712 16:47:54</t>
  </si>
  <si>
    <t>16:47:54</t>
  </si>
  <si>
    <t>20210712 16:47:56</t>
  </si>
  <si>
    <t>16:47:56</t>
  </si>
  <si>
    <t>1/3</t>
  </si>
  <si>
    <t>20210712 16:47:58</t>
  </si>
  <si>
    <t>16:47:58</t>
  </si>
  <si>
    <t>20210712 16:48:00</t>
  </si>
  <si>
    <t>16:48:00</t>
  </si>
  <si>
    <t>20210712 16:48:02</t>
  </si>
  <si>
    <t>16:48:02</t>
  </si>
  <si>
    <t>20210712 16:48:04</t>
  </si>
  <si>
    <t>16:48:04</t>
  </si>
  <si>
    <t>20210712 16:48:06</t>
  </si>
  <si>
    <t>16:48:06</t>
  </si>
  <si>
    <t>20210712 16:48:08</t>
  </si>
  <si>
    <t>16:48:08</t>
  </si>
  <si>
    <t>20210712 16:48:10</t>
  </si>
  <si>
    <t>16:48:10</t>
  </si>
  <si>
    <t>20210712 16:48:12</t>
  </si>
  <si>
    <t>16:48:12</t>
  </si>
  <si>
    <t>20210712 16:48:14</t>
  </si>
  <si>
    <t>16:48:14</t>
  </si>
  <si>
    <t>20210712 16:48:16</t>
  </si>
  <si>
    <t>16:48:16</t>
  </si>
  <si>
    <t>20210712 16:48:18</t>
  </si>
  <si>
    <t>16:48:18</t>
  </si>
  <si>
    <t>20210712 16:48:20</t>
  </si>
  <si>
    <t>16:48:20</t>
  </si>
  <si>
    <t>20210712 16:48:22</t>
  </si>
  <si>
    <t>16:48:22</t>
  </si>
  <si>
    <t>20210712 16:48:24</t>
  </si>
  <si>
    <t>16:48:24</t>
  </si>
  <si>
    <t>20210712 16:48:26</t>
  </si>
  <si>
    <t>16:48:26</t>
  </si>
  <si>
    <t>20210712 16:48:28</t>
  </si>
  <si>
    <t>16:48:28</t>
  </si>
  <si>
    <t>20210712 16:48:30</t>
  </si>
  <si>
    <t>16:48:30</t>
  </si>
  <si>
    <t>20210712 16:48:32</t>
  </si>
  <si>
    <t>16:48:32</t>
  </si>
  <si>
    <t>20210712 16:48:34</t>
  </si>
  <si>
    <t>16:48:34</t>
  </si>
  <si>
    <t>20210712 16:48:36</t>
  </si>
  <si>
    <t>16:48:36</t>
  </si>
  <si>
    <t>20210712 16:48:38</t>
  </si>
  <si>
    <t>16:48:38</t>
  </si>
  <si>
    <t>20210712 16:48:40</t>
  </si>
  <si>
    <t>16:48:40</t>
  </si>
  <si>
    <t>20210712 16:48:42</t>
  </si>
  <si>
    <t>16:48:42</t>
  </si>
  <si>
    <t>20210712 16:48:44</t>
  </si>
  <si>
    <t>16:48:44</t>
  </si>
  <si>
    <t>20210712 16:48:46</t>
  </si>
  <si>
    <t>16:48:46</t>
  </si>
  <si>
    <t>20210712 16:48:48</t>
  </si>
  <si>
    <t>16:48:48</t>
  </si>
  <si>
    <t>20210712 16:48:50</t>
  </si>
  <si>
    <t>16:48:50</t>
  </si>
  <si>
    <t>20210712 16:48:52</t>
  </si>
  <si>
    <t>16:48:52</t>
  </si>
  <si>
    <t>20210712 16:48:54</t>
  </si>
  <si>
    <t>16:48:54</t>
  </si>
  <si>
    <t>20210712 16:48:56</t>
  </si>
  <si>
    <t>16:48:56</t>
  </si>
  <si>
    <t>20210712 16:48:58</t>
  </si>
  <si>
    <t>16:48:58</t>
  </si>
  <si>
    <t>20210712 16:49:00</t>
  </si>
  <si>
    <t>16:49:00</t>
  </si>
  <si>
    <t>20210712 16:49:02</t>
  </si>
  <si>
    <t>16:49:02</t>
  </si>
  <si>
    <t>20210712 16:49:04</t>
  </si>
  <si>
    <t>16:49:04</t>
  </si>
  <si>
    <t>20210712 16:49:06</t>
  </si>
  <si>
    <t>16:49:06</t>
  </si>
  <si>
    <t>20210712 16:49:08</t>
  </si>
  <si>
    <t>16:49:08</t>
  </si>
  <si>
    <t>20210712 16:49:10</t>
  </si>
  <si>
    <t>16:49:10</t>
  </si>
  <si>
    <t>20210712 16:49:12</t>
  </si>
  <si>
    <t>16:49:12</t>
  </si>
  <si>
    <t>20210712 16:49:14</t>
  </si>
  <si>
    <t>16:49:14</t>
  </si>
  <si>
    <t>20210712 16:49:16</t>
  </si>
  <si>
    <t>16:49:16</t>
  </si>
  <si>
    <t>20210712 16:49:18</t>
  </si>
  <si>
    <t>16:49:18</t>
  </si>
  <si>
    <t>20210712 16:49:20</t>
  </si>
  <si>
    <t>16:49:20</t>
  </si>
  <si>
    <t>20210712 16:49:22</t>
  </si>
  <si>
    <t>16:49:22</t>
  </si>
  <si>
    <t>20210712 16:49:24</t>
  </si>
  <si>
    <t>16:49:24</t>
  </si>
  <si>
    <t>20210712 16:49:26</t>
  </si>
  <si>
    <t>16:49:26</t>
  </si>
  <si>
    <t>20210712 16:49:28</t>
  </si>
  <si>
    <t>16:49:28</t>
  </si>
  <si>
    <t>20210712 16:49:30</t>
  </si>
  <si>
    <t>16:49:30</t>
  </si>
  <si>
    <t>20210712 16:49:32</t>
  </si>
  <si>
    <t>16:49:32</t>
  </si>
  <si>
    <t>20210712 16:49:34</t>
  </si>
  <si>
    <t>16:49:34</t>
  </si>
  <si>
    <t>20210712 16:49:36</t>
  </si>
  <si>
    <t>16:49:36</t>
  </si>
  <si>
    <t>20210712 16:49:38</t>
  </si>
  <si>
    <t>16:49:38</t>
  </si>
  <si>
    <t>20210712 16:49:40</t>
  </si>
  <si>
    <t>16:49:40</t>
  </si>
  <si>
    <t>20210712 16:49:42</t>
  </si>
  <si>
    <t>16:49:42</t>
  </si>
  <si>
    <t>20210712 16:49:44</t>
  </si>
  <si>
    <t>16:49:44</t>
  </si>
  <si>
    <t>20210712 16:49:46</t>
  </si>
  <si>
    <t>16:49:46</t>
  </si>
  <si>
    <t>20210712 16:49:48</t>
  </si>
  <si>
    <t>16:49:48</t>
  </si>
  <si>
    <t>20210712 16:49:50</t>
  </si>
  <si>
    <t>16:49:50</t>
  </si>
  <si>
    <t>20210712 16:49:52</t>
  </si>
  <si>
    <t>16:49:52</t>
  </si>
  <si>
    <t>20210712 16:49:54</t>
  </si>
  <si>
    <t>16:49:54</t>
  </si>
  <si>
    <t>20210712 16:49:56</t>
  </si>
  <si>
    <t>16:49:56</t>
  </si>
  <si>
    <t>20210712 16:49:58</t>
  </si>
  <si>
    <t>16:49:58</t>
  </si>
  <si>
    <t>20210712 16:50:00</t>
  </si>
  <si>
    <t>16:50:00</t>
  </si>
  <si>
    <t>20210712 16:50:02</t>
  </si>
  <si>
    <t>16:50:02</t>
  </si>
  <si>
    <t>20210712 16:50:04</t>
  </si>
  <si>
    <t>16:50:04</t>
  </si>
  <si>
    <t>20210712 16:50:06</t>
  </si>
  <si>
    <t>16:50:06</t>
  </si>
  <si>
    <t>20210712 16:50:08</t>
  </si>
  <si>
    <t>16:50:08</t>
  </si>
  <si>
    <t>20210712 16:50:10</t>
  </si>
  <si>
    <t>16:50:10</t>
  </si>
  <si>
    <t>20210712 16:50:12</t>
  </si>
  <si>
    <t>16:50:12</t>
  </si>
  <si>
    <t>20210712 16:50:14</t>
  </si>
  <si>
    <t>16:50:14</t>
  </si>
  <si>
    <t>20210712 16:50:16</t>
  </si>
  <si>
    <t>16:50:16</t>
  </si>
  <si>
    <t>20210712 16:50:18</t>
  </si>
  <si>
    <t>16:50:18</t>
  </si>
  <si>
    <t>20210712 16:50:20</t>
  </si>
  <si>
    <t>16:50:20</t>
  </si>
  <si>
    <t>20210712 16:50:22</t>
  </si>
  <si>
    <t>16:50:22</t>
  </si>
  <si>
    <t>20210712 16:50:24</t>
  </si>
  <si>
    <t>16:50:24</t>
  </si>
  <si>
    <t>20210712 16:50:26</t>
  </si>
  <si>
    <t>16:50:26</t>
  </si>
  <si>
    <t>20210712 16:50:28</t>
  </si>
  <si>
    <t>16:50:28</t>
  </si>
  <si>
    <t>20210712 16:50:30</t>
  </si>
  <si>
    <t>16:50:30</t>
  </si>
  <si>
    <t>20210712 16:50:32</t>
  </si>
  <si>
    <t>16:50:32</t>
  </si>
  <si>
    <t>20210712 16:50:34</t>
  </si>
  <si>
    <t>16:50:34</t>
  </si>
  <si>
    <t>20210712 16:50:36</t>
  </si>
  <si>
    <t>16:50:36</t>
  </si>
  <si>
    <t>20210712 16:50:38</t>
  </si>
  <si>
    <t>16:50:38</t>
  </si>
  <si>
    <t>20210712 16:50:40</t>
  </si>
  <si>
    <t>16:50:40</t>
  </si>
  <si>
    <t>20210712 16:50:42</t>
  </si>
  <si>
    <t>16:50:42</t>
  </si>
  <si>
    <t>20210712 16:50:44</t>
  </si>
  <si>
    <t>16:50:44</t>
  </si>
  <si>
    <t>20210712 16:50:46</t>
  </si>
  <si>
    <t>16:50:46</t>
  </si>
  <si>
    <t>20210712 16:50:48</t>
  </si>
  <si>
    <t>16:50:48</t>
  </si>
  <si>
    <t>20210712 16:50:50</t>
  </si>
  <si>
    <t>16:50:50</t>
  </si>
  <si>
    <t>20210712 16:50:52</t>
  </si>
  <si>
    <t>16:50:52</t>
  </si>
  <si>
    <t>20210712 16:50:54</t>
  </si>
  <si>
    <t>16:50:54</t>
  </si>
  <si>
    <t>20210712 16:50:56</t>
  </si>
  <si>
    <t>16:50:56</t>
  </si>
  <si>
    <t>20210712 16:50:58</t>
  </si>
  <si>
    <t>16:50:58</t>
  </si>
  <si>
    <t>20210712 16:51:00</t>
  </si>
  <si>
    <t>16:51:00</t>
  </si>
  <si>
    <t>20210712 16:51:02</t>
  </si>
  <si>
    <t>16:51:02</t>
  </si>
  <si>
    <t>20210712 16:51:04</t>
  </si>
  <si>
    <t>16:51:04</t>
  </si>
  <si>
    <t>20210712 16:51:06</t>
  </si>
  <si>
    <t>16:51:06</t>
  </si>
  <si>
    <t>20210712 16:51:08</t>
  </si>
  <si>
    <t>16:51:08</t>
  </si>
  <si>
    <t>20210712 16:51:10</t>
  </si>
  <si>
    <t>16:51:10</t>
  </si>
  <si>
    <t>20210712 16:51:12</t>
  </si>
  <si>
    <t>16:51:12</t>
  </si>
  <si>
    <t>20210712 16:51:14</t>
  </si>
  <si>
    <t>16:51:14</t>
  </si>
  <si>
    <t>20210712 16:51:16</t>
  </si>
  <si>
    <t>16:51:16</t>
  </si>
  <si>
    <t>20210712 16:51:18</t>
  </si>
  <si>
    <t>16:51:18</t>
  </si>
  <si>
    <t>20210712 16:51:20</t>
  </si>
  <si>
    <t>16:51:20</t>
  </si>
  <si>
    <t>20210712 16:51:22</t>
  </si>
  <si>
    <t>16:51:22</t>
  </si>
  <si>
    <t>20210712 16:51:24</t>
  </si>
  <si>
    <t>16:51:24</t>
  </si>
  <si>
    <t>20210712 16:51:26</t>
  </si>
  <si>
    <t>16:51:26</t>
  </si>
  <si>
    <t>20210712 16:51:28</t>
  </si>
  <si>
    <t>16:51:28</t>
  </si>
  <si>
    <t>20210712 16:51:30</t>
  </si>
  <si>
    <t>16:51:30</t>
  </si>
  <si>
    <t>20210712 16:51:32</t>
  </si>
  <si>
    <t>16:51:32</t>
  </si>
  <si>
    <t>20210712 16:51:34</t>
  </si>
  <si>
    <t>16:51:34</t>
  </si>
  <si>
    <t>20210712 16:51:36</t>
  </si>
  <si>
    <t>16:51:36</t>
  </si>
  <si>
    <t>20210712 16:51:38</t>
  </si>
  <si>
    <t>16:51:38</t>
  </si>
  <si>
    <t>20210712 16:51:40</t>
  </si>
  <si>
    <t>16:51:40</t>
  </si>
  <si>
    <t>20210712 16:51:42</t>
  </si>
  <si>
    <t>16:51:42</t>
  </si>
  <si>
    <t>20210712 16:51:44</t>
  </si>
  <si>
    <t>16:51:44</t>
  </si>
  <si>
    <t>20210712 16:51:46</t>
  </si>
  <si>
    <t>16:51:46</t>
  </si>
  <si>
    <t>20210712 16:51:48</t>
  </si>
  <si>
    <t>16:51:48</t>
  </si>
  <si>
    <t>20210712 16:51:50</t>
  </si>
  <si>
    <t>16:51:50</t>
  </si>
  <si>
    <t>20210712 16:51:52</t>
  </si>
  <si>
    <t>16:51:52</t>
  </si>
  <si>
    <t>20210712 16:51:54</t>
  </si>
  <si>
    <t>16:51:54</t>
  </si>
  <si>
    <t>20210712 16:51:56</t>
  </si>
  <si>
    <t>16:51:56</t>
  </si>
  <si>
    <t>20210712 16:51:58</t>
  </si>
  <si>
    <t>16:51:58</t>
  </si>
  <si>
    <t>20210712 16:52:00</t>
  </si>
  <si>
    <t>16:52:00</t>
  </si>
  <si>
    <t>20210712 16:52:02</t>
  </si>
  <si>
    <t>16:52:02</t>
  </si>
  <si>
    <t>20210712 16:52:04</t>
  </si>
  <si>
    <t>16:52:04</t>
  </si>
  <si>
    <t>20210712 16:52:06</t>
  </si>
  <si>
    <t>16:52:06</t>
  </si>
  <si>
    <t>20210712 16:52:08</t>
  </si>
  <si>
    <t>16:52:08</t>
  </si>
  <si>
    <t>20210712 16:52:10</t>
  </si>
  <si>
    <t>16:52:10</t>
  </si>
  <si>
    <t>20210712 16:52:12</t>
  </si>
  <si>
    <t>16:52:12</t>
  </si>
  <si>
    <t>20210712 16:52:14</t>
  </si>
  <si>
    <t>16:52:14</t>
  </si>
  <si>
    <t>20210712 16:52:16</t>
  </si>
  <si>
    <t>16:52:16</t>
  </si>
  <si>
    <t>20210712 16:52:18</t>
  </si>
  <si>
    <t>16:52:18</t>
  </si>
  <si>
    <t>20210712 16:52:20</t>
  </si>
  <si>
    <t>16:52:20</t>
  </si>
  <si>
    <t>20210712 16:52:22</t>
  </si>
  <si>
    <t>16:52:22</t>
  </si>
  <si>
    <t>20210712 16:52:24</t>
  </si>
  <si>
    <t>16:52:24</t>
  </si>
  <si>
    <t>20210712 16:52:26</t>
  </si>
  <si>
    <t>16:52:26</t>
  </si>
  <si>
    <t>20210712 16:52:28</t>
  </si>
  <si>
    <t>16:52:28</t>
  </si>
  <si>
    <t>20210712 16:52:30</t>
  </si>
  <si>
    <t>16:52:30</t>
  </si>
  <si>
    <t>20210712 16:52:32</t>
  </si>
  <si>
    <t>16:52:32</t>
  </si>
  <si>
    <t>20210712 16:52:34</t>
  </si>
  <si>
    <t>16:52:34</t>
  </si>
  <si>
    <t>20210712 16:52:36</t>
  </si>
  <si>
    <t>16:52:36</t>
  </si>
  <si>
    <t>20210712 16:52:38</t>
  </si>
  <si>
    <t>16:52:38</t>
  </si>
  <si>
    <t>20210712 16:52:40</t>
  </si>
  <si>
    <t>16:52:40</t>
  </si>
  <si>
    <t>20210712 16:52:42</t>
  </si>
  <si>
    <t>16:52:42</t>
  </si>
  <si>
    <t>20210712 16:52:44</t>
  </si>
  <si>
    <t>16:52:44</t>
  </si>
  <si>
    <t>20210712 16:52:46</t>
  </si>
  <si>
    <t>16:52:46</t>
  </si>
  <si>
    <t>20210712 16:52:48</t>
  </si>
  <si>
    <t>16:52:48</t>
  </si>
  <si>
    <t>20210712 16:52:50</t>
  </si>
  <si>
    <t>16:52:50</t>
  </si>
  <si>
    <t>20210712 16:52:52</t>
  </si>
  <si>
    <t>16:52:52</t>
  </si>
  <si>
    <t>20210712 16:52:54</t>
  </si>
  <si>
    <t>16:52:54</t>
  </si>
  <si>
    <t>20210712 16:52:56</t>
  </si>
  <si>
    <t>16:52:56</t>
  </si>
  <si>
    <t>20210712 16:52:58</t>
  </si>
  <si>
    <t>16:52:58</t>
  </si>
  <si>
    <t>20210712 16:53:00</t>
  </si>
  <si>
    <t>16:53:00</t>
  </si>
  <si>
    <t>20210712 16:53:02</t>
  </si>
  <si>
    <t>16:53:02</t>
  </si>
  <si>
    <t>20210712 16:53:04</t>
  </si>
  <si>
    <t>16:53:04</t>
  </si>
  <si>
    <t>20210712 16:53:06</t>
  </si>
  <si>
    <t>16:53:06</t>
  </si>
  <si>
    <t>20210712 16:53:08</t>
  </si>
  <si>
    <t>16:53:08</t>
  </si>
  <si>
    <t>20210712 16:53:10</t>
  </si>
  <si>
    <t>16:53:10</t>
  </si>
  <si>
    <t>20210712 16:53:12</t>
  </si>
  <si>
    <t>16:53:12</t>
  </si>
  <si>
    <t>20210712 16:53:14</t>
  </si>
  <si>
    <t>16:53:14</t>
  </si>
  <si>
    <t>20210712 16:53:16</t>
  </si>
  <si>
    <t>16:53:16</t>
  </si>
  <si>
    <t>20210712 16:53:18</t>
  </si>
  <si>
    <t>16:53:18</t>
  </si>
  <si>
    <t>20210712 16:53:20</t>
  </si>
  <si>
    <t>16:53:20</t>
  </si>
  <si>
    <t>20210712 16:53:22</t>
  </si>
  <si>
    <t>16:53:22</t>
  </si>
  <si>
    <t>20210712 16:53:24</t>
  </si>
  <si>
    <t>16:53:24</t>
  </si>
  <si>
    <t>20210712 16:53:26</t>
  </si>
  <si>
    <t>16:53:26</t>
  </si>
  <si>
    <t>20210712 16:53:28</t>
  </si>
  <si>
    <t>16:53:28</t>
  </si>
  <si>
    <t>20210712 16:53:30</t>
  </si>
  <si>
    <t>16:53:30</t>
  </si>
  <si>
    <t>20210712 16:53:32</t>
  </si>
  <si>
    <t>16:53:32</t>
  </si>
  <si>
    <t>20210712 16:53:34</t>
  </si>
  <si>
    <t>16:53:34</t>
  </si>
  <si>
    <t>20210712 16:53:36</t>
  </si>
  <si>
    <t>16:53:36</t>
  </si>
  <si>
    <t>20210712 16:53:38</t>
  </si>
  <si>
    <t>16:53:38</t>
  </si>
  <si>
    <t>20210712 16:53:40</t>
  </si>
  <si>
    <t>16:53:40</t>
  </si>
  <si>
    <t>20210712 16:53:42</t>
  </si>
  <si>
    <t>16:53:42</t>
  </si>
  <si>
    <t>20210712 16:53:44</t>
  </si>
  <si>
    <t>16:53:44</t>
  </si>
  <si>
    <t>20210712 16:53:46</t>
  </si>
  <si>
    <t>16:53:46</t>
  </si>
  <si>
    <t>20210712 16:53:48</t>
  </si>
  <si>
    <t>16:53:48</t>
  </si>
  <si>
    <t>20210712 16:53:50</t>
  </si>
  <si>
    <t>16:53:50</t>
  </si>
  <si>
    <t>20210712 16:53:52</t>
  </si>
  <si>
    <t>16:53:52</t>
  </si>
  <si>
    <t>20210712 16:53:54</t>
  </si>
  <si>
    <t>16:53:54</t>
  </si>
  <si>
    <t>20210712 16:53:56</t>
  </si>
  <si>
    <t>16:53:56</t>
  </si>
  <si>
    <t>20210712 16:53:58</t>
  </si>
  <si>
    <t>16:53:58</t>
  </si>
  <si>
    <t>20210712 16:54:00</t>
  </si>
  <si>
    <t>16:54:00</t>
  </si>
  <si>
    <t>20210712 16:54:02</t>
  </si>
  <si>
    <t>16:54:02</t>
  </si>
  <si>
    <t>20210712 16:54:04</t>
  </si>
  <si>
    <t>16:54:04</t>
  </si>
  <si>
    <t>20210712 16:54:06</t>
  </si>
  <si>
    <t>16:54:06</t>
  </si>
  <si>
    <t>20210712 16:54:08</t>
  </si>
  <si>
    <t>16:54:08</t>
  </si>
  <si>
    <t>20210712 16:54:10</t>
  </si>
  <si>
    <t>16:54:10</t>
  </si>
  <si>
    <t>20210712 16:54:12</t>
  </si>
  <si>
    <t>16:54:12</t>
  </si>
  <si>
    <t>20210712 16:54:14</t>
  </si>
  <si>
    <t>16:54:14</t>
  </si>
  <si>
    <t>20210712 16:54:16</t>
  </si>
  <si>
    <t>16:54:16</t>
  </si>
  <si>
    <t>20210712 16:54:18</t>
  </si>
  <si>
    <t>16:54:18</t>
  </si>
  <si>
    <t>20210712 16:54:20</t>
  </si>
  <si>
    <t>16:54:20</t>
  </si>
  <si>
    <t>20210712 16:54:22</t>
  </si>
  <si>
    <t>16:54:22</t>
  </si>
  <si>
    <t>20210712 16:54:24</t>
  </si>
  <si>
    <t>16:54:24</t>
  </si>
  <si>
    <t>20210712 16:54:26</t>
  </si>
  <si>
    <t>16:54:26</t>
  </si>
  <si>
    <t>20210712 16:54:28</t>
  </si>
  <si>
    <t>16:54:28</t>
  </si>
  <si>
    <t>20210712 16:54:30</t>
  </si>
  <si>
    <t>16:54:30</t>
  </si>
  <si>
    <t>20210712 16:54:32</t>
  </si>
  <si>
    <t>16:54:32</t>
  </si>
  <si>
    <t>20210712 16:54:34</t>
  </si>
  <si>
    <t>16:54:34</t>
  </si>
  <si>
    <t>20210712 16:54:36</t>
  </si>
  <si>
    <t>16:54:36</t>
  </si>
  <si>
    <t>20210712 16:54:38</t>
  </si>
  <si>
    <t>16:54:38</t>
  </si>
  <si>
    <t>20210712 16:54:40</t>
  </si>
  <si>
    <t>16:54:40</t>
  </si>
  <si>
    <t>20210712 16:54:42</t>
  </si>
  <si>
    <t>16:54:42</t>
  </si>
  <si>
    <t>20210712 16:54:44</t>
  </si>
  <si>
    <t>16:54:44</t>
  </si>
  <si>
    <t>20210712 16:54:46</t>
  </si>
  <si>
    <t>16:54:46</t>
  </si>
  <si>
    <t>20210712 16:54:48</t>
  </si>
  <si>
    <t>16:54:48</t>
  </si>
  <si>
    <t>20210712 16:54:50</t>
  </si>
  <si>
    <t>16:54:50</t>
  </si>
  <si>
    <t>20210712 16:54:52</t>
  </si>
  <si>
    <t>16:54:52</t>
  </si>
  <si>
    <t>20210712 16:54:54</t>
  </si>
  <si>
    <t>16:54:54</t>
  </si>
  <si>
    <t>20210712 16:54:56</t>
  </si>
  <si>
    <t>16:54:56</t>
  </si>
  <si>
    <t>20210712 16:54:58</t>
  </si>
  <si>
    <t>16:54:58</t>
  </si>
  <si>
    <t>20210712 16:55:00</t>
  </si>
  <si>
    <t>16:55:00</t>
  </si>
  <si>
    <t>20210712 16:55:02</t>
  </si>
  <si>
    <t>16:55:02</t>
  </si>
  <si>
    <t>20210712 16:55:04</t>
  </si>
  <si>
    <t>16:55:04</t>
  </si>
  <si>
    <t>20210712 16:55:06</t>
  </si>
  <si>
    <t>16:55:06</t>
  </si>
  <si>
    <t>20210712 16:55:08</t>
  </si>
  <si>
    <t>16:55:08</t>
  </si>
  <si>
    <t>20210712 16:55:10</t>
  </si>
  <si>
    <t>16:55:10</t>
  </si>
  <si>
    <t>20210712 16:55:12</t>
  </si>
  <si>
    <t>16:55:12</t>
  </si>
  <si>
    <t>20210712 16:55:14</t>
  </si>
  <si>
    <t>16:55:14</t>
  </si>
  <si>
    <t>20210712 16:55:16</t>
  </si>
  <si>
    <t>16:55:16</t>
  </si>
  <si>
    <t>20210712 16:55:18</t>
  </si>
  <si>
    <t>16:55:18</t>
  </si>
  <si>
    <t>20210712 16:55:20</t>
  </si>
  <si>
    <t>16:55:20</t>
  </si>
  <si>
    <t>20210712 16:55:22</t>
  </si>
  <si>
    <t>16:55:22</t>
  </si>
  <si>
    <t>20210712 16:55:24</t>
  </si>
  <si>
    <t>16:55:24</t>
  </si>
  <si>
    <t>20210712 16:55:26</t>
  </si>
  <si>
    <t>16:55:26</t>
  </si>
  <si>
    <t>20210712 16:55:28</t>
  </si>
  <si>
    <t>16:55:28</t>
  </si>
  <si>
    <t>20210712 16:55:30</t>
  </si>
  <si>
    <t>16:55:30</t>
  </si>
  <si>
    <t>20210712 16:55:32</t>
  </si>
  <si>
    <t>16:55:32</t>
  </si>
  <si>
    <t>20210712 16:55:34</t>
  </si>
  <si>
    <t>16:55:34</t>
  </si>
  <si>
    <t>20210712 16:55:36</t>
  </si>
  <si>
    <t>16:55:36</t>
  </si>
  <si>
    <t>20210712 16:55:38</t>
  </si>
  <si>
    <t>16:55:38</t>
  </si>
  <si>
    <t>20210712 16:55:40</t>
  </si>
  <si>
    <t>16:55:40</t>
  </si>
  <si>
    <t>20210712 16:55:42</t>
  </si>
  <si>
    <t>16:55:42</t>
  </si>
  <si>
    <t>20210712 16:55:44</t>
  </si>
  <si>
    <t>16:55:44</t>
  </si>
  <si>
    <t>20210712 16:55:46</t>
  </si>
  <si>
    <t>16:55:46</t>
  </si>
  <si>
    <t>20210712 16:55:48</t>
  </si>
  <si>
    <t>16:55:48</t>
  </si>
  <si>
    <t>20210712 16:55:50</t>
  </si>
  <si>
    <t>16:55:50</t>
  </si>
  <si>
    <t>20210712 16:55:52</t>
  </si>
  <si>
    <t>16:55:52</t>
  </si>
  <si>
    <t>20210712 16:55:54</t>
  </si>
  <si>
    <t>16:55:54</t>
  </si>
  <si>
    <t>20210712 16:55:56</t>
  </si>
  <si>
    <t>16:55:56</t>
  </si>
  <si>
    <t>20210712 16:55:58</t>
  </si>
  <si>
    <t>16:55:58</t>
  </si>
  <si>
    <t>20210712 16:56:00</t>
  </si>
  <si>
    <t>16:56:00</t>
  </si>
  <si>
    <t>20210712 16:56:02</t>
  </si>
  <si>
    <t>16:56:02</t>
  </si>
  <si>
    <t>20210712 16:56:04</t>
  </si>
  <si>
    <t>16:56:04</t>
  </si>
  <si>
    <t>20210712 16:56:06</t>
  </si>
  <si>
    <t>16:56:06</t>
  </si>
  <si>
    <t>20210712 16:56:08</t>
  </si>
  <si>
    <t>16:56:08</t>
  </si>
  <si>
    <t>20210712 16:56:10</t>
  </si>
  <si>
    <t>16:56:10</t>
  </si>
  <si>
    <t>20210712 16:56:12</t>
  </si>
  <si>
    <t>16:56:12</t>
  </si>
  <si>
    <t>20210712 16:56:14</t>
  </si>
  <si>
    <t>16:56:14</t>
  </si>
  <si>
    <t>20210712 16:56:16</t>
  </si>
  <si>
    <t>16:56:16</t>
  </si>
  <si>
    <t>20210712 16:56:18</t>
  </si>
  <si>
    <t>16:56:18</t>
  </si>
  <si>
    <t>20210712 16:56:20</t>
  </si>
  <si>
    <t>16:56:20</t>
  </si>
  <si>
    <t>20210712 16:56:22</t>
  </si>
  <si>
    <t>16:56:22</t>
  </si>
  <si>
    <t>20210712 16:56:24</t>
  </si>
  <si>
    <t>16:56:24</t>
  </si>
  <si>
    <t>20210712 16:56:26</t>
  </si>
  <si>
    <t>16:56:26</t>
  </si>
  <si>
    <t>20210712 16:56:28</t>
  </si>
  <si>
    <t>16:56:28</t>
  </si>
  <si>
    <t>20210712 16:56:30</t>
  </si>
  <si>
    <t>16:56:30</t>
  </si>
  <si>
    <t>20210712 16:56:32</t>
  </si>
  <si>
    <t>16:56:32</t>
  </si>
  <si>
    <t>20210712 16:56:34</t>
  </si>
  <si>
    <t>16:56:34</t>
  </si>
  <si>
    <t>20210712 16:56:36</t>
  </si>
  <si>
    <t>16:56:36</t>
  </si>
  <si>
    <t>20210712 16:56:38</t>
  </si>
  <si>
    <t>16:56:38</t>
  </si>
  <si>
    <t>20210712 16:56:40</t>
  </si>
  <si>
    <t>16:56:40</t>
  </si>
  <si>
    <t>20210712 16:56:42</t>
  </si>
  <si>
    <t>16:56:42</t>
  </si>
  <si>
    <t>20210712 16:56:44</t>
  </si>
  <si>
    <t>16:56:44</t>
  </si>
  <si>
    <t>20210712 16:56:46</t>
  </si>
  <si>
    <t>16:56:46</t>
  </si>
  <si>
    <t>20210712 16:56:48</t>
  </si>
  <si>
    <t>16:56:48</t>
  </si>
  <si>
    <t>20210712 16:56:50</t>
  </si>
  <si>
    <t>16:56:50</t>
  </si>
  <si>
    <t>20210712 16:56:52</t>
  </si>
  <si>
    <t>16:56:52</t>
  </si>
  <si>
    <t>20210712 16:56:54</t>
  </si>
  <si>
    <t>16:56:54</t>
  </si>
  <si>
    <t>20210712 16:56:56</t>
  </si>
  <si>
    <t>16:56:56</t>
  </si>
  <si>
    <t>20210712 16:56:58</t>
  </si>
  <si>
    <t>16:56:58</t>
  </si>
  <si>
    <t>20210712 16:57:00</t>
  </si>
  <si>
    <t>16:57:00</t>
  </si>
  <si>
    <t>20210712 16:57:02</t>
  </si>
  <si>
    <t>16:57:02</t>
  </si>
  <si>
    <t>20210712 16:57:04</t>
  </si>
  <si>
    <t>16:57:04</t>
  </si>
  <si>
    <t>20210712 16:57:06</t>
  </si>
  <si>
    <t>16:57:06</t>
  </si>
  <si>
    <t>20210712 16:57:08</t>
  </si>
  <si>
    <t>16:57:08</t>
  </si>
  <si>
    <t>20210712 16:57:10</t>
  </si>
  <si>
    <t>16:57:10</t>
  </si>
  <si>
    <t>20210712 16:57:12</t>
  </si>
  <si>
    <t>16:57:12</t>
  </si>
  <si>
    <t>20210712 16:57:14</t>
  </si>
  <si>
    <t>16:57:14</t>
  </si>
  <si>
    <t>20210712 16:57:16</t>
  </si>
  <si>
    <t>16:57:16</t>
  </si>
  <si>
    <t>20210712 16:57:18</t>
  </si>
  <si>
    <t>16:57:18</t>
  </si>
  <si>
    <t>20210712 16:57:20</t>
  </si>
  <si>
    <t>16:57:20</t>
  </si>
  <si>
    <t>20210712 16:57:22</t>
  </si>
  <si>
    <t>16:57:22</t>
  </si>
  <si>
    <t>20210712 16:57:24</t>
  </si>
  <si>
    <t>16:57:24</t>
  </si>
  <si>
    <t>20210712 16:57:26</t>
  </si>
  <si>
    <t>16:57:26</t>
  </si>
  <si>
    <t>20210712 16:57:28</t>
  </si>
  <si>
    <t>16:57:28</t>
  </si>
  <si>
    <t>20210712 16:57:30</t>
  </si>
  <si>
    <t>16:57:30</t>
  </si>
  <si>
    <t>20210712 16:57:32</t>
  </si>
  <si>
    <t>16:57:32</t>
  </si>
  <si>
    <t>20210712 16:57:34</t>
  </si>
  <si>
    <t>16:57:34</t>
  </si>
  <si>
    <t>20210712 16:57:36</t>
  </si>
  <si>
    <t>16:57:36</t>
  </si>
  <si>
    <t>20210712 16:57:38</t>
  </si>
  <si>
    <t>16:57:38</t>
  </si>
  <si>
    <t>20210712 16:57:40</t>
  </si>
  <si>
    <t>16:57:40</t>
  </si>
  <si>
    <t>20210712 16:57:42</t>
  </si>
  <si>
    <t>16:57:42</t>
  </si>
  <si>
    <t>20210712 16:57:44</t>
  </si>
  <si>
    <t>16:57:44</t>
  </si>
  <si>
    <t>20210712 16:57:46</t>
  </si>
  <si>
    <t>16:57:46</t>
  </si>
  <si>
    <t>20210712 16:57:48</t>
  </si>
  <si>
    <t>16:57:48</t>
  </si>
  <si>
    <t>20210712 16:57:50</t>
  </si>
  <si>
    <t>16:57:50</t>
  </si>
  <si>
    <t>20210712 16:57:52</t>
  </si>
  <si>
    <t>16:57:52</t>
  </si>
  <si>
    <t>20210712 16:57:54</t>
  </si>
  <si>
    <t>16:57:54</t>
  </si>
  <si>
    <t>20210712 16:57:56</t>
  </si>
  <si>
    <t>16:57:56</t>
  </si>
  <si>
    <t>20210712 16:57:58</t>
  </si>
  <si>
    <t>16:57:58</t>
  </si>
  <si>
    <t>20210712 16:58:00</t>
  </si>
  <si>
    <t>16:58:00</t>
  </si>
  <si>
    <t>20210712 16:58:02</t>
  </si>
  <si>
    <t>16:58:02</t>
  </si>
  <si>
    <t>20210712 16:58:04</t>
  </si>
  <si>
    <t>16:58:04</t>
  </si>
  <si>
    <t>20210712 16:58:06</t>
  </si>
  <si>
    <t>16:58:06</t>
  </si>
  <si>
    <t>20210712 16:58:08</t>
  </si>
  <si>
    <t>16:58:08</t>
  </si>
  <si>
    <t>20210712 16:58:10</t>
  </si>
  <si>
    <t>16:58:10</t>
  </si>
  <si>
    <t>20210712 16:58:12</t>
  </si>
  <si>
    <t>16:58:12</t>
  </si>
  <si>
    <t>20210712 16:58:14</t>
  </si>
  <si>
    <t>16:58:14</t>
  </si>
  <si>
    <t>20210712 16:58:16</t>
  </si>
  <si>
    <t>16:58:16</t>
  </si>
  <si>
    <t>20210712 16:58:18</t>
  </si>
  <si>
    <t>16:58:18</t>
  </si>
  <si>
    <t>20210712 16:58:20</t>
  </si>
  <si>
    <t>16:58:20</t>
  </si>
  <si>
    <t>20210712 16:58:22</t>
  </si>
  <si>
    <t>16:58:22</t>
  </si>
  <si>
    <t>20210712 16:58:24</t>
  </si>
  <si>
    <t>16:58:24</t>
  </si>
  <si>
    <t>20210712 16:58:26</t>
  </si>
  <si>
    <t>16:58:26</t>
  </si>
  <si>
    <t>20210712 16:58:28</t>
  </si>
  <si>
    <t>16:58:28</t>
  </si>
  <si>
    <t>20210712 16:58:30</t>
  </si>
  <si>
    <t>16:58:30</t>
  </si>
  <si>
    <t>20210712 16:58:32</t>
  </si>
  <si>
    <t>16:58:32</t>
  </si>
  <si>
    <t>20210712 16:58:34</t>
  </si>
  <si>
    <t>16:58:34</t>
  </si>
  <si>
    <t>20210712 16:58:36</t>
  </si>
  <si>
    <t>16:58:36</t>
  </si>
  <si>
    <t>20210712 16:58:38</t>
  </si>
  <si>
    <t>16:58:38</t>
  </si>
  <si>
    <t>20210712 16:58:40</t>
  </si>
  <si>
    <t>16:58:40</t>
  </si>
  <si>
    <t>20210712 16:58:42</t>
  </si>
  <si>
    <t>16:58:42</t>
  </si>
  <si>
    <t>20210712 16:58:44</t>
  </si>
  <si>
    <t>16:58:44</t>
  </si>
  <si>
    <t>20210712 16:58:46</t>
  </si>
  <si>
    <t>16:58:46</t>
  </si>
  <si>
    <t>20210712 16:58:48</t>
  </si>
  <si>
    <t>16:58:48</t>
  </si>
  <si>
    <t>20210712 16:58:50</t>
  </si>
  <si>
    <t>16:58:50</t>
  </si>
  <si>
    <t>20210712 16:58:52</t>
  </si>
  <si>
    <t>16:58:52</t>
  </si>
  <si>
    <t>20210712 16:58:54</t>
  </si>
  <si>
    <t>16:58:54</t>
  </si>
  <si>
    <t>20210712 16:58:56</t>
  </si>
  <si>
    <t>16:58:56</t>
  </si>
  <si>
    <t>20210712 16:58:58</t>
  </si>
  <si>
    <t>16:58:58</t>
  </si>
  <si>
    <t>20210712 16:59:00</t>
  </si>
  <si>
    <t>16:59:00</t>
  </si>
  <si>
    <t>20210712 16:59:02</t>
  </si>
  <si>
    <t>16:59:02</t>
  </si>
  <si>
    <t>20210712 16:59:04</t>
  </si>
  <si>
    <t>16:59:04</t>
  </si>
  <si>
    <t>20210712 16:59:06</t>
  </si>
  <si>
    <t>16:59:06</t>
  </si>
  <si>
    <t>20210712 16:59:08</t>
  </si>
  <si>
    <t>16:59:08</t>
  </si>
  <si>
    <t>20210712 16:59:10</t>
  </si>
  <si>
    <t>16:59:10</t>
  </si>
  <si>
    <t>20210712 16:59:12</t>
  </si>
  <si>
    <t>16:59:12</t>
  </si>
  <si>
    <t>20210712 16:59:14</t>
  </si>
  <si>
    <t>16:59:14</t>
  </si>
  <si>
    <t>20210712 16:59:16</t>
  </si>
  <si>
    <t>16:59:16</t>
  </si>
  <si>
    <t>20210712 16:59:18</t>
  </si>
  <si>
    <t>16:59:18</t>
  </si>
  <si>
    <t>20210712 16:59:20</t>
  </si>
  <si>
    <t>16:59:20</t>
  </si>
  <si>
    <t>20210712 16:59:22</t>
  </si>
  <si>
    <t>16:59:22</t>
  </si>
  <si>
    <t>20210712 16:59:24</t>
  </si>
  <si>
    <t>16:59:24</t>
  </si>
  <si>
    <t>20210712 16:59:26</t>
  </si>
  <si>
    <t>16:59:26</t>
  </si>
  <si>
    <t>20210712 16:59:28</t>
  </si>
  <si>
    <t>16:59:28</t>
  </si>
  <si>
    <t>20210712 16:59:30</t>
  </si>
  <si>
    <t>16:59:30</t>
  </si>
  <si>
    <t>20210712 16:59:32</t>
  </si>
  <si>
    <t>16:59:32</t>
  </si>
  <si>
    <t>20210712 16:59:34</t>
  </si>
  <si>
    <t>16:59:34</t>
  </si>
  <si>
    <t>20210712 16:59:36</t>
  </si>
  <si>
    <t>16:59:36</t>
  </si>
  <si>
    <t>20210712 16:59:38</t>
  </si>
  <si>
    <t>16:59:38</t>
  </si>
  <si>
    <t>20210712 16:59:40</t>
  </si>
  <si>
    <t>16:59:40</t>
  </si>
  <si>
    <t>20210712 16:59:42</t>
  </si>
  <si>
    <t>16:59:42</t>
  </si>
  <si>
    <t>20210712 16:59:44</t>
  </si>
  <si>
    <t>16:59:44</t>
  </si>
  <si>
    <t>20210712 16:59:46</t>
  </si>
  <si>
    <t>16:59:46</t>
  </si>
  <si>
    <t>20210712 16:59:48</t>
  </si>
  <si>
    <t>16:59:48</t>
  </si>
  <si>
    <t>20210712 16:59:50</t>
  </si>
  <si>
    <t>16:59:50</t>
  </si>
  <si>
    <t>20210712 16:59:52</t>
  </si>
  <si>
    <t>16:59:52</t>
  </si>
  <si>
    <t>20210712 16:59:54</t>
  </si>
  <si>
    <t>16:59:54</t>
  </si>
  <si>
    <t>20210712 16:59:56</t>
  </si>
  <si>
    <t>16:59:56</t>
  </si>
  <si>
    <t>20210712 16:59:58</t>
  </si>
  <si>
    <t>16:59:58</t>
  </si>
  <si>
    <t>20210712 17:00:00</t>
  </si>
  <si>
    <t>17:00:00</t>
  </si>
  <si>
    <t>20210712 17:00:02</t>
  </si>
  <si>
    <t>17:00:02</t>
  </si>
  <si>
    <t>20210712 17:00:04</t>
  </si>
  <si>
    <t>17:00:04</t>
  </si>
  <si>
    <t>20210712 17:00:06</t>
  </si>
  <si>
    <t>17:00:06</t>
  </si>
  <si>
    <t>20210712 17:00:08</t>
  </si>
  <si>
    <t>17:00:08</t>
  </si>
  <si>
    <t>20210712 17:00:10</t>
  </si>
  <si>
    <t>17:00:10</t>
  </si>
  <si>
    <t>20210712 17:00:12</t>
  </si>
  <si>
    <t>17:00:12</t>
  </si>
  <si>
    <t>20210712 17:00:14</t>
  </si>
  <si>
    <t>17:00:14</t>
  </si>
  <si>
    <t>20210712 17:00:16</t>
  </si>
  <si>
    <t>17:00:16</t>
  </si>
  <si>
    <t>20210712 17:00:18</t>
  </si>
  <si>
    <t>17:00:18</t>
  </si>
  <si>
    <t>20210712 17:00:20</t>
  </si>
  <si>
    <t>17:00:20</t>
  </si>
  <si>
    <t>20210712 17:00:22</t>
  </si>
  <si>
    <t>17:00:22</t>
  </si>
  <si>
    <t>20210712 17:00:24</t>
  </si>
  <si>
    <t>17:00:24</t>
  </si>
  <si>
    <t>20210712 17:00:26</t>
  </si>
  <si>
    <t>17:00:26</t>
  </si>
  <si>
    <t>20210712 17:00:28</t>
  </si>
  <si>
    <t>17:00:28</t>
  </si>
  <si>
    <t>20210712 17:00:30</t>
  </si>
  <si>
    <t>17:00:30</t>
  </si>
  <si>
    <t>20210712 17:00:32</t>
  </si>
  <si>
    <t>17:00:32</t>
  </si>
  <si>
    <t>20210712 17:00:34</t>
  </si>
  <si>
    <t>17:00:34</t>
  </si>
  <si>
    <t>20210712 17:00:36</t>
  </si>
  <si>
    <t>17:00:36</t>
  </si>
  <si>
    <t>20210712 17:00:38</t>
  </si>
  <si>
    <t>17:00:38</t>
  </si>
  <si>
    <t>20210712 17:00:40</t>
  </si>
  <si>
    <t>17:00:40</t>
  </si>
  <si>
    <t>20210712 17:00:42</t>
  </si>
  <si>
    <t>17:00:42</t>
  </si>
  <si>
    <t>20210712 17:00:44</t>
  </si>
  <si>
    <t>17:00:44</t>
  </si>
  <si>
    <t>20210712 17:00:46</t>
  </si>
  <si>
    <t>17:00:46</t>
  </si>
  <si>
    <t>20210712 17:00:48</t>
  </si>
  <si>
    <t>17:00:48</t>
  </si>
  <si>
    <t>20210712 17:00:50</t>
  </si>
  <si>
    <t>17:00:50</t>
  </si>
  <si>
    <t>20210712 17:00:52</t>
  </si>
  <si>
    <t>17:00:52</t>
  </si>
  <si>
    <t>20210712 17:00:54</t>
  </si>
  <si>
    <t>17:00:54</t>
  </si>
  <si>
    <t>20210712 17:00:56</t>
  </si>
  <si>
    <t>17:00:56</t>
  </si>
  <si>
    <t>20210712 17:00:58</t>
  </si>
  <si>
    <t>17:00:58</t>
  </si>
  <si>
    <t>20210712 17:01:00</t>
  </si>
  <si>
    <t>17:01:00</t>
  </si>
  <si>
    <t>20210712 17:01:02</t>
  </si>
  <si>
    <t>17:01:02</t>
  </si>
  <si>
    <t>20210712 17:01:04</t>
  </si>
  <si>
    <t>17:01:04</t>
  </si>
  <si>
    <t>20210712 17:01:06</t>
  </si>
  <si>
    <t>17:01:06</t>
  </si>
  <si>
    <t>20210712 17:01:08</t>
  </si>
  <si>
    <t>17:01:08</t>
  </si>
  <si>
    <t>20210712 17:01:10</t>
  </si>
  <si>
    <t>17:01:10</t>
  </si>
  <si>
    <t>20210712 17:01:12</t>
  </si>
  <si>
    <t>17:01:12</t>
  </si>
  <si>
    <t>20210712 17:01:14</t>
  </si>
  <si>
    <t>17:01:14</t>
  </si>
  <si>
    <t>20210712 17:01:16</t>
  </si>
  <si>
    <t>17:01:16</t>
  </si>
  <si>
    <t>20210712 17:01:18</t>
  </si>
  <si>
    <t>17:01:18</t>
  </si>
  <si>
    <t>20210712 17:01:20</t>
  </si>
  <si>
    <t>17:01:20</t>
  </si>
  <si>
    <t>20210712 17:01:22</t>
  </si>
  <si>
    <t>17:01:22</t>
  </si>
  <si>
    <t>20210712 17:01:24</t>
  </si>
  <si>
    <t>17:01:24</t>
  </si>
  <si>
    <t>20210712 17:01:26</t>
  </si>
  <si>
    <t>17:01:26</t>
  </si>
  <si>
    <t>20210712 17:01:28</t>
  </si>
  <si>
    <t>17:01:28</t>
  </si>
  <si>
    <t>20210712 17:01:30</t>
  </si>
  <si>
    <t>17:01:30</t>
  </si>
  <si>
    <t>20210712 17:01:32</t>
  </si>
  <si>
    <t>17:01:32</t>
  </si>
  <si>
    <t>20210712 17:01:34</t>
  </si>
  <si>
    <t>17:01:34</t>
  </si>
  <si>
    <t>20210712 17:01:36</t>
  </si>
  <si>
    <t>17:01:36</t>
  </si>
  <si>
    <t>20210712 17:01:38</t>
  </si>
  <si>
    <t>17:01:38</t>
  </si>
  <si>
    <t>20210712 17:01:40</t>
  </si>
  <si>
    <t>17:01:40</t>
  </si>
  <si>
    <t>20210712 17:01:42</t>
  </si>
  <si>
    <t>17:01:42</t>
  </si>
  <si>
    <t>20210712 17:01:44</t>
  </si>
  <si>
    <t>17:01:44</t>
  </si>
  <si>
    <t>20210712 17:01:46</t>
  </si>
  <si>
    <t>17:01:46</t>
  </si>
  <si>
    <t>20210712 17:01:48</t>
  </si>
  <si>
    <t>17:01:48</t>
  </si>
  <si>
    <t>20210712 17:01:50</t>
  </si>
  <si>
    <t>17:01:50</t>
  </si>
  <si>
    <t>20210712 17:01:52</t>
  </si>
  <si>
    <t>17:01:52</t>
  </si>
  <si>
    <t>20210712 17:01:54</t>
  </si>
  <si>
    <t>17:01:54</t>
  </si>
  <si>
    <t>20210712 17:01:56</t>
  </si>
  <si>
    <t>17:01:56</t>
  </si>
  <si>
    <t>20210712 17:01:58</t>
  </si>
  <si>
    <t>17:01:58</t>
  </si>
  <si>
    <t>20210712 17:02:00</t>
  </si>
  <si>
    <t>17:02:00</t>
  </si>
  <si>
    <t>20210712 17:02:02</t>
  </si>
  <si>
    <t>17:02:02</t>
  </si>
  <si>
    <t>20210712 17:02:04</t>
  </si>
  <si>
    <t>17:02:04</t>
  </si>
  <si>
    <t>20210712 17:02:06</t>
  </si>
  <si>
    <t>17:02:06</t>
  </si>
  <si>
    <t>20210712 17:02:08</t>
  </si>
  <si>
    <t>17:02:08</t>
  </si>
  <si>
    <t>20210712 17:02:10</t>
  </si>
  <si>
    <t>17:02:10</t>
  </si>
  <si>
    <t>20210712 17:02:12</t>
  </si>
  <si>
    <t>17:02:12</t>
  </si>
  <si>
    <t>20210712 17:02:14</t>
  </si>
  <si>
    <t>17:02:14</t>
  </si>
  <si>
    <t>20210712 17:02:16</t>
  </si>
  <si>
    <t>17:02:16</t>
  </si>
  <si>
    <t>20210712 17:02:18</t>
  </si>
  <si>
    <t>17:02:18</t>
  </si>
  <si>
    <t>20210712 17:02:20</t>
  </si>
  <si>
    <t>17:02:20</t>
  </si>
  <si>
    <t>20210712 17:02:22</t>
  </si>
  <si>
    <t>17:02:22</t>
  </si>
  <si>
    <t>20210712 17:02:24</t>
  </si>
  <si>
    <t>17:02:24</t>
  </si>
  <si>
    <t>20210712 17:02:26</t>
  </si>
  <si>
    <t>17:02:26</t>
  </si>
  <si>
    <t>20210712 17:02:28</t>
  </si>
  <si>
    <t>17:02:28</t>
  </si>
  <si>
    <t>20210712 17:02:30</t>
  </si>
  <si>
    <t>17:02:30</t>
  </si>
  <si>
    <t>20210712 17:02:32</t>
  </si>
  <si>
    <t>17:02:32</t>
  </si>
  <si>
    <t>20210712 17:02:34</t>
  </si>
  <si>
    <t>17:02:34</t>
  </si>
  <si>
    <t>20210712 17:02:36</t>
  </si>
  <si>
    <t>17:02:36</t>
  </si>
  <si>
    <t>20210712 17:02:38</t>
  </si>
  <si>
    <t>17:02:38</t>
  </si>
  <si>
    <t>20210712 17:02:40</t>
  </si>
  <si>
    <t>17:02:40</t>
  </si>
  <si>
    <t>20210712 17:02:42</t>
  </si>
  <si>
    <t>17:02:42</t>
  </si>
  <si>
    <t>20210712 17:02:44</t>
  </si>
  <si>
    <t>17:02:44</t>
  </si>
  <si>
    <t>20210712 17:02:46</t>
  </si>
  <si>
    <t>17:02:46</t>
  </si>
  <si>
    <t>20210712 17:02:48</t>
  </si>
  <si>
    <t>17:02:48</t>
  </si>
  <si>
    <t>20210712 17:02:50</t>
  </si>
  <si>
    <t>17:02:50</t>
  </si>
  <si>
    <t>20210712 17:02:52</t>
  </si>
  <si>
    <t>17:02:52</t>
  </si>
  <si>
    <t>20210712 17:02:54</t>
  </si>
  <si>
    <t>17:02:54</t>
  </si>
  <si>
    <t>20210712 17:02:56</t>
  </si>
  <si>
    <t>17:02:56</t>
  </si>
  <si>
    <t>20210712 17:02:58</t>
  </si>
  <si>
    <t>17:02:58</t>
  </si>
  <si>
    <t>20210712 17:03:00</t>
  </si>
  <si>
    <t>17:03:00</t>
  </si>
  <si>
    <t>20210712 17:03:02</t>
  </si>
  <si>
    <t>17:03:02</t>
  </si>
  <si>
    <t>20210712 17:03:04</t>
  </si>
  <si>
    <t>17:03:04</t>
  </si>
  <si>
    <t>20210712 17:03:06</t>
  </si>
  <si>
    <t>17:03:06</t>
  </si>
  <si>
    <t>20210712 17:03:08</t>
  </si>
  <si>
    <t>17:03:08</t>
  </si>
  <si>
    <t>20210712 17:03:10</t>
  </si>
  <si>
    <t>17:03:10</t>
  </si>
  <si>
    <t>20210712 17:03:12</t>
  </si>
  <si>
    <t>17:03:12</t>
  </si>
  <si>
    <t>20210712 17:03:14</t>
  </si>
  <si>
    <t>17:03:14</t>
  </si>
  <si>
    <t>20210712 17:03:16</t>
  </si>
  <si>
    <t>17:03:16</t>
  </si>
  <si>
    <t>20210712 17:03:18</t>
  </si>
  <si>
    <t>17:03:18</t>
  </si>
  <si>
    <t>20210712 17:03:20</t>
  </si>
  <si>
    <t>17:03:20</t>
  </si>
  <si>
    <t>20210712 17:03:22</t>
  </si>
  <si>
    <t>17:03:22</t>
  </si>
  <si>
    <t>20210712 17:03:24</t>
  </si>
  <si>
    <t>17:03:24</t>
  </si>
  <si>
    <t>20210712 17:03:26</t>
  </si>
  <si>
    <t>17:03:26</t>
  </si>
  <si>
    <t>20210712 17:03:28</t>
  </si>
  <si>
    <t>17:03:28</t>
  </si>
  <si>
    <t>20210712 17:03:30</t>
  </si>
  <si>
    <t>17:03:30</t>
  </si>
  <si>
    <t>20210712 17:03:32</t>
  </si>
  <si>
    <t>17:03:32</t>
  </si>
  <si>
    <t>20210712 17:03:34</t>
  </si>
  <si>
    <t>17:03:34</t>
  </si>
  <si>
    <t>20210712 17:03:36</t>
  </si>
  <si>
    <t>17:03:36</t>
  </si>
  <si>
    <t>20210712 17:03:38</t>
  </si>
  <si>
    <t>17:03:38</t>
  </si>
  <si>
    <t>20210712 17:03:40</t>
  </si>
  <si>
    <t>17:03:40</t>
  </si>
  <si>
    <t>20210712 17:03:42</t>
  </si>
  <si>
    <t>17:03:42</t>
  </si>
  <si>
    <t>20210712 17:03:44</t>
  </si>
  <si>
    <t>17:03:44</t>
  </si>
  <si>
    <t>20210712 17:03:46</t>
  </si>
  <si>
    <t>17:03:46</t>
  </si>
  <si>
    <t>20210712 17:03:48</t>
  </si>
  <si>
    <t>17:03:48</t>
  </si>
  <si>
    <t>20210712 17:03:50</t>
  </si>
  <si>
    <t>17:03:50</t>
  </si>
  <si>
    <t>20210712 17:03:52</t>
  </si>
  <si>
    <t>17:03:52</t>
  </si>
  <si>
    <t>20210712 17:03:54</t>
  </si>
  <si>
    <t>17:03:54</t>
  </si>
  <si>
    <t>20210712 17:03:56</t>
  </si>
  <si>
    <t>17:03:56</t>
  </si>
  <si>
    <t>20210712 17:03:58</t>
  </si>
  <si>
    <t>17:03:58</t>
  </si>
  <si>
    <t>20210712 17:04:00</t>
  </si>
  <si>
    <t>17:04:00</t>
  </si>
  <si>
    <t>20210712 17:04:02</t>
  </si>
  <si>
    <t>17:04:02</t>
  </si>
  <si>
    <t>20210712 17:04:04</t>
  </si>
  <si>
    <t>17:04:04</t>
  </si>
  <si>
    <t>20210712 17:04:06</t>
  </si>
  <si>
    <t>17:04:06</t>
  </si>
  <si>
    <t>20210712 17:04:08</t>
  </si>
  <si>
    <t>17:04:08</t>
  </si>
  <si>
    <t>20210712 17:04:10</t>
  </si>
  <si>
    <t>17:04:10</t>
  </si>
  <si>
    <t>20210712 17:04:12</t>
  </si>
  <si>
    <t>17:04:12</t>
  </si>
  <si>
    <t>20210712 17:04:14</t>
  </si>
  <si>
    <t>17:04:14</t>
  </si>
  <si>
    <t>20210712 17:04:16</t>
  </si>
  <si>
    <t>17:04:16</t>
  </si>
  <si>
    <t>20210712 17:04:18</t>
  </si>
  <si>
    <t>17:04:18</t>
  </si>
  <si>
    <t>20210712 17:04:20</t>
  </si>
  <si>
    <t>17:04:20</t>
  </si>
  <si>
    <t>20210712 17:04:22</t>
  </si>
  <si>
    <t>17:04:22</t>
  </si>
  <si>
    <t>20210712 17:04:24</t>
  </si>
  <si>
    <t>17:04:24</t>
  </si>
  <si>
    <t>20210712 17:04:26</t>
  </si>
  <si>
    <t>17:04:26</t>
  </si>
  <si>
    <t>20210712 17:04:28</t>
  </si>
  <si>
    <t>17:04:28</t>
  </si>
  <si>
    <t>20210712 17:04:30</t>
  </si>
  <si>
    <t>17:04:30</t>
  </si>
  <si>
    <t>20210712 17:04:32</t>
  </si>
  <si>
    <t>17:04:32</t>
  </si>
  <si>
    <t>20210712 17:04:34</t>
  </si>
  <si>
    <t>17:04:34</t>
  </si>
  <si>
    <t>20210712 17:04:36</t>
  </si>
  <si>
    <t>17:04:36</t>
  </si>
  <si>
    <t>20210712 17:04:38</t>
  </si>
  <si>
    <t>17:04:38</t>
  </si>
  <si>
    <t>20210712 17:04:40</t>
  </si>
  <si>
    <t>17:04:40</t>
  </si>
  <si>
    <t>20210712 17:04:42</t>
  </si>
  <si>
    <t>17:04:42</t>
  </si>
  <si>
    <t>20210712 17:04:44</t>
  </si>
  <si>
    <t>17:04:44</t>
  </si>
  <si>
    <t>20210712 17:04:46</t>
  </si>
  <si>
    <t>17:04:46</t>
  </si>
  <si>
    <t>20210712 17:04:48</t>
  </si>
  <si>
    <t>17:04:48</t>
  </si>
  <si>
    <t>20210712 17:04:50</t>
  </si>
  <si>
    <t>17:04:50</t>
  </si>
  <si>
    <t>20210712 17:04:52</t>
  </si>
  <si>
    <t>17:04:52</t>
  </si>
  <si>
    <t>20210712 17:04:54</t>
  </si>
  <si>
    <t>17:04:54</t>
  </si>
  <si>
    <t>20210712 17:04:56</t>
  </si>
  <si>
    <t>17:04:56</t>
  </si>
  <si>
    <t>20210712 17:04:58</t>
  </si>
  <si>
    <t>17:04:58</t>
  </si>
  <si>
    <t>20210712 17:05:00</t>
  </si>
  <si>
    <t>17:05:00</t>
  </si>
  <si>
    <t>20210712 17:05:02</t>
  </si>
  <si>
    <t>17:05:02</t>
  </si>
  <si>
    <t>20210712 17:05:04</t>
  </si>
  <si>
    <t>17:05:04</t>
  </si>
  <si>
    <t>20210712 17:05:06</t>
  </si>
  <si>
    <t>17:05:06</t>
  </si>
  <si>
    <t>20210712 17:05:08</t>
  </si>
  <si>
    <t>17:05:08</t>
  </si>
  <si>
    <t>20210712 17:05:10</t>
  </si>
  <si>
    <t>17:05:10</t>
  </si>
  <si>
    <t>20210712 17:05:12</t>
  </si>
  <si>
    <t>17:05:12</t>
  </si>
  <si>
    <t>20210712 17:05:14</t>
  </si>
  <si>
    <t>17:05:14</t>
  </si>
  <si>
    <t>20210712 17:05:16</t>
  </si>
  <si>
    <t>17:05:16</t>
  </si>
  <si>
    <t>20210712 17:05:18</t>
  </si>
  <si>
    <t>17:05:18</t>
  </si>
  <si>
    <t>20210712 17:05:20</t>
  </si>
  <si>
    <t>17:05:20</t>
  </si>
  <si>
    <t>20210712 17:05:22</t>
  </si>
  <si>
    <t>17:05:22</t>
  </si>
  <si>
    <t>20210712 17:05:24</t>
  </si>
  <si>
    <t>17:05:24</t>
  </si>
  <si>
    <t>20210712 17:05:26</t>
  </si>
  <si>
    <t>17:05:26</t>
  </si>
  <si>
    <t>20210712 17:05:28</t>
  </si>
  <si>
    <t>17:05:28</t>
  </si>
  <si>
    <t>20210712 17:05:30</t>
  </si>
  <si>
    <t>17:05:30</t>
  </si>
  <si>
    <t>20210712 17:05:32</t>
  </si>
  <si>
    <t>17:05:32</t>
  </si>
  <si>
    <t>20210712 17:05:34</t>
  </si>
  <si>
    <t>17:05:34</t>
  </si>
  <si>
    <t>20210712 17:05:36</t>
  </si>
  <si>
    <t>17:05:36</t>
  </si>
  <si>
    <t>20210712 17:05:38</t>
  </si>
  <si>
    <t>17:05:38</t>
  </si>
  <si>
    <t>20210712 17:05:40</t>
  </si>
  <si>
    <t>17:05:40</t>
  </si>
  <si>
    <t>20210712 17:05:42</t>
  </si>
  <si>
    <t>17:05:42</t>
  </si>
  <si>
    <t>20210712 17:05:44</t>
  </si>
  <si>
    <t>17:05:44</t>
  </si>
  <si>
    <t>20210712 17:05:46</t>
  </si>
  <si>
    <t>17:05:46</t>
  </si>
  <si>
    <t>20210712 17:05:48</t>
  </si>
  <si>
    <t>17:05:48</t>
  </si>
  <si>
    <t>20210712 17:05:50</t>
  </si>
  <si>
    <t>17:05:50</t>
  </si>
  <si>
    <t>20210712 17:05:52</t>
  </si>
  <si>
    <t>17:05:52</t>
  </si>
  <si>
    <t>20210712 17:05:54</t>
  </si>
  <si>
    <t>17:05:54</t>
  </si>
  <si>
    <t>20210712 17:05:56</t>
  </si>
  <si>
    <t>17:05:56</t>
  </si>
  <si>
    <t>20210712 17:05:58</t>
  </si>
  <si>
    <t>17:05:58</t>
  </si>
  <si>
    <t>20210712 17:06:00</t>
  </si>
  <si>
    <t>17:06:00</t>
  </si>
  <si>
    <t>20210712 17:06:02</t>
  </si>
  <si>
    <t>17:06:02</t>
  </si>
  <si>
    <t>20210712 17:06:04</t>
  </si>
  <si>
    <t>17:06:04</t>
  </si>
  <si>
    <t>20210712 17:06:06</t>
  </si>
  <si>
    <t>17:06:06</t>
  </si>
  <si>
    <t>20210712 17:06:08</t>
  </si>
  <si>
    <t>17:06:08</t>
  </si>
  <si>
    <t>20210712 17:06:10</t>
  </si>
  <si>
    <t>17:06:10</t>
  </si>
  <si>
    <t>20210712 17:06:12</t>
  </si>
  <si>
    <t>17:06:12</t>
  </si>
  <si>
    <t>20210712 17:06:14</t>
  </si>
  <si>
    <t>17:06:14</t>
  </si>
  <si>
    <t>20210712 17:06:16</t>
  </si>
  <si>
    <t>17:06:16</t>
  </si>
  <si>
    <t>20210712 17:06:18</t>
  </si>
  <si>
    <t>17:06:18</t>
  </si>
  <si>
    <t>20210712 17:06:20</t>
  </si>
  <si>
    <t>17:06:20</t>
  </si>
  <si>
    <t>20210712 17:06:22</t>
  </si>
  <si>
    <t>17:06:22</t>
  </si>
  <si>
    <t>20210712 17:06:24</t>
  </si>
  <si>
    <t>17:06:24</t>
  </si>
  <si>
    <t>20210712 17:06:26</t>
  </si>
  <si>
    <t>17:06:26</t>
  </si>
  <si>
    <t>20210712 17:06:28</t>
  </si>
  <si>
    <t>17:06:28</t>
  </si>
  <si>
    <t>20210712 17:06:30</t>
  </si>
  <si>
    <t>17:06:30</t>
  </si>
  <si>
    <t>20210712 17:06:32</t>
  </si>
  <si>
    <t>17:06:32</t>
  </si>
  <si>
    <t>20210712 17:06:34</t>
  </si>
  <si>
    <t>17:06:34</t>
  </si>
  <si>
    <t>20210712 17:06:36</t>
  </si>
  <si>
    <t>17:06:36</t>
  </si>
  <si>
    <t>20210712 17:06:38</t>
  </si>
  <si>
    <t>17:06:38</t>
  </si>
  <si>
    <t>20210712 17:06:40</t>
  </si>
  <si>
    <t>17:06:40</t>
  </si>
  <si>
    <t>20210712 17:06:42</t>
  </si>
  <si>
    <t>17:06:42</t>
  </si>
  <si>
    <t>20210712 17:06:44</t>
  </si>
  <si>
    <t>17:06:44</t>
  </si>
  <si>
    <t>20210712 17:06:46</t>
  </si>
  <si>
    <t>17:06:46</t>
  </si>
  <si>
    <t>20210712 17:06:48</t>
  </si>
  <si>
    <t>17:06:48</t>
  </si>
  <si>
    <t>20210712 17:06:50</t>
  </si>
  <si>
    <t>17:06:50</t>
  </si>
  <si>
    <t>20210712 17:06:52</t>
  </si>
  <si>
    <t>17:06:52</t>
  </si>
  <si>
    <t>20210712 17:06:54</t>
  </si>
  <si>
    <t>17:06:54</t>
  </si>
  <si>
    <t>20210712 17:06:56</t>
  </si>
  <si>
    <t>17:06:56</t>
  </si>
  <si>
    <t>20210712 17:06:58</t>
  </si>
  <si>
    <t>17:06:58</t>
  </si>
  <si>
    <t>20210712 17:07:00</t>
  </si>
  <si>
    <t>17:07:00</t>
  </si>
  <si>
    <t>20210712 17:07:02</t>
  </si>
  <si>
    <t>17:07:02</t>
  </si>
  <si>
    <t>20210712 17:07:04</t>
  </si>
  <si>
    <t>17:07:04</t>
  </si>
  <si>
    <t>20210712 17:07:06</t>
  </si>
  <si>
    <t>17:07:06</t>
  </si>
  <si>
    <t>20210712 17:07:08</t>
  </si>
  <si>
    <t>17:07:08</t>
  </si>
  <si>
    <t>20210712 17:07:10</t>
  </si>
  <si>
    <t>17:07:10</t>
  </si>
  <si>
    <t>20210712 17:07:12</t>
  </si>
  <si>
    <t>17:07:12</t>
  </si>
  <si>
    <t>20210712 17:07:14</t>
  </si>
  <si>
    <t>17:07:14</t>
  </si>
  <si>
    <t>20210712 17:07:16</t>
  </si>
  <si>
    <t>17:07:16</t>
  </si>
  <si>
    <t>20210712 17:07:18</t>
  </si>
  <si>
    <t>17:07:18</t>
  </si>
  <si>
    <t>20210712 17:07:20</t>
  </si>
  <si>
    <t>17:07:20</t>
  </si>
  <si>
    <t>20210712 17:07:22</t>
  </si>
  <si>
    <t>17:07:22</t>
  </si>
  <si>
    <t>20210712 17:07:24</t>
  </si>
  <si>
    <t>17:07:24</t>
  </si>
  <si>
    <t>20210712 17:07:26</t>
  </si>
  <si>
    <t>17:07:26</t>
  </si>
  <si>
    <t>20210712 17:07:28</t>
  </si>
  <si>
    <t>17:07:28</t>
  </si>
  <si>
    <t>20210712 17:07:30</t>
  </si>
  <si>
    <t>17:07:30</t>
  </si>
  <si>
    <t>20210712 17:07:32</t>
  </si>
  <si>
    <t>17:07:32</t>
  </si>
  <si>
    <t>20210712 17:07:34</t>
  </si>
  <si>
    <t>17:07:34</t>
  </si>
  <si>
    <t>20210712 17:07:36</t>
  </si>
  <si>
    <t>17:07:36</t>
  </si>
  <si>
    <t>20210712 17:07:38</t>
  </si>
  <si>
    <t>17:07:38</t>
  </si>
  <si>
    <t>20210712 17:07:40</t>
  </si>
  <si>
    <t>17:07:40</t>
  </si>
  <si>
    <t>20210712 17:07:42</t>
  </si>
  <si>
    <t>17:07:42</t>
  </si>
  <si>
    <t>20210712 17:07:44</t>
  </si>
  <si>
    <t>17:07:44</t>
  </si>
  <si>
    <t>20210712 17:07:46</t>
  </si>
  <si>
    <t>17:07:46</t>
  </si>
  <si>
    <t>20210712 17:07:48</t>
  </si>
  <si>
    <t>17:07:48</t>
  </si>
  <si>
    <t>20210712 17:07:50</t>
  </si>
  <si>
    <t>17:07:50</t>
  </si>
  <si>
    <t>20210712 17:07:52</t>
  </si>
  <si>
    <t>17:07:52</t>
  </si>
  <si>
    <t>20210712 17:07:54</t>
  </si>
  <si>
    <t>17:07:54</t>
  </si>
  <si>
    <t>20210712 17:07:56</t>
  </si>
  <si>
    <t>17:07:56</t>
  </si>
  <si>
    <t>20210712 17:07:58</t>
  </si>
  <si>
    <t>17:07:58</t>
  </si>
  <si>
    <t>20210712 17:08:00</t>
  </si>
  <si>
    <t>17:08:00</t>
  </si>
  <si>
    <t>20210712 17:08:02</t>
  </si>
  <si>
    <t>17:08:02</t>
  </si>
  <si>
    <t>20210712 17:08:04</t>
  </si>
  <si>
    <t>17:08:04</t>
  </si>
  <si>
    <t>20210712 17:08:06</t>
  </si>
  <si>
    <t>17:08:06</t>
  </si>
  <si>
    <t>20210712 17:08:08</t>
  </si>
  <si>
    <t>17:08:08</t>
  </si>
  <si>
    <t>20210712 17:08:10</t>
  </si>
  <si>
    <t>17:08:10</t>
  </si>
  <si>
    <t>20210712 17:08:12</t>
  </si>
  <si>
    <t>17:08:12</t>
  </si>
  <si>
    <t>20210712 17:08:14</t>
  </si>
  <si>
    <t>17:08:14</t>
  </si>
  <si>
    <t>20210712 17:08:16</t>
  </si>
  <si>
    <t>17:08:16</t>
  </si>
  <si>
    <t>20210712 17:08:18</t>
  </si>
  <si>
    <t>17:08:18</t>
  </si>
  <si>
    <t>20210712 17:08:20</t>
  </si>
  <si>
    <t>17:08:20</t>
  </si>
  <si>
    <t>20210712 17:08:22</t>
  </si>
  <si>
    <t>17:08:22</t>
  </si>
  <si>
    <t>20210712 17:08:24</t>
  </si>
  <si>
    <t>17:08:24</t>
  </si>
  <si>
    <t>20210712 17:08:26</t>
  </si>
  <si>
    <t>17:08:26</t>
  </si>
  <si>
    <t>20210712 17:08:28</t>
  </si>
  <si>
    <t>17:08:28</t>
  </si>
  <si>
    <t>20210712 17:08:30</t>
  </si>
  <si>
    <t>17:08:30</t>
  </si>
  <si>
    <t>20210712 17:08:32</t>
  </si>
  <si>
    <t>17:08:32</t>
  </si>
  <si>
    <t>20210712 17:08:34</t>
  </si>
  <si>
    <t>17:08:34</t>
  </si>
  <si>
    <t>20210712 17:08:36</t>
  </si>
  <si>
    <t>17:08:36</t>
  </si>
  <si>
    <t>20210712 17:08:38</t>
  </si>
  <si>
    <t>17:08:38</t>
  </si>
  <si>
    <t>20210712 17:08:40</t>
  </si>
  <si>
    <t>17:08:40</t>
  </si>
  <si>
    <t>20210712 17:08:42</t>
  </si>
  <si>
    <t>17:08:42</t>
  </si>
  <si>
    <t>20210712 17:08:44</t>
  </si>
  <si>
    <t>17:08:44</t>
  </si>
  <si>
    <t>20210712 17:08:46</t>
  </si>
  <si>
    <t>17:08:46</t>
  </si>
  <si>
    <t>20210712 17:08:48</t>
  </si>
  <si>
    <t>17:08:48</t>
  </si>
  <si>
    <t>20210712 17:08:50</t>
  </si>
  <si>
    <t>17:08:50</t>
  </si>
  <si>
    <t>20210712 17:08:52</t>
  </si>
  <si>
    <t>17:08:52</t>
  </si>
  <si>
    <t>20210712 17:08:54</t>
  </si>
  <si>
    <t>17:08:54</t>
  </si>
  <si>
    <t>20210712 17:08:56</t>
  </si>
  <si>
    <t>17:08:56</t>
  </si>
  <si>
    <t>20210712 17:08:58</t>
  </si>
  <si>
    <t>17:08:58</t>
  </si>
  <si>
    <t>20210712 17:09:00</t>
  </si>
  <si>
    <t>17:09:00</t>
  </si>
  <si>
    <t>20210712 17:09:02</t>
  </si>
  <si>
    <t>17:09:02</t>
  </si>
  <si>
    <t>20210712 17:09:04</t>
  </si>
  <si>
    <t>17:09:04</t>
  </si>
  <si>
    <t>20210712 17:09:06</t>
  </si>
  <si>
    <t>17:09:06</t>
  </si>
  <si>
    <t>20210712 17:09:08</t>
  </si>
  <si>
    <t>17:09:08</t>
  </si>
  <si>
    <t>20210712 17:09:10</t>
  </si>
  <si>
    <t>17:09:10</t>
  </si>
  <si>
    <t>20210712 17:09:12</t>
  </si>
  <si>
    <t>17:09:12</t>
  </si>
  <si>
    <t>20210712 17:09:14</t>
  </si>
  <si>
    <t>17:09:14</t>
  </si>
  <si>
    <t>20210712 17:09:16</t>
  </si>
  <si>
    <t>17:09:16</t>
  </si>
  <si>
    <t>20210712 17:09:18</t>
  </si>
  <si>
    <t>17:09:18</t>
  </si>
  <si>
    <t>20210712 17:09:20</t>
  </si>
  <si>
    <t>17:09:20</t>
  </si>
  <si>
    <t>20210712 17:09:22</t>
  </si>
  <si>
    <t>17:09:22</t>
  </si>
  <si>
    <t>20210712 17:09:24</t>
  </si>
  <si>
    <t>17:09:24</t>
  </si>
  <si>
    <t>20210712 17:09:26</t>
  </si>
  <si>
    <t>17:09:26</t>
  </si>
  <si>
    <t>20210712 17:09:28</t>
  </si>
  <si>
    <t>17:09:28</t>
  </si>
  <si>
    <t>20210712 17:09:30</t>
  </si>
  <si>
    <t>17:09:30</t>
  </si>
  <si>
    <t>20210712 17:09:32</t>
  </si>
  <si>
    <t>17:09:32</t>
  </si>
  <si>
    <t>20210712 17:09:34</t>
  </si>
  <si>
    <t>17:09:34</t>
  </si>
  <si>
    <t>20210712 17:09:36</t>
  </si>
  <si>
    <t>17:09:36</t>
  </si>
  <si>
    <t>20210712 17:09:38</t>
  </si>
  <si>
    <t>17:09:38</t>
  </si>
  <si>
    <t>20210712 17:09:40</t>
  </si>
  <si>
    <t>17:09:40</t>
  </si>
  <si>
    <t>20210712 17:09:42</t>
  </si>
  <si>
    <t>17:09:42</t>
  </si>
  <si>
    <t>20210712 17:09:44</t>
  </si>
  <si>
    <t>17:09:44</t>
  </si>
  <si>
    <t>20210712 17:09:46</t>
  </si>
  <si>
    <t>17:09:46</t>
  </si>
  <si>
    <t>20210712 17:09:48</t>
  </si>
  <si>
    <t>17:09:48</t>
  </si>
  <si>
    <t>20210712 17:09:50</t>
  </si>
  <si>
    <t>17:09:50</t>
  </si>
  <si>
    <t>20210712 17:09:52</t>
  </si>
  <si>
    <t>17:09:52</t>
  </si>
  <si>
    <t>20210712 17:09:54</t>
  </si>
  <si>
    <t>17:09:54</t>
  </si>
  <si>
    <t>20210712 17:09:56</t>
  </si>
  <si>
    <t>17:09:56</t>
  </si>
  <si>
    <t>20210712 17:09:58</t>
  </si>
  <si>
    <t>17:09:58</t>
  </si>
  <si>
    <t>20210712 17:10:00</t>
  </si>
  <si>
    <t>17:10:00</t>
  </si>
  <si>
    <t>20210712 17:10:02</t>
  </si>
  <si>
    <t>17:10:02</t>
  </si>
  <si>
    <t>20210712 17:10:04</t>
  </si>
  <si>
    <t>17:10:04</t>
  </si>
  <si>
    <t>20210712 17:10:06</t>
  </si>
  <si>
    <t>17:10:06</t>
  </si>
  <si>
    <t>20210712 17:10:08</t>
  </si>
  <si>
    <t>17:10:08</t>
  </si>
  <si>
    <t>20210712 17:10:10</t>
  </si>
  <si>
    <t>17:10:10</t>
  </si>
  <si>
    <t>20210712 17:10:12</t>
  </si>
  <si>
    <t>17:10:12</t>
  </si>
  <si>
    <t>20210712 17:12:04</t>
  </si>
  <si>
    <t>17:12:04</t>
  </si>
  <si>
    <t>17:11:00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</si>
</sst>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767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1626126314.5</v>
      </c>
      <c r="C17">
        <v>0</v>
      </c>
      <c r="D17" t="s">
        <v>290</v>
      </c>
      <c r="E17" t="s">
        <v>291</v>
      </c>
      <c r="F17">
        <v>1</v>
      </c>
      <c r="I17">
        <v>1626126313.5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19</v>
      </c>
      <c r="AH17">
        <v>2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1626126313.5</v>
      </c>
      <c r="BW17">
        <v>404.194</v>
      </c>
      <c r="BX17">
        <v>419.996</v>
      </c>
      <c r="BY17">
        <v>6.30582333333333</v>
      </c>
      <c r="BZ17">
        <v>4.04831333333333</v>
      </c>
      <c r="CA17">
        <v>402.061</v>
      </c>
      <c r="CB17">
        <v>6.36472</v>
      </c>
      <c r="CC17">
        <v>899.924</v>
      </c>
      <c r="CD17">
        <v>100.776666666667</v>
      </c>
      <c r="CE17">
        <v>0.112947666666667</v>
      </c>
      <c r="CF17">
        <v>15.9098666666667</v>
      </c>
      <c r="CG17">
        <v>15.2862</v>
      </c>
      <c r="CH17">
        <v>999.9</v>
      </c>
      <c r="CI17">
        <v>0</v>
      </c>
      <c r="CJ17">
        <v>0</v>
      </c>
      <c r="CK17">
        <v>10009.1333333333</v>
      </c>
      <c r="CL17">
        <v>0</v>
      </c>
      <c r="CM17">
        <v>0.221023</v>
      </c>
      <c r="CN17">
        <v>1459.99666666667</v>
      </c>
      <c r="CO17">
        <v>0.972997666666667</v>
      </c>
      <c r="CP17">
        <v>0.0270023666666667</v>
      </c>
      <c r="CQ17">
        <v>0</v>
      </c>
      <c r="CR17">
        <v>929.654666666667</v>
      </c>
      <c r="CS17">
        <v>4.99999</v>
      </c>
      <c r="CT17">
        <v>13584.1666666667</v>
      </c>
      <c r="CU17">
        <v>12728.3333333333</v>
      </c>
      <c r="CV17">
        <v>40.062</v>
      </c>
      <c r="CW17">
        <v>42.375</v>
      </c>
      <c r="CX17">
        <v>41.312</v>
      </c>
      <c r="CY17">
        <v>41.625</v>
      </c>
      <c r="CZ17">
        <v>41.5</v>
      </c>
      <c r="DA17">
        <v>1415.70666666667</v>
      </c>
      <c r="DB17">
        <v>39.29</v>
      </c>
      <c r="DC17">
        <v>0</v>
      </c>
      <c r="DD17">
        <v>1626126324.1</v>
      </c>
      <c r="DE17">
        <v>0</v>
      </c>
      <c r="DF17">
        <v>929.944846153846</v>
      </c>
      <c r="DG17">
        <v>-0.383931634028074</v>
      </c>
      <c r="DH17">
        <v>-23.2444443591549</v>
      </c>
      <c r="DI17">
        <v>13586.3038461538</v>
      </c>
      <c r="DJ17">
        <v>15</v>
      </c>
      <c r="DK17">
        <v>1626126261</v>
      </c>
      <c r="DL17" t="s">
        <v>294</v>
      </c>
      <c r="DM17">
        <v>1626126255</v>
      </c>
      <c r="DN17">
        <v>1626126261</v>
      </c>
      <c r="DO17">
        <v>7</v>
      </c>
      <c r="DP17">
        <v>0.339</v>
      </c>
      <c r="DQ17">
        <v>0.02</v>
      </c>
      <c r="DR17">
        <v>2.158</v>
      </c>
      <c r="DS17">
        <v>-0.064</v>
      </c>
      <c r="DT17">
        <v>420</v>
      </c>
      <c r="DU17">
        <v>4</v>
      </c>
      <c r="DV17">
        <v>0.09</v>
      </c>
      <c r="DW17">
        <v>0.05</v>
      </c>
      <c r="DX17">
        <v>-15.8082675</v>
      </c>
      <c r="DY17">
        <v>0.0091373358349156</v>
      </c>
      <c r="DZ17">
        <v>0.0276011629057545</v>
      </c>
      <c r="EA17">
        <v>1</v>
      </c>
      <c r="EB17">
        <v>930.021818181818</v>
      </c>
      <c r="EC17">
        <v>-1.21084847460579</v>
      </c>
      <c r="ED17">
        <v>0.245291595742996</v>
      </c>
      <c r="EE17">
        <v>1</v>
      </c>
      <c r="EF17">
        <v>2.25709875</v>
      </c>
      <c r="EG17">
        <v>-0.0118524202626722</v>
      </c>
      <c r="EH17">
        <v>0.0021127377824756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2.133</v>
      </c>
      <c r="EP17">
        <v>-0.0589</v>
      </c>
      <c r="EQ17">
        <v>1.36772170046793</v>
      </c>
      <c r="ER17">
        <v>0.00225868272383977</v>
      </c>
      <c r="ES17">
        <v>-9.96746185667655e-07</v>
      </c>
      <c r="ET17">
        <v>2.83711317370827e-10</v>
      </c>
      <c r="EU17">
        <v>-0.063082517618382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1</v>
      </c>
      <c r="FD17">
        <v>0.9</v>
      </c>
      <c r="FE17">
        <v>18</v>
      </c>
      <c r="FF17">
        <v>940.493</v>
      </c>
      <c r="FG17">
        <v>418.308</v>
      </c>
      <c r="FH17">
        <v>7.48766</v>
      </c>
      <c r="FI17">
        <v>26.1692</v>
      </c>
      <c r="FJ17">
        <v>30.0001</v>
      </c>
      <c r="FK17">
        <v>25.9975</v>
      </c>
      <c r="FL17">
        <v>26.0052</v>
      </c>
      <c r="FM17">
        <v>25.2718</v>
      </c>
      <c r="FN17">
        <v>74.0926</v>
      </c>
      <c r="FO17">
        <v>0</v>
      </c>
      <c r="FP17">
        <v>7.58</v>
      </c>
      <c r="FQ17">
        <v>420</v>
      </c>
      <c r="FR17">
        <v>4.06145</v>
      </c>
      <c r="FS17">
        <v>101.344</v>
      </c>
      <c r="FT17">
        <v>101.972</v>
      </c>
    </row>
    <row r="18" spans="1:176">
      <c r="A18">
        <v>2</v>
      </c>
      <c r="B18">
        <v>1626126316.5</v>
      </c>
      <c r="C18">
        <v>2</v>
      </c>
      <c r="D18" t="s">
        <v>296</v>
      </c>
      <c r="E18" t="s">
        <v>297</v>
      </c>
      <c r="F18">
        <v>1</v>
      </c>
      <c r="I18">
        <v>1626126315.5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18</v>
      </c>
      <c r="AH18">
        <v>2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1626126315.5</v>
      </c>
      <c r="BW18">
        <v>404.215333333333</v>
      </c>
      <c r="BX18">
        <v>419.998666666667</v>
      </c>
      <c r="BY18">
        <v>6.30534666666667</v>
      </c>
      <c r="BZ18">
        <v>4.04785</v>
      </c>
      <c r="CA18">
        <v>402.082333333333</v>
      </c>
      <c r="CB18">
        <v>6.36424333333333</v>
      </c>
      <c r="CC18">
        <v>899.992333333333</v>
      </c>
      <c r="CD18">
        <v>100.777666666667</v>
      </c>
      <c r="CE18">
        <v>0.11304</v>
      </c>
      <c r="CF18">
        <v>15.9029</v>
      </c>
      <c r="CG18">
        <v>15.2895333333333</v>
      </c>
      <c r="CH18">
        <v>999.9</v>
      </c>
      <c r="CI18">
        <v>0</v>
      </c>
      <c r="CJ18">
        <v>0</v>
      </c>
      <c r="CK18">
        <v>10015.8</v>
      </c>
      <c r="CL18">
        <v>0</v>
      </c>
      <c r="CM18">
        <v>0.221023</v>
      </c>
      <c r="CN18">
        <v>1459.99333333333</v>
      </c>
      <c r="CO18">
        <v>0.972997666666667</v>
      </c>
      <c r="CP18">
        <v>0.0270023666666667</v>
      </c>
      <c r="CQ18">
        <v>0</v>
      </c>
      <c r="CR18">
        <v>929.851666666667</v>
      </c>
      <c r="CS18">
        <v>4.99999</v>
      </c>
      <c r="CT18">
        <v>13584.0333333333</v>
      </c>
      <c r="CU18">
        <v>12728.2666666667</v>
      </c>
      <c r="CV18">
        <v>40.062</v>
      </c>
      <c r="CW18">
        <v>42.375</v>
      </c>
      <c r="CX18">
        <v>41.312</v>
      </c>
      <c r="CY18">
        <v>41.625</v>
      </c>
      <c r="CZ18">
        <v>41.5413333333333</v>
      </c>
      <c r="DA18">
        <v>1415.70333333333</v>
      </c>
      <c r="DB18">
        <v>39.29</v>
      </c>
      <c r="DC18">
        <v>0</v>
      </c>
      <c r="DD18">
        <v>1626126325.9</v>
      </c>
      <c r="DE18">
        <v>0</v>
      </c>
      <c r="DF18">
        <v>929.92236</v>
      </c>
      <c r="DG18">
        <v>-1.18307692805474</v>
      </c>
      <c r="DH18">
        <v>-22.1692306714684</v>
      </c>
      <c r="DI18">
        <v>13585.7</v>
      </c>
      <c r="DJ18">
        <v>15</v>
      </c>
      <c r="DK18">
        <v>1626126261</v>
      </c>
      <c r="DL18" t="s">
        <v>294</v>
      </c>
      <c r="DM18">
        <v>1626126255</v>
      </c>
      <c r="DN18">
        <v>1626126261</v>
      </c>
      <c r="DO18">
        <v>7</v>
      </c>
      <c r="DP18">
        <v>0.339</v>
      </c>
      <c r="DQ18">
        <v>0.02</v>
      </c>
      <c r="DR18">
        <v>2.158</v>
      </c>
      <c r="DS18">
        <v>-0.064</v>
      </c>
      <c r="DT18">
        <v>420</v>
      </c>
      <c r="DU18">
        <v>4</v>
      </c>
      <c r="DV18">
        <v>0.09</v>
      </c>
      <c r="DW18">
        <v>0.05</v>
      </c>
      <c r="DX18">
        <v>-15.8034125</v>
      </c>
      <c r="DY18">
        <v>-0.030169981238263</v>
      </c>
      <c r="DZ18">
        <v>0.0253621488393629</v>
      </c>
      <c r="EA18">
        <v>1</v>
      </c>
      <c r="EB18">
        <v>929.971121212121</v>
      </c>
      <c r="EC18">
        <v>-0.916513931367151</v>
      </c>
      <c r="ED18">
        <v>0.230758401478847</v>
      </c>
      <c r="EE18">
        <v>1</v>
      </c>
      <c r="EF18">
        <v>2.256648</v>
      </c>
      <c r="EG18">
        <v>-0.000292908067547427</v>
      </c>
      <c r="EH18">
        <v>0.00123959711196823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2.133</v>
      </c>
      <c r="EP18">
        <v>-0.0589</v>
      </c>
      <c r="EQ18">
        <v>1.36772170046793</v>
      </c>
      <c r="ER18">
        <v>0.00225868272383977</v>
      </c>
      <c r="ES18">
        <v>-9.96746185667655e-07</v>
      </c>
      <c r="ET18">
        <v>2.83711317370827e-10</v>
      </c>
      <c r="EU18">
        <v>-0.063082517618382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</v>
      </c>
      <c r="FD18">
        <v>0.9</v>
      </c>
      <c r="FE18">
        <v>18</v>
      </c>
      <c r="FF18">
        <v>940.987</v>
      </c>
      <c r="FG18">
        <v>418.25</v>
      </c>
      <c r="FH18">
        <v>7.48805</v>
      </c>
      <c r="FI18">
        <v>26.1692</v>
      </c>
      <c r="FJ18">
        <v>30.0002</v>
      </c>
      <c r="FK18">
        <v>25.9975</v>
      </c>
      <c r="FL18">
        <v>26.0052</v>
      </c>
      <c r="FM18">
        <v>25.2726</v>
      </c>
      <c r="FN18">
        <v>74.0926</v>
      </c>
      <c r="FO18">
        <v>0</v>
      </c>
      <c r="FP18">
        <v>7.68</v>
      </c>
      <c r="FQ18">
        <v>420</v>
      </c>
      <c r="FR18">
        <v>4.06145</v>
      </c>
      <c r="FS18">
        <v>101.344</v>
      </c>
      <c r="FT18">
        <v>101.972</v>
      </c>
    </row>
    <row r="19" spans="1:176">
      <c r="A19">
        <v>3</v>
      </c>
      <c r="B19">
        <v>1626126318.5</v>
      </c>
      <c r="C19">
        <v>4</v>
      </c>
      <c r="D19" t="s">
        <v>298</v>
      </c>
      <c r="E19" t="s">
        <v>299</v>
      </c>
      <c r="F19">
        <v>1</v>
      </c>
      <c r="I19">
        <v>1626126317.5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18</v>
      </c>
      <c r="AH19">
        <v>2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1626126317.5</v>
      </c>
      <c r="BW19">
        <v>404.213</v>
      </c>
      <c r="BX19">
        <v>419.986</v>
      </c>
      <c r="BY19">
        <v>6.30435</v>
      </c>
      <c r="BZ19">
        <v>4.04776</v>
      </c>
      <c r="CA19">
        <v>402.08</v>
      </c>
      <c r="CB19">
        <v>6.36325</v>
      </c>
      <c r="CC19">
        <v>900.018333333333</v>
      </c>
      <c r="CD19">
        <v>100.778</v>
      </c>
      <c r="CE19">
        <v>0.113177333333333</v>
      </c>
      <c r="CF19">
        <v>15.9006666666667</v>
      </c>
      <c r="CG19">
        <v>15.2906666666667</v>
      </c>
      <c r="CH19">
        <v>999.9</v>
      </c>
      <c r="CI19">
        <v>0</v>
      </c>
      <c r="CJ19">
        <v>0</v>
      </c>
      <c r="CK19">
        <v>9992.48666666667</v>
      </c>
      <c r="CL19">
        <v>0</v>
      </c>
      <c r="CM19">
        <v>0.221023</v>
      </c>
      <c r="CN19">
        <v>1460.00333333333</v>
      </c>
      <c r="CO19">
        <v>0.972997666666667</v>
      </c>
      <c r="CP19">
        <v>0.0270023666666667</v>
      </c>
      <c r="CQ19">
        <v>0</v>
      </c>
      <c r="CR19">
        <v>929.736666666667</v>
      </c>
      <c r="CS19">
        <v>4.99999</v>
      </c>
      <c r="CT19">
        <v>13585.5666666667</v>
      </c>
      <c r="CU19">
        <v>12728.3666666667</v>
      </c>
      <c r="CV19">
        <v>40.062</v>
      </c>
      <c r="CW19">
        <v>42.375</v>
      </c>
      <c r="CX19">
        <v>41.312</v>
      </c>
      <c r="CY19">
        <v>41.625</v>
      </c>
      <c r="CZ19">
        <v>41.5206666666667</v>
      </c>
      <c r="DA19">
        <v>1415.71333333333</v>
      </c>
      <c r="DB19">
        <v>39.29</v>
      </c>
      <c r="DC19">
        <v>0</v>
      </c>
      <c r="DD19">
        <v>1626126327.7</v>
      </c>
      <c r="DE19">
        <v>0</v>
      </c>
      <c r="DF19">
        <v>929.9245</v>
      </c>
      <c r="DG19">
        <v>-1.24605128858317</v>
      </c>
      <c r="DH19">
        <v>-14.2324786009599</v>
      </c>
      <c r="DI19">
        <v>13585.4423076923</v>
      </c>
      <c r="DJ19">
        <v>15</v>
      </c>
      <c r="DK19">
        <v>1626126261</v>
      </c>
      <c r="DL19" t="s">
        <v>294</v>
      </c>
      <c r="DM19">
        <v>1626126255</v>
      </c>
      <c r="DN19">
        <v>1626126261</v>
      </c>
      <c r="DO19">
        <v>7</v>
      </c>
      <c r="DP19">
        <v>0.339</v>
      </c>
      <c r="DQ19">
        <v>0.02</v>
      </c>
      <c r="DR19">
        <v>2.158</v>
      </c>
      <c r="DS19">
        <v>-0.064</v>
      </c>
      <c r="DT19">
        <v>420</v>
      </c>
      <c r="DU19">
        <v>4</v>
      </c>
      <c r="DV19">
        <v>0.09</v>
      </c>
      <c r="DW19">
        <v>0.05</v>
      </c>
      <c r="DX19">
        <v>-15.7981775</v>
      </c>
      <c r="DY19">
        <v>-0.0300731707316615</v>
      </c>
      <c r="DZ19">
        <v>0.0251875017369726</v>
      </c>
      <c r="EA19">
        <v>1</v>
      </c>
      <c r="EB19">
        <v>929.937457142857</v>
      </c>
      <c r="EC19">
        <v>-0.999428571429716</v>
      </c>
      <c r="ED19">
        <v>0.234356302954901</v>
      </c>
      <c r="EE19">
        <v>1</v>
      </c>
      <c r="EF19">
        <v>2.25638825</v>
      </c>
      <c r="EG19">
        <v>0.00490142589118295</v>
      </c>
      <c r="EH19">
        <v>0.000866440671656181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2.134</v>
      </c>
      <c r="EP19">
        <v>-0.0589</v>
      </c>
      <c r="EQ19">
        <v>1.36772170046793</v>
      </c>
      <c r="ER19">
        <v>0.00225868272383977</v>
      </c>
      <c r="ES19">
        <v>-9.96746185667655e-07</v>
      </c>
      <c r="ET19">
        <v>2.83711317370827e-10</v>
      </c>
      <c r="EU19">
        <v>-0.063082517618382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1.1</v>
      </c>
      <c r="FD19">
        <v>1</v>
      </c>
      <c r="FE19">
        <v>18</v>
      </c>
      <c r="FF19">
        <v>940.78</v>
      </c>
      <c r="FG19">
        <v>418.425</v>
      </c>
      <c r="FH19">
        <v>7.48849</v>
      </c>
      <c r="FI19">
        <v>26.1692</v>
      </c>
      <c r="FJ19">
        <v>30.0001</v>
      </c>
      <c r="FK19">
        <v>25.9975</v>
      </c>
      <c r="FL19">
        <v>26.0052</v>
      </c>
      <c r="FM19">
        <v>25.2725</v>
      </c>
      <c r="FN19">
        <v>74.0926</v>
      </c>
      <c r="FO19">
        <v>0</v>
      </c>
      <c r="FP19">
        <v>7.68</v>
      </c>
      <c r="FQ19">
        <v>420</v>
      </c>
      <c r="FR19">
        <v>4.06145</v>
      </c>
      <c r="FS19">
        <v>101.345</v>
      </c>
      <c r="FT19">
        <v>101.972</v>
      </c>
    </row>
    <row r="20" spans="1:176">
      <c r="A20">
        <v>4</v>
      </c>
      <c r="B20">
        <v>1626126320.5</v>
      </c>
      <c r="C20">
        <v>6</v>
      </c>
      <c r="D20" t="s">
        <v>300</v>
      </c>
      <c r="E20" t="s">
        <v>301</v>
      </c>
      <c r="F20">
        <v>1</v>
      </c>
      <c r="I20">
        <v>1626126319.5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19</v>
      </c>
      <c r="AH20">
        <v>2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1626126319.5</v>
      </c>
      <c r="BW20">
        <v>404.213333333333</v>
      </c>
      <c r="BX20">
        <v>419.968666666667</v>
      </c>
      <c r="BY20">
        <v>6.30452333333333</v>
      </c>
      <c r="BZ20">
        <v>4.04747333333333</v>
      </c>
      <c r="CA20">
        <v>402.08</v>
      </c>
      <c r="CB20">
        <v>6.36342333333333</v>
      </c>
      <c r="CC20">
        <v>900.018666666667</v>
      </c>
      <c r="CD20">
        <v>100.778</v>
      </c>
      <c r="CE20">
        <v>0.112705666666667</v>
      </c>
      <c r="CF20">
        <v>15.9026333333333</v>
      </c>
      <c r="CG20">
        <v>15.2831333333333</v>
      </c>
      <c r="CH20">
        <v>999.9</v>
      </c>
      <c r="CI20">
        <v>0</v>
      </c>
      <c r="CJ20">
        <v>0</v>
      </c>
      <c r="CK20">
        <v>9990.20666666667</v>
      </c>
      <c r="CL20">
        <v>0</v>
      </c>
      <c r="CM20">
        <v>0.221023</v>
      </c>
      <c r="CN20">
        <v>1459.91666666667</v>
      </c>
      <c r="CO20">
        <v>0.972996333333333</v>
      </c>
      <c r="CP20">
        <v>0.0270039333333333</v>
      </c>
      <c r="CQ20">
        <v>0</v>
      </c>
      <c r="CR20">
        <v>930.022</v>
      </c>
      <c r="CS20">
        <v>4.99999</v>
      </c>
      <c r="CT20">
        <v>13584.7666666667</v>
      </c>
      <c r="CU20">
        <v>12727.6</v>
      </c>
      <c r="CV20">
        <v>40.062</v>
      </c>
      <c r="CW20">
        <v>42.375</v>
      </c>
      <c r="CX20">
        <v>41.312</v>
      </c>
      <c r="CY20">
        <v>41.625</v>
      </c>
      <c r="CZ20">
        <v>41.5</v>
      </c>
      <c r="DA20">
        <v>1415.62666666667</v>
      </c>
      <c r="DB20">
        <v>39.29</v>
      </c>
      <c r="DC20">
        <v>0</v>
      </c>
      <c r="DD20">
        <v>1626126330.1</v>
      </c>
      <c r="DE20">
        <v>0</v>
      </c>
      <c r="DF20">
        <v>929.914230769231</v>
      </c>
      <c r="DG20">
        <v>-1.35309401570355</v>
      </c>
      <c r="DH20">
        <v>-6.35897438075325</v>
      </c>
      <c r="DI20">
        <v>13585.1</v>
      </c>
      <c r="DJ20">
        <v>15</v>
      </c>
      <c r="DK20">
        <v>1626126261</v>
      </c>
      <c r="DL20" t="s">
        <v>294</v>
      </c>
      <c r="DM20">
        <v>1626126255</v>
      </c>
      <c r="DN20">
        <v>1626126261</v>
      </c>
      <c r="DO20">
        <v>7</v>
      </c>
      <c r="DP20">
        <v>0.339</v>
      </c>
      <c r="DQ20">
        <v>0.02</v>
      </c>
      <c r="DR20">
        <v>2.158</v>
      </c>
      <c r="DS20">
        <v>-0.064</v>
      </c>
      <c r="DT20">
        <v>420</v>
      </c>
      <c r="DU20">
        <v>4</v>
      </c>
      <c r="DV20">
        <v>0.09</v>
      </c>
      <c r="DW20">
        <v>0.05</v>
      </c>
      <c r="DX20">
        <v>-15.79799</v>
      </c>
      <c r="DY20">
        <v>0.116593621013161</v>
      </c>
      <c r="DZ20">
        <v>0.0252369946705229</v>
      </c>
      <c r="EA20">
        <v>1</v>
      </c>
      <c r="EB20">
        <v>929.903181818182</v>
      </c>
      <c r="EC20">
        <v>-0.243600101412874</v>
      </c>
      <c r="ED20">
        <v>0.208134492437327</v>
      </c>
      <c r="EE20">
        <v>1</v>
      </c>
      <c r="EF20">
        <v>2.25637825</v>
      </c>
      <c r="EG20">
        <v>0.00626667917448198</v>
      </c>
      <c r="EH20">
        <v>0.000847015016100659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2.133</v>
      </c>
      <c r="EP20">
        <v>-0.0589</v>
      </c>
      <c r="EQ20">
        <v>1.36772170046793</v>
      </c>
      <c r="ER20">
        <v>0.00225868272383977</v>
      </c>
      <c r="ES20">
        <v>-9.96746185667655e-07</v>
      </c>
      <c r="ET20">
        <v>2.83711317370827e-10</v>
      </c>
      <c r="EU20">
        <v>-0.063082517618382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1.1</v>
      </c>
      <c r="FD20">
        <v>1</v>
      </c>
      <c r="FE20">
        <v>18</v>
      </c>
      <c r="FF20">
        <v>940.586</v>
      </c>
      <c r="FG20">
        <v>418.527</v>
      </c>
      <c r="FH20">
        <v>7.48879</v>
      </c>
      <c r="FI20">
        <v>26.1692</v>
      </c>
      <c r="FJ20">
        <v>30</v>
      </c>
      <c r="FK20">
        <v>25.9968</v>
      </c>
      <c r="FL20">
        <v>26.0052</v>
      </c>
      <c r="FM20">
        <v>25.2726</v>
      </c>
      <c r="FN20">
        <v>74.0926</v>
      </c>
      <c r="FO20">
        <v>0</v>
      </c>
      <c r="FP20">
        <v>7.79</v>
      </c>
      <c r="FQ20">
        <v>420</v>
      </c>
      <c r="FR20">
        <v>4.06145</v>
      </c>
      <c r="FS20">
        <v>101.345</v>
      </c>
      <c r="FT20">
        <v>101.972</v>
      </c>
    </row>
    <row r="21" spans="1:176">
      <c r="A21">
        <v>5</v>
      </c>
      <c r="B21">
        <v>1626126322.5</v>
      </c>
      <c r="C21">
        <v>8</v>
      </c>
      <c r="D21" t="s">
        <v>302</v>
      </c>
      <c r="E21" t="s">
        <v>303</v>
      </c>
      <c r="F21">
        <v>1</v>
      </c>
      <c r="I21">
        <v>1626126321.5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18</v>
      </c>
      <c r="AH21">
        <v>2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1626126321.5</v>
      </c>
      <c r="BW21">
        <v>404.196333333333</v>
      </c>
      <c r="BX21">
        <v>419.964666666667</v>
      </c>
      <c r="BY21">
        <v>6.30558333333333</v>
      </c>
      <c r="BZ21">
        <v>4.04677666666667</v>
      </c>
      <c r="CA21">
        <v>402.063333333333</v>
      </c>
      <c r="CB21">
        <v>6.36448</v>
      </c>
      <c r="CC21">
        <v>900.005333333333</v>
      </c>
      <c r="CD21">
        <v>100.778</v>
      </c>
      <c r="CE21">
        <v>0.113096666666667</v>
      </c>
      <c r="CF21">
        <v>15.9013666666667</v>
      </c>
      <c r="CG21">
        <v>15.281</v>
      </c>
      <c r="CH21">
        <v>999.9</v>
      </c>
      <c r="CI21">
        <v>0</v>
      </c>
      <c r="CJ21">
        <v>0</v>
      </c>
      <c r="CK21">
        <v>10002.2933333333</v>
      </c>
      <c r="CL21">
        <v>0</v>
      </c>
      <c r="CM21">
        <v>0.221023</v>
      </c>
      <c r="CN21">
        <v>1459.92666666667</v>
      </c>
      <c r="CO21">
        <v>0.972996333333333</v>
      </c>
      <c r="CP21">
        <v>0.0270039333333333</v>
      </c>
      <c r="CQ21">
        <v>0</v>
      </c>
      <c r="CR21">
        <v>929.511</v>
      </c>
      <c r="CS21">
        <v>4.99999</v>
      </c>
      <c r="CT21">
        <v>13584.5333333333</v>
      </c>
      <c r="CU21">
        <v>12727.6666666667</v>
      </c>
      <c r="CV21">
        <v>40.062</v>
      </c>
      <c r="CW21">
        <v>42.375</v>
      </c>
      <c r="CX21">
        <v>41.312</v>
      </c>
      <c r="CY21">
        <v>41.625</v>
      </c>
      <c r="CZ21">
        <v>41.5</v>
      </c>
      <c r="DA21">
        <v>1415.63666666667</v>
      </c>
      <c r="DB21">
        <v>39.29</v>
      </c>
      <c r="DC21">
        <v>0</v>
      </c>
      <c r="DD21">
        <v>1626126331.9</v>
      </c>
      <c r="DE21">
        <v>0</v>
      </c>
      <c r="DF21">
        <v>929.86048</v>
      </c>
      <c r="DG21">
        <v>-0.842923072859703</v>
      </c>
      <c r="DH21">
        <v>-3.06923075919279</v>
      </c>
      <c r="DI21">
        <v>13584.772</v>
      </c>
      <c r="DJ21">
        <v>15</v>
      </c>
      <c r="DK21">
        <v>1626126261</v>
      </c>
      <c r="DL21" t="s">
        <v>294</v>
      </c>
      <c r="DM21">
        <v>1626126255</v>
      </c>
      <c r="DN21">
        <v>1626126261</v>
      </c>
      <c r="DO21">
        <v>7</v>
      </c>
      <c r="DP21">
        <v>0.339</v>
      </c>
      <c r="DQ21">
        <v>0.02</v>
      </c>
      <c r="DR21">
        <v>2.158</v>
      </c>
      <c r="DS21">
        <v>-0.064</v>
      </c>
      <c r="DT21">
        <v>420</v>
      </c>
      <c r="DU21">
        <v>4</v>
      </c>
      <c r="DV21">
        <v>0.09</v>
      </c>
      <c r="DW21">
        <v>0.05</v>
      </c>
      <c r="DX21">
        <v>-15.7966075</v>
      </c>
      <c r="DY21">
        <v>0.195720450281444</v>
      </c>
      <c r="DZ21">
        <v>0.0258999458252329</v>
      </c>
      <c r="EA21">
        <v>1</v>
      </c>
      <c r="EB21">
        <v>929.893939393939</v>
      </c>
      <c r="EC21">
        <v>-0.98417239541112</v>
      </c>
      <c r="ED21">
        <v>0.24897559079506</v>
      </c>
      <c r="EE21">
        <v>1</v>
      </c>
      <c r="EF21">
        <v>2.25663875</v>
      </c>
      <c r="EG21">
        <v>0.00835463414633952</v>
      </c>
      <c r="EH21">
        <v>0.00100124469411828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2.133</v>
      </c>
      <c r="EP21">
        <v>-0.0589</v>
      </c>
      <c r="EQ21">
        <v>1.36772170046793</v>
      </c>
      <c r="ER21">
        <v>0.00225868272383977</v>
      </c>
      <c r="ES21">
        <v>-9.96746185667655e-07</v>
      </c>
      <c r="ET21">
        <v>2.83711317370827e-10</v>
      </c>
      <c r="EU21">
        <v>-0.063082517618382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1.1</v>
      </c>
      <c r="FD21">
        <v>1</v>
      </c>
      <c r="FE21">
        <v>18</v>
      </c>
      <c r="FF21">
        <v>940.592</v>
      </c>
      <c r="FG21">
        <v>418.556</v>
      </c>
      <c r="FH21">
        <v>7.48882</v>
      </c>
      <c r="FI21">
        <v>26.1692</v>
      </c>
      <c r="FJ21">
        <v>30.0001</v>
      </c>
      <c r="FK21">
        <v>25.9957</v>
      </c>
      <c r="FL21">
        <v>26.0052</v>
      </c>
      <c r="FM21">
        <v>25.2739</v>
      </c>
      <c r="FN21">
        <v>74.0926</v>
      </c>
      <c r="FO21">
        <v>0</v>
      </c>
      <c r="FP21">
        <v>7.89</v>
      </c>
      <c r="FQ21">
        <v>420</v>
      </c>
      <c r="FR21">
        <v>4.06145</v>
      </c>
      <c r="FS21">
        <v>101.345</v>
      </c>
      <c r="FT21">
        <v>101.971</v>
      </c>
    </row>
    <row r="22" spans="1:176">
      <c r="A22">
        <v>6</v>
      </c>
      <c r="B22">
        <v>1626126324.5</v>
      </c>
      <c r="C22">
        <v>10</v>
      </c>
      <c r="D22" t="s">
        <v>304</v>
      </c>
      <c r="E22" t="s">
        <v>305</v>
      </c>
      <c r="F22">
        <v>1</v>
      </c>
      <c r="I22">
        <v>1626126323.5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19</v>
      </c>
      <c r="AH22">
        <v>2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1626126323.5</v>
      </c>
      <c r="BW22">
        <v>404.159</v>
      </c>
      <c r="BX22">
        <v>419.965333333333</v>
      </c>
      <c r="BY22">
        <v>6.30697666666667</v>
      </c>
      <c r="BZ22">
        <v>4.04704</v>
      </c>
      <c r="CA22">
        <v>402.026</v>
      </c>
      <c r="CB22">
        <v>6.36587</v>
      </c>
      <c r="CC22">
        <v>899.982666666667</v>
      </c>
      <c r="CD22">
        <v>100.777</v>
      </c>
      <c r="CE22">
        <v>0.112927</v>
      </c>
      <c r="CF22">
        <v>15.8953666666667</v>
      </c>
      <c r="CG22">
        <v>15.2746666666667</v>
      </c>
      <c r="CH22">
        <v>999.9</v>
      </c>
      <c r="CI22">
        <v>0</v>
      </c>
      <c r="CJ22">
        <v>0</v>
      </c>
      <c r="CK22">
        <v>10022.5</v>
      </c>
      <c r="CL22">
        <v>0</v>
      </c>
      <c r="CM22">
        <v>0.221023</v>
      </c>
      <c r="CN22">
        <v>1459.93</v>
      </c>
      <c r="CO22">
        <v>0.972996333333333</v>
      </c>
      <c r="CP22">
        <v>0.0270039333333333</v>
      </c>
      <c r="CQ22">
        <v>0</v>
      </c>
      <c r="CR22">
        <v>929.605</v>
      </c>
      <c r="CS22">
        <v>4.99999</v>
      </c>
      <c r="CT22">
        <v>13584</v>
      </c>
      <c r="CU22">
        <v>12727.7333333333</v>
      </c>
      <c r="CV22">
        <v>40.062</v>
      </c>
      <c r="CW22">
        <v>42.375</v>
      </c>
      <c r="CX22">
        <v>41.312</v>
      </c>
      <c r="CY22">
        <v>41.625</v>
      </c>
      <c r="CZ22">
        <v>41.5</v>
      </c>
      <c r="DA22">
        <v>1415.64</v>
      </c>
      <c r="DB22">
        <v>39.29</v>
      </c>
      <c r="DC22">
        <v>0</v>
      </c>
      <c r="DD22">
        <v>1626126333.7</v>
      </c>
      <c r="DE22">
        <v>0</v>
      </c>
      <c r="DF22">
        <v>929.816615384615</v>
      </c>
      <c r="DG22">
        <v>-0.678085464108693</v>
      </c>
      <c r="DH22">
        <v>-3.11794871837922</v>
      </c>
      <c r="DI22">
        <v>13584.6</v>
      </c>
      <c r="DJ22">
        <v>15</v>
      </c>
      <c r="DK22">
        <v>1626126261</v>
      </c>
      <c r="DL22" t="s">
        <v>294</v>
      </c>
      <c r="DM22">
        <v>1626126255</v>
      </c>
      <c r="DN22">
        <v>1626126261</v>
      </c>
      <c r="DO22">
        <v>7</v>
      </c>
      <c r="DP22">
        <v>0.339</v>
      </c>
      <c r="DQ22">
        <v>0.02</v>
      </c>
      <c r="DR22">
        <v>2.158</v>
      </c>
      <c r="DS22">
        <v>-0.064</v>
      </c>
      <c r="DT22">
        <v>420</v>
      </c>
      <c r="DU22">
        <v>4</v>
      </c>
      <c r="DV22">
        <v>0.09</v>
      </c>
      <c r="DW22">
        <v>0.05</v>
      </c>
      <c r="DX22">
        <v>-15.7921025</v>
      </c>
      <c r="DY22">
        <v>0.154708818011282</v>
      </c>
      <c r="DZ22">
        <v>0.0244959332083919</v>
      </c>
      <c r="EA22">
        <v>1</v>
      </c>
      <c r="EB22">
        <v>929.8902</v>
      </c>
      <c r="EC22">
        <v>-0.992031311154269</v>
      </c>
      <c r="ED22">
        <v>0.256452145354916</v>
      </c>
      <c r="EE22">
        <v>1</v>
      </c>
      <c r="EF22">
        <v>2.25703925</v>
      </c>
      <c r="EG22">
        <v>0.0110828893058085</v>
      </c>
      <c r="EH22">
        <v>0.00127230968616136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2.133</v>
      </c>
      <c r="EP22">
        <v>-0.0589</v>
      </c>
      <c r="EQ22">
        <v>1.36772170046793</v>
      </c>
      <c r="ER22">
        <v>0.00225868272383977</v>
      </c>
      <c r="ES22">
        <v>-9.96746185667655e-07</v>
      </c>
      <c r="ET22">
        <v>2.83711317370827e-10</v>
      </c>
      <c r="EU22">
        <v>-0.063082517618382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1.2</v>
      </c>
      <c r="FD22">
        <v>1.1</v>
      </c>
      <c r="FE22">
        <v>18</v>
      </c>
      <c r="FF22">
        <v>940.325</v>
      </c>
      <c r="FG22">
        <v>418.512</v>
      </c>
      <c r="FH22">
        <v>7.48875</v>
      </c>
      <c r="FI22">
        <v>26.1692</v>
      </c>
      <c r="FJ22">
        <v>30.0002</v>
      </c>
      <c r="FK22">
        <v>25.9953</v>
      </c>
      <c r="FL22">
        <v>26.0052</v>
      </c>
      <c r="FM22">
        <v>25.2736</v>
      </c>
      <c r="FN22">
        <v>74.0926</v>
      </c>
      <c r="FO22">
        <v>0</v>
      </c>
      <c r="FP22">
        <v>7.89</v>
      </c>
      <c r="FQ22">
        <v>420</v>
      </c>
      <c r="FR22">
        <v>4.06145</v>
      </c>
      <c r="FS22">
        <v>101.344</v>
      </c>
      <c r="FT22">
        <v>101.971</v>
      </c>
    </row>
    <row r="23" spans="1:176">
      <c r="A23">
        <v>7</v>
      </c>
      <c r="B23">
        <v>1626126326.5</v>
      </c>
      <c r="C23">
        <v>12</v>
      </c>
      <c r="D23" t="s">
        <v>306</v>
      </c>
      <c r="E23" t="s">
        <v>307</v>
      </c>
      <c r="F23">
        <v>1</v>
      </c>
      <c r="I23">
        <v>1626126325.5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19</v>
      </c>
      <c r="AH23">
        <v>2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1626126325.5</v>
      </c>
      <c r="BW23">
        <v>404.150333333333</v>
      </c>
      <c r="BX23">
        <v>419.967333333333</v>
      </c>
      <c r="BY23">
        <v>6.30662</v>
      </c>
      <c r="BZ23">
        <v>4.04737</v>
      </c>
      <c r="CA23">
        <v>402.017333333333</v>
      </c>
      <c r="CB23">
        <v>6.36551</v>
      </c>
      <c r="CC23">
        <v>900.000333333333</v>
      </c>
      <c r="CD23">
        <v>100.777</v>
      </c>
      <c r="CE23">
        <v>0.11238</v>
      </c>
      <c r="CF23">
        <v>15.8951333333333</v>
      </c>
      <c r="CG23">
        <v>15.2710666666667</v>
      </c>
      <c r="CH23">
        <v>999.9</v>
      </c>
      <c r="CI23">
        <v>0</v>
      </c>
      <c r="CJ23">
        <v>0</v>
      </c>
      <c r="CK23">
        <v>10016.6333333333</v>
      </c>
      <c r="CL23">
        <v>0</v>
      </c>
      <c r="CM23">
        <v>0.221023</v>
      </c>
      <c r="CN23">
        <v>1460.00333333333</v>
      </c>
      <c r="CO23">
        <v>0.972996333333333</v>
      </c>
      <c r="CP23">
        <v>0.0270039333333333</v>
      </c>
      <c r="CQ23">
        <v>0</v>
      </c>
      <c r="CR23">
        <v>929.852</v>
      </c>
      <c r="CS23">
        <v>4.99999</v>
      </c>
      <c r="CT23">
        <v>13584.2333333333</v>
      </c>
      <c r="CU23">
        <v>12728.3666666667</v>
      </c>
      <c r="CV23">
        <v>40.062</v>
      </c>
      <c r="CW23">
        <v>42.375</v>
      </c>
      <c r="CX23">
        <v>41.312</v>
      </c>
      <c r="CY23">
        <v>41.625</v>
      </c>
      <c r="CZ23">
        <v>41.5</v>
      </c>
      <c r="DA23">
        <v>1415.71333333333</v>
      </c>
      <c r="DB23">
        <v>39.2933333333333</v>
      </c>
      <c r="DC23">
        <v>0</v>
      </c>
      <c r="DD23">
        <v>1626126336.1</v>
      </c>
      <c r="DE23">
        <v>0</v>
      </c>
      <c r="DF23">
        <v>929.794884615385</v>
      </c>
      <c r="DG23">
        <v>0.163658123017165</v>
      </c>
      <c r="DH23">
        <v>3.17264952480137</v>
      </c>
      <c r="DI23">
        <v>13584.3</v>
      </c>
      <c r="DJ23">
        <v>15</v>
      </c>
      <c r="DK23">
        <v>1626126261</v>
      </c>
      <c r="DL23" t="s">
        <v>294</v>
      </c>
      <c r="DM23">
        <v>1626126255</v>
      </c>
      <c r="DN23">
        <v>1626126261</v>
      </c>
      <c r="DO23">
        <v>7</v>
      </c>
      <c r="DP23">
        <v>0.339</v>
      </c>
      <c r="DQ23">
        <v>0.02</v>
      </c>
      <c r="DR23">
        <v>2.158</v>
      </c>
      <c r="DS23">
        <v>-0.064</v>
      </c>
      <c r="DT23">
        <v>420</v>
      </c>
      <c r="DU23">
        <v>4</v>
      </c>
      <c r="DV23">
        <v>0.09</v>
      </c>
      <c r="DW23">
        <v>0.05</v>
      </c>
      <c r="DX23">
        <v>-15.79155</v>
      </c>
      <c r="DY23">
        <v>0.0671031894934255</v>
      </c>
      <c r="DZ23">
        <v>0.0239655168940709</v>
      </c>
      <c r="EA23">
        <v>1</v>
      </c>
      <c r="EB23">
        <v>929.874242424242</v>
      </c>
      <c r="EC23">
        <v>-1.20333136144457</v>
      </c>
      <c r="ED23">
        <v>0.265878877675757</v>
      </c>
      <c r="EE23">
        <v>1</v>
      </c>
      <c r="EF23">
        <v>2.25747375</v>
      </c>
      <c r="EG23">
        <v>0.0115075046904277</v>
      </c>
      <c r="EH23">
        <v>0.00131606551413677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2.133</v>
      </c>
      <c r="EP23">
        <v>-0.0589</v>
      </c>
      <c r="EQ23">
        <v>1.36772170046793</v>
      </c>
      <c r="ER23">
        <v>0.00225868272383977</v>
      </c>
      <c r="ES23">
        <v>-9.96746185667655e-07</v>
      </c>
      <c r="ET23">
        <v>2.83711317370827e-10</v>
      </c>
      <c r="EU23">
        <v>-0.063082517618382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1.2</v>
      </c>
      <c r="FD23">
        <v>1.1</v>
      </c>
      <c r="FE23">
        <v>18</v>
      </c>
      <c r="FF23">
        <v>940.351</v>
      </c>
      <c r="FG23">
        <v>418.469</v>
      </c>
      <c r="FH23">
        <v>7.48864</v>
      </c>
      <c r="FI23">
        <v>26.1692</v>
      </c>
      <c r="FJ23">
        <v>30.0002</v>
      </c>
      <c r="FK23">
        <v>25.9953</v>
      </c>
      <c r="FL23">
        <v>26.0052</v>
      </c>
      <c r="FM23">
        <v>25.2746</v>
      </c>
      <c r="FN23">
        <v>74.0926</v>
      </c>
      <c r="FO23">
        <v>0</v>
      </c>
      <c r="FP23">
        <v>7.99</v>
      </c>
      <c r="FQ23">
        <v>420</v>
      </c>
      <c r="FR23">
        <v>4.06145</v>
      </c>
      <c r="FS23">
        <v>101.344</v>
      </c>
      <c r="FT23">
        <v>101.973</v>
      </c>
    </row>
    <row r="24" spans="1:176">
      <c r="A24">
        <v>8</v>
      </c>
      <c r="B24">
        <v>1626126328.5</v>
      </c>
      <c r="C24">
        <v>14</v>
      </c>
      <c r="D24" t="s">
        <v>308</v>
      </c>
      <c r="E24" t="s">
        <v>309</v>
      </c>
      <c r="F24">
        <v>1</v>
      </c>
      <c r="I24">
        <v>1626126327.5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19</v>
      </c>
      <c r="AH24">
        <v>2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1626126327.5</v>
      </c>
      <c r="BW24">
        <v>404.152</v>
      </c>
      <c r="BX24">
        <v>419.988333333333</v>
      </c>
      <c r="BY24">
        <v>6.30614</v>
      </c>
      <c r="BZ24">
        <v>4.04701333333333</v>
      </c>
      <c r="CA24">
        <v>402.018666666667</v>
      </c>
      <c r="CB24">
        <v>6.36503333333333</v>
      </c>
      <c r="CC24">
        <v>900.021666666667</v>
      </c>
      <c r="CD24">
        <v>100.778666666667</v>
      </c>
      <c r="CE24">
        <v>0.112937</v>
      </c>
      <c r="CF24">
        <v>15.8959</v>
      </c>
      <c r="CG24">
        <v>15.2751666666667</v>
      </c>
      <c r="CH24">
        <v>999.9</v>
      </c>
      <c r="CI24">
        <v>0</v>
      </c>
      <c r="CJ24">
        <v>0</v>
      </c>
      <c r="CK24">
        <v>9995.84333333333</v>
      </c>
      <c r="CL24">
        <v>0</v>
      </c>
      <c r="CM24">
        <v>0.221023</v>
      </c>
      <c r="CN24">
        <v>1460.00666666667</v>
      </c>
      <c r="CO24">
        <v>0.972997666666667</v>
      </c>
      <c r="CP24">
        <v>0.0270023666666667</v>
      </c>
      <c r="CQ24">
        <v>0</v>
      </c>
      <c r="CR24">
        <v>929.618</v>
      </c>
      <c r="CS24">
        <v>4.99999</v>
      </c>
      <c r="CT24">
        <v>13583.9333333333</v>
      </c>
      <c r="CU24">
        <v>12728.3666666667</v>
      </c>
      <c r="CV24">
        <v>40.062</v>
      </c>
      <c r="CW24">
        <v>42.375</v>
      </c>
      <c r="CX24">
        <v>41.312</v>
      </c>
      <c r="CY24">
        <v>41.625</v>
      </c>
      <c r="CZ24">
        <v>41.5</v>
      </c>
      <c r="DA24">
        <v>1415.71666666667</v>
      </c>
      <c r="DB24">
        <v>39.29</v>
      </c>
      <c r="DC24">
        <v>0</v>
      </c>
      <c r="DD24">
        <v>1626126337.9</v>
      </c>
      <c r="DE24">
        <v>0</v>
      </c>
      <c r="DF24">
        <v>929.78528</v>
      </c>
      <c r="DG24">
        <v>-0.548999994156306</v>
      </c>
      <c r="DH24">
        <v>0.799999959062057</v>
      </c>
      <c r="DI24">
        <v>13584.28</v>
      </c>
      <c r="DJ24">
        <v>15</v>
      </c>
      <c r="DK24">
        <v>1626126261</v>
      </c>
      <c r="DL24" t="s">
        <v>294</v>
      </c>
      <c r="DM24">
        <v>1626126255</v>
      </c>
      <c r="DN24">
        <v>1626126261</v>
      </c>
      <c r="DO24">
        <v>7</v>
      </c>
      <c r="DP24">
        <v>0.339</v>
      </c>
      <c r="DQ24">
        <v>0.02</v>
      </c>
      <c r="DR24">
        <v>2.158</v>
      </c>
      <c r="DS24">
        <v>-0.064</v>
      </c>
      <c r="DT24">
        <v>420</v>
      </c>
      <c r="DU24">
        <v>4</v>
      </c>
      <c r="DV24">
        <v>0.09</v>
      </c>
      <c r="DW24">
        <v>0.05</v>
      </c>
      <c r="DX24">
        <v>-15.79543</v>
      </c>
      <c r="DY24">
        <v>-0.0212893058160733</v>
      </c>
      <c r="DZ24">
        <v>0.0273809897556681</v>
      </c>
      <c r="EA24">
        <v>1</v>
      </c>
      <c r="EB24">
        <v>929.828696969697</v>
      </c>
      <c r="EC24">
        <v>-0.824663711102449</v>
      </c>
      <c r="ED24">
        <v>0.247404280216821</v>
      </c>
      <c r="EE24">
        <v>1</v>
      </c>
      <c r="EF24">
        <v>2.2578505</v>
      </c>
      <c r="EG24">
        <v>0.0100752720450282</v>
      </c>
      <c r="EH24">
        <v>0.00119637985188655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2.133</v>
      </c>
      <c r="EP24">
        <v>-0.0589</v>
      </c>
      <c r="EQ24">
        <v>1.36772170046793</v>
      </c>
      <c r="ER24">
        <v>0.00225868272383977</v>
      </c>
      <c r="ES24">
        <v>-9.96746185667655e-07</v>
      </c>
      <c r="ET24">
        <v>2.83711317370827e-10</v>
      </c>
      <c r="EU24">
        <v>-0.063082517618382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1.2</v>
      </c>
      <c r="FD24">
        <v>1.1</v>
      </c>
      <c r="FE24">
        <v>18</v>
      </c>
      <c r="FF24">
        <v>940.041</v>
      </c>
      <c r="FG24">
        <v>418.556</v>
      </c>
      <c r="FH24">
        <v>7.48844</v>
      </c>
      <c r="FI24">
        <v>26.1692</v>
      </c>
      <c r="FJ24">
        <v>30</v>
      </c>
      <c r="FK24">
        <v>25.9953</v>
      </c>
      <c r="FL24">
        <v>26.0052</v>
      </c>
      <c r="FM24">
        <v>25.2732</v>
      </c>
      <c r="FN24">
        <v>74.0926</v>
      </c>
      <c r="FO24">
        <v>0</v>
      </c>
      <c r="FP24">
        <v>8.09</v>
      </c>
      <c r="FQ24">
        <v>420</v>
      </c>
      <c r="FR24">
        <v>4.06145</v>
      </c>
      <c r="FS24">
        <v>101.344</v>
      </c>
      <c r="FT24">
        <v>101.973</v>
      </c>
    </row>
    <row r="25" spans="1:176">
      <c r="A25">
        <v>9</v>
      </c>
      <c r="B25">
        <v>1626126330.5</v>
      </c>
      <c r="C25">
        <v>16</v>
      </c>
      <c r="D25" t="s">
        <v>310</v>
      </c>
      <c r="E25" t="s">
        <v>311</v>
      </c>
      <c r="F25">
        <v>1</v>
      </c>
      <c r="I25">
        <v>1626126329.5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19</v>
      </c>
      <c r="AH25">
        <v>2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1626126329.5</v>
      </c>
      <c r="BW25">
        <v>404.180333333333</v>
      </c>
      <c r="BX25">
        <v>420.006333333333</v>
      </c>
      <c r="BY25">
        <v>6.30679333333333</v>
      </c>
      <c r="BZ25">
        <v>4.04732</v>
      </c>
      <c r="CA25">
        <v>402.047</v>
      </c>
      <c r="CB25">
        <v>6.36568333333333</v>
      </c>
      <c r="CC25">
        <v>900.051333333333</v>
      </c>
      <c r="CD25">
        <v>100.778</v>
      </c>
      <c r="CE25">
        <v>0.112936</v>
      </c>
      <c r="CF25">
        <v>15.8920666666667</v>
      </c>
      <c r="CG25">
        <v>15.2750333333333</v>
      </c>
      <c r="CH25">
        <v>999.9</v>
      </c>
      <c r="CI25">
        <v>0</v>
      </c>
      <c r="CJ25">
        <v>0</v>
      </c>
      <c r="CK25">
        <v>10004.1833333333</v>
      </c>
      <c r="CL25">
        <v>0</v>
      </c>
      <c r="CM25">
        <v>0.221023</v>
      </c>
      <c r="CN25">
        <v>1460.09</v>
      </c>
      <c r="CO25">
        <v>0.972999</v>
      </c>
      <c r="CP25">
        <v>0.0270008</v>
      </c>
      <c r="CQ25">
        <v>0</v>
      </c>
      <c r="CR25">
        <v>929.674</v>
      </c>
      <c r="CS25">
        <v>4.99999</v>
      </c>
      <c r="CT25">
        <v>13584.5666666667</v>
      </c>
      <c r="CU25">
        <v>12729.1666666667</v>
      </c>
      <c r="CV25">
        <v>40.062</v>
      </c>
      <c r="CW25">
        <v>42.375</v>
      </c>
      <c r="CX25">
        <v>41.312</v>
      </c>
      <c r="CY25">
        <v>41.625</v>
      </c>
      <c r="CZ25">
        <v>41.5</v>
      </c>
      <c r="DA25">
        <v>1415.8</v>
      </c>
      <c r="DB25">
        <v>39.29</v>
      </c>
      <c r="DC25">
        <v>0</v>
      </c>
      <c r="DD25">
        <v>1626126339.7</v>
      </c>
      <c r="DE25">
        <v>0</v>
      </c>
      <c r="DF25">
        <v>929.760807692308</v>
      </c>
      <c r="DG25">
        <v>-0.584854694871545</v>
      </c>
      <c r="DH25">
        <v>-5.37777786041504</v>
      </c>
      <c r="DI25">
        <v>13584.3730769231</v>
      </c>
      <c r="DJ25">
        <v>15</v>
      </c>
      <c r="DK25">
        <v>1626126261</v>
      </c>
      <c r="DL25" t="s">
        <v>294</v>
      </c>
      <c r="DM25">
        <v>1626126255</v>
      </c>
      <c r="DN25">
        <v>1626126261</v>
      </c>
      <c r="DO25">
        <v>7</v>
      </c>
      <c r="DP25">
        <v>0.339</v>
      </c>
      <c r="DQ25">
        <v>0.02</v>
      </c>
      <c r="DR25">
        <v>2.158</v>
      </c>
      <c r="DS25">
        <v>-0.064</v>
      </c>
      <c r="DT25">
        <v>420</v>
      </c>
      <c r="DU25">
        <v>4</v>
      </c>
      <c r="DV25">
        <v>0.09</v>
      </c>
      <c r="DW25">
        <v>0.05</v>
      </c>
      <c r="DX25">
        <v>-15.7995575</v>
      </c>
      <c r="DY25">
        <v>-0.0680926829268083</v>
      </c>
      <c r="DZ25">
        <v>0.0292597068295293</v>
      </c>
      <c r="EA25">
        <v>1</v>
      </c>
      <c r="EB25">
        <v>929.793742857143</v>
      </c>
      <c r="EC25">
        <v>-0.626583170254502</v>
      </c>
      <c r="ED25">
        <v>0.234606459886355</v>
      </c>
      <c r="EE25">
        <v>1</v>
      </c>
      <c r="EF25">
        <v>2.25811975</v>
      </c>
      <c r="EG25">
        <v>0.00997272045028591</v>
      </c>
      <c r="EH25">
        <v>0.00118927811612762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2.133</v>
      </c>
      <c r="EP25">
        <v>-0.0589</v>
      </c>
      <c r="EQ25">
        <v>1.36772170046793</v>
      </c>
      <c r="ER25">
        <v>0.00225868272383977</v>
      </c>
      <c r="ES25">
        <v>-9.96746185667655e-07</v>
      </c>
      <c r="ET25">
        <v>2.83711317370827e-10</v>
      </c>
      <c r="EU25">
        <v>-0.063082517618382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1.3</v>
      </c>
      <c r="FD25">
        <v>1.2</v>
      </c>
      <c r="FE25">
        <v>18</v>
      </c>
      <c r="FF25">
        <v>940.015</v>
      </c>
      <c r="FG25">
        <v>418.614</v>
      </c>
      <c r="FH25">
        <v>7.48812</v>
      </c>
      <c r="FI25">
        <v>26.1692</v>
      </c>
      <c r="FJ25">
        <v>29.9999</v>
      </c>
      <c r="FK25">
        <v>25.9953</v>
      </c>
      <c r="FL25">
        <v>26.0052</v>
      </c>
      <c r="FM25">
        <v>25.275</v>
      </c>
      <c r="FN25">
        <v>74.0926</v>
      </c>
      <c r="FO25">
        <v>0</v>
      </c>
      <c r="FP25">
        <v>8.09</v>
      </c>
      <c r="FQ25">
        <v>420</v>
      </c>
      <c r="FR25">
        <v>4.06145</v>
      </c>
      <c r="FS25">
        <v>101.345</v>
      </c>
      <c r="FT25">
        <v>101.972</v>
      </c>
    </row>
    <row r="26" spans="1:176">
      <c r="A26">
        <v>10</v>
      </c>
      <c r="B26">
        <v>1626126332.5</v>
      </c>
      <c r="C26">
        <v>18</v>
      </c>
      <c r="D26" t="s">
        <v>312</v>
      </c>
      <c r="E26" t="s">
        <v>313</v>
      </c>
      <c r="F26">
        <v>1</v>
      </c>
      <c r="I26">
        <v>1626126331.5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18</v>
      </c>
      <c r="AH26">
        <v>2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1626126331.5</v>
      </c>
      <c r="BW26">
        <v>404.189</v>
      </c>
      <c r="BX26">
        <v>419.978333333333</v>
      </c>
      <c r="BY26">
        <v>6.30737666666667</v>
      </c>
      <c r="BZ26">
        <v>4.04727333333333</v>
      </c>
      <c r="CA26">
        <v>402.055666666667</v>
      </c>
      <c r="CB26">
        <v>6.36625666666667</v>
      </c>
      <c r="CC26">
        <v>899.974666666667</v>
      </c>
      <c r="CD26">
        <v>100.777333333333</v>
      </c>
      <c r="CE26">
        <v>0.112708</v>
      </c>
      <c r="CF26">
        <v>15.8908</v>
      </c>
      <c r="CG26">
        <v>15.2780666666667</v>
      </c>
      <c r="CH26">
        <v>999.9</v>
      </c>
      <c r="CI26">
        <v>0</v>
      </c>
      <c r="CJ26">
        <v>0</v>
      </c>
      <c r="CK26">
        <v>10006.7</v>
      </c>
      <c r="CL26">
        <v>0</v>
      </c>
      <c r="CM26">
        <v>0.221023</v>
      </c>
      <c r="CN26">
        <v>1460.09333333333</v>
      </c>
      <c r="CO26">
        <v>0.972997666666667</v>
      </c>
      <c r="CP26">
        <v>0.0270023666666667</v>
      </c>
      <c r="CQ26">
        <v>0</v>
      </c>
      <c r="CR26">
        <v>929.657666666667</v>
      </c>
      <c r="CS26">
        <v>4.99999</v>
      </c>
      <c r="CT26">
        <v>13584.5</v>
      </c>
      <c r="CU26">
        <v>12729.1333333333</v>
      </c>
      <c r="CV26">
        <v>40.062</v>
      </c>
      <c r="CW26">
        <v>42.333</v>
      </c>
      <c r="CX26">
        <v>41.312</v>
      </c>
      <c r="CY26">
        <v>41.625</v>
      </c>
      <c r="CZ26">
        <v>41.5</v>
      </c>
      <c r="DA26">
        <v>1415.80333333333</v>
      </c>
      <c r="DB26">
        <v>39.2933333333333</v>
      </c>
      <c r="DC26">
        <v>0</v>
      </c>
      <c r="DD26">
        <v>1626126342.1</v>
      </c>
      <c r="DE26">
        <v>0</v>
      </c>
      <c r="DF26">
        <v>929.730230769231</v>
      </c>
      <c r="DG26">
        <v>-1.41497434828958</v>
      </c>
      <c r="DH26">
        <v>-10.0239316429598</v>
      </c>
      <c r="DI26">
        <v>13584.3538461538</v>
      </c>
      <c r="DJ26">
        <v>15</v>
      </c>
      <c r="DK26">
        <v>1626126261</v>
      </c>
      <c r="DL26" t="s">
        <v>294</v>
      </c>
      <c r="DM26">
        <v>1626126255</v>
      </c>
      <c r="DN26">
        <v>1626126261</v>
      </c>
      <c r="DO26">
        <v>7</v>
      </c>
      <c r="DP26">
        <v>0.339</v>
      </c>
      <c r="DQ26">
        <v>0.02</v>
      </c>
      <c r="DR26">
        <v>2.158</v>
      </c>
      <c r="DS26">
        <v>-0.064</v>
      </c>
      <c r="DT26">
        <v>420</v>
      </c>
      <c r="DU26">
        <v>4</v>
      </c>
      <c r="DV26">
        <v>0.09</v>
      </c>
      <c r="DW26">
        <v>0.05</v>
      </c>
      <c r="DX26">
        <v>-15.797455</v>
      </c>
      <c r="DY26">
        <v>-0.103022138836765</v>
      </c>
      <c r="DZ26">
        <v>0.0282571933319642</v>
      </c>
      <c r="EA26">
        <v>1</v>
      </c>
      <c r="EB26">
        <v>929.760363636364</v>
      </c>
      <c r="EC26">
        <v>-0.388169525903177</v>
      </c>
      <c r="ED26">
        <v>0.235451316229178</v>
      </c>
      <c r="EE26">
        <v>1</v>
      </c>
      <c r="EF26">
        <v>2.25841775</v>
      </c>
      <c r="EG26">
        <v>0.0101024015009331</v>
      </c>
      <c r="EH26">
        <v>0.00119794508951789</v>
      </c>
      <c r="EI26">
        <v>1</v>
      </c>
      <c r="EJ26">
        <v>3</v>
      </c>
      <c r="EK26">
        <v>3</v>
      </c>
      <c r="EL26" t="s">
        <v>295</v>
      </c>
      <c r="EM26">
        <v>100</v>
      </c>
      <c r="EN26">
        <v>100</v>
      </c>
      <c r="EO26">
        <v>2.133</v>
      </c>
      <c r="EP26">
        <v>-0.0589</v>
      </c>
      <c r="EQ26">
        <v>1.36772170046793</v>
      </c>
      <c r="ER26">
        <v>0.00225868272383977</v>
      </c>
      <c r="ES26">
        <v>-9.96746185667655e-07</v>
      </c>
      <c r="ET26">
        <v>2.83711317370827e-10</v>
      </c>
      <c r="EU26">
        <v>-0.063082517618382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1.3</v>
      </c>
      <c r="FD26">
        <v>1.2</v>
      </c>
      <c r="FE26">
        <v>18</v>
      </c>
      <c r="FF26">
        <v>940.637</v>
      </c>
      <c r="FG26">
        <v>418.527</v>
      </c>
      <c r="FH26">
        <v>7.48788</v>
      </c>
      <c r="FI26">
        <v>26.1692</v>
      </c>
      <c r="FJ26">
        <v>30.0001</v>
      </c>
      <c r="FK26">
        <v>25.9953</v>
      </c>
      <c r="FL26">
        <v>26.0052</v>
      </c>
      <c r="FM26">
        <v>25.2747</v>
      </c>
      <c r="FN26">
        <v>74.0926</v>
      </c>
      <c r="FO26">
        <v>0</v>
      </c>
      <c r="FP26">
        <v>8.19</v>
      </c>
      <c r="FQ26">
        <v>420</v>
      </c>
      <c r="FR26">
        <v>4.06145</v>
      </c>
      <c r="FS26">
        <v>101.346</v>
      </c>
      <c r="FT26">
        <v>101.972</v>
      </c>
    </row>
    <row r="27" spans="1:176">
      <c r="A27">
        <v>11</v>
      </c>
      <c r="B27">
        <v>1626126334.5</v>
      </c>
      <c r="C27">
        <v>20</v>
      </c>
      <c r="D27" t="s">
        <v>314</v>
      </c>
      <c r="E27" t="s">
        <v>315</v>
      </c>
      <c r="F27">
        <v>1</v>
      </c>
      <c r="I27">
        <v>1626126333.5</v>
      </c>
      <c r="J27">
        <f>(K27)/1000</f>
        <v>0</v>
      </c>
      <c r="K27">
        <f>1000*CC27*AI27*(BY27-BZ27)/(100*BR27*(1000-AI27*BY27))</f>
        <v>0</v>
      </c>
      <c r="L27">
        <f>CC27*AI27*(BX27-BW27*(1000-AI27*BZ27)/(1000-AI27*BY27))/(100*BR27)</f>
        <v>0</v>
      </c>
      <c r="M27">
        <f>BW27 - IF(AI27&gt;1, L27*BR27*100.0/(AK27*CK27), 0)</f>
        <v>0</v>
      </c>
      <c r="N27">
        <f>((T27-J27/2)*M27-L27)/(T27+J27/2)</f>
        <v>0</v>
      </c>
      <c r="O27">
        <f>N27*(CD27+CE27)/1000.0</f>
        <v>0</v>
      </c>
      <c r="P27">
        <f>(BW27 - IF(AI27&gt;1, L27*BR27*100.0/(AK27*CK27), 0))*(CD27+CE27)/1000.0</f>
        <v>0</v>
      </c>
      <c r="Q27">
        <f>2.0/((1/S27-1/R27)+SIGN(S27)*SQRT((1/S27-1/R27)*(1/S27-1/R27) + 4*BS27/((BS27+1)*(BS27+1))*(2*1/S27*1/R27-1/R27*1/R27)))</f>
        <v>0</v>
      </c>
      <c r="R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S27">
        <f>J27*(1000-(1000*0.61365*exp(17.502*W27/(240.97+W27))/(CD27+CE27)+BY27)/2)/(1000*0.61365*exp(17.502*W27/(240.97+W27))/(CD27+CE27)-BY27)</f>
        <v>0</v>
      </c>
      <c r="T27">
        <f>1/((BS27+1)/(Q27/1.6)+1/(R27/1.37)) + BS27/((BS27+1)/(Q27/1.6) + BS27/(R27/1.37))</f>
        <v>0</v>
      </c>
      <c r="U27">
        <f>(BN27*BQ27)</f>
        <v>0</v>
      </c>
      <c r="V27">
        <f>(CF27+(U27+2*0.95*5.67E-8*(((CF27+$B$7)+273)^4-(CF27+273)^4)-44100*J27)/(1.84*29.3*R27+8*0.95*5.67E-8*(CF27+273)^3))</f>
        <v>0</v>
      </c>
      <c r="W27">
        <f>($C$7*CG27+$D$7*CH27+$E$7*V27)</f>
        <v>0</v>
      </c>
      <c r="X27">
        <f>0.61365*exp(17.502*W27/(240.97+W27))</f>
        <v>0</v>
      </c>
      <c r="Y27">
        <f>(Z27/AA27*100)</f>
        <v>0</v>
      </c>
      <c r="Z27">
        <f>BY27*(CD27+CE27)/1000</f>
        <v>0</v>
      </c>
      <c r="AA27">
        <f>0.61365*exp(17.502*CF27/(240.97+CF27))</f>
        <v>0</v>
      </c>
      <c r="AB27">
        <f>(X27-BY27*(CD27+CE27)/1000)</f>
        <v>0</v>
      </c>
      <c r="AC27">
        <f>(-J27*44100)</f>
        <v>0</v>
      </c>
      <c r="AD27">
        <f>2*29.3*R27*0.92*(CF27-W27)</f>
        <v>0</v>
      </c>
      <c r="AE27">
        <f>2*0.95*5.67E-8*(((CF27+$B$7)+273)^4-(W27+273)^4)</f>
        <v>0</v>
      </c>
      <c r="AF27">
        <f>U27+AE27+AC27+AD27</f>
        <v>0</v>
      </c>
      <c r="AG27">
        <v>18</v>
      </c>
      <c r="AH27">
        <v>2</v>
      </c>
      <c r="AI27">
        <f>IF(AG27*$H$13&gt;=AK27,1.0,(AK27/(AK27-AG27*$H$13)))</f>
        <v>0</v>
      </c>
      <c r="AJ27">
        <f>(AI27-1)*100</f>
        <v>0</v>
      </c>
      <c r="AK27">
        <f>MAX(0,($B$13+$C$13*CK27)/(1+$D$13*CK27)*CD27/(CF27+273)*$E$13)</f>
        <v>0</v>
      </c>
      <c r="AL27" t="s">
        <v>292</v>
      </c>
      <c r="AM27" t="s">
        <v>292</v>
      </c>
      <c r="AN27">
        <v>0</v>
      </c>
      <c r="AO27">
        <v>0</v>
      </c>
      <c r="AP27">
        <f>1-AN27/AO27</f>
        <v>0</v>
      </c>
      <c r="AQ27">
        <v>0</v>
      </c>
      <c r="AR27" t="s">
        <v>292</v>
      </c>
      <c r="AS27" t="s">
        <v>292</v>
      </c>
      <c r="AT27">
        <v>0</v>
      </c>
      <c r="AU27">
        <v>0</v>
      </c>
      <c r="AV27">
        <f>1-AT27/AU27</f>
        <v>0</v>
      </c>
      <c r="AW27">
        <v>0.5</v>
      </c>
      <c r="AX27">
        <f>BO27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292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293</v>
      </c>
      <c r="BU27">
        <v>2</v>
      </c>
      <c r="BV27">
        <v>1626126333.5</v>
      </c>
      <c r="BW27">
        <v>404.166</v>
      </c>
      <c r="BX27">
        <v>419.979333333333</v>
      </c>
      <c r="BY27">
        <v>6.30871666666667</v>
      </c>
      <c r="BZ27">
        <v>4.04631333333333</v>
      </c>
      <c r="CA27">
        <v>402.032666666667</v>
      </c>
      <c r="CB27">
        <v>6.36759666666667</v>
      </c>
      <c r="CC27">
        <v>900.008333333333</v>
      </c>
      <c r="CD27">
        <v>100.778333333333</v>
      </c>
      <c r="CE27">
        <v>0.113103666666667</v>
      </c>
      <c r="CF27">
        <v>15.8942666666667</v>
      </c>
      <c r="CG27">
        <v>15.2807</v>
      </c>
      <c r="CH27">
        <v>999.9</v>
      </c>
      <c r="CI27">
        <v>0</v>
      </c>
      <c r="CJ27">
        <v>0</v>
      </c>
      <c r="CK27">
        <v>10008.7666666667</v>
      </c>
      <c r="CL27">
        <v>0</v>
      </c>
      <c r="CM27">
        <v>0.221023</v>
      </c>
      <c r="CN27">
        <v>1460</v>
      </c>
      <c r="CO27">
        <v>0.972996333333333</v>
      </c>
      <c r="CP27">
        <v>0.0270039333333333</v>
      </c>
      <c r="CQ27">
        <v>0</v>
      </c>
      <c r="CR27">
        <v>929.626</v>
      </c>
      <c r="CS27">
        <v>4.99999</v>
      </c>
      <c r="CT27">
        <v>13582.6</v>
      </c>
      <c r="CU27">
        <v>12728.3333333333</v>
      </c>
      <c r="CV27">
        <v>40.062</v>
      </c>
      <c r="CW27">
        <v>42.354</v>
      </c>
      <c r="CX27">
        <v>41.312</v>
      </c>
      <c r="CY27">
        <v>41.625</v>
      </c>
      <c r="CZ27">
        <v>41.5</v>
      </c>
      <c r="DA27">
        <v>1415.71</v>
      </c>
      <c r="DB27">
        <v>39.29</v>
      </c>
      <c r="DC27">
        <v>0</v>
      </c>
      <c r="DD27">
        <v>1626126343.9</v>
      </c>
      <c r="DE27">
        <v>0</v>
      </c>
      <c r="DF27">
        <v>929.71316</v>
      </c>
      <c r="DG27">
        <v>-0.547153834577</v>
      </c>
      <c r="DH27">
        <v>-8.62307690464012</v>
      </c>
      <c r="DI27">
        <v>13584.06</v>
      </c>
      <c r="DJ27">
        <v>15</v>
      </c>
      <c r="DK27">
        <v>1626126261</v>
      </c>
      <c r="DL27" t="s">
        <v>294</v>
      </c>
      <c r="DM27">
        <v>1626126255</v>
      </c>
      <c r="DN27">
        <v>1626126261</v>
      </c>
      <c r="DO27">
        <v>7</v>
      </c>
      <c r="DP27">
        <v>0.339</v>
      </c>
      <c r="DQ27">
        <v>0.02</v>
      </c>
      <c r="DR27">
        <v>2.158</v>
      </c>
      <c r="DS27">
        <v>-0.064</v>
      </c>
      <c r="DT27">
        <v>420</v>
      </c>
      <c r="DU27">
        <v>4</v>
      </c>
      <c r="DV27">
        <v>0.09</v>
      </c>
      <c r="DW27">
        <v>0.05</v>
      </c>
      <c r="DX27">
        <v>-15.7949475</v>
      </c>
      <c r="DY27">
        <v>-0.143206378986828</v>
      </c>
      <c r="DZ27">
        <v>0.0270200202396298</v>
      </c>
      <c r="EA27">
        <v>1</v>
      </c>
      <c r="EB27">
        <v>929.755757575758</v>
      </c>
      <c r="EC27">
        <v>-0.622735486408245</v>
      </c>
      <c r="ED27">
        <v>0.264478105905225</v>
      </c>
      <c r="EE27">
        <v>1</v>
      </c>
      <c r="EF27">
        <v>2.258835</v>
      </c>
      <c r="EG27">
        <v>0.0127350844277628</v>
      </c>
      <c r="EH27">
        <v>0.00144366547371613</v>
      </c>
      <c r="EI27">
        <v>1</v>
      </c>
      <c r="EJ27">
        <v>3</v>
      </c>
      <c r="EK27">
        <v>3</v>
      </c>
      <c r="EL27" t="s">
        <v>295</v>
      </c>
      <c r="EM27">
        <v>100</v>
      </c>
      <c r="EN27">
        <v>100</v>
      </c>
      <c r="EO27">
        <v>2.134</v>
      </c>
      <c r="EP27">
        <v>-0.0589</v>
      </c>
      <c r="EQ27">
        <v>1.36772170046793</v>
      </c>
      <c r="ER27">
        <v>0.00225868272383977</v>
      </c>
      <c r="ES27">
        <v>-9.96746185667655e-07</v>
      </c>
      <c r="ET27">
        <v>2.83711317370827e-10</v>
      </c>
      <c r="EU27">
        <v>-0.063082517618382</v>
      </c>
      <c r="EV27">
        <v>-0.00217948432402501</v>
      </c>
      <c r="EW27">
        <v>0.000453263451741206</v>
      </c>
      <c r="EX27">
        <v>-1.16319206543697e-06</v>
      </c>
      <c r="EY27">
        <v>-2</v>
      </c>
      <c r="EZ27">
        <v>2196</v>
      </c>
      <c r="FA27">
        <v>1</v>
      </c>
      <c r="FB27">
        <v>25</v>
      </c>
      <c r="FC27">
        <v>1.3</v>
      </c>
      <c r="FD27">
        <v>1.2</v>
      </c>
      <c r="FE27">
        <v>18</v>
      </c>
      <c r="FF27">
        <v>940.793</v>
      </c>
      <c r="FG27">
        <v>418.483</v>
      </c>
      <c r="FH27">
        <v>7.48785</v>
      </c>
      <c r="FI27">
        <v>26.1692</v>
      </c>
      <c r="FJ27">
        <v>30.0002</v>
      </c>
      <c r="FK27">
        <v>25.9953</v>
      </c>
      <c r="FL27">
        <v>26.0052</v>
      </c>
      <c r="FM27">
        <v>25.2734</v>
      </c>
      <c r="FN27">
        <v>74.0926</v>
      </c>
      <c r="FO27">
        <v>0</v>
      </c>
      <c r="FP27">
        <v>8.29</v>
      </c>
      <c r="FQ27">
        <v>420</v>
      </c>
      <c r="FR27">
        <v>4.06145</v>
      </c>
      <c r="FS27">
        <v>101.345</v>
      </c>
      <c r="FT27">
        <v>101.972</v>
      </c>
    </row>
    <row r="28" spans="1:176">
      <c r="A28">
        <v>12</v>
      </c>
      <c r="B28">
        <v>1626126336.5</v>
      </c>
      <c r="C28">
        <v>22</v>
      </c>
      <c r="D28" t="s">
        <v>316</v>
      </c>
      <c r="E28" t="s">
        <v>317</v>
      </c>
      <c r="F28">
        <v>1</v>
      </c>
      <c r="I28">
        <v>1626126335.5</v>
      </c>
      <c r="J28">
        <f>(K28)/1000</f>
        <v>0</v>
      </c>
      <c r="K28">
        <f>1000*CC28*AI28*(BY28-BZ28)/(100*BR28*(1000-AI28*BY28))</f>
        <v>0</v>
      </c>
      <c r="L28">
        <f>CC28*AI28*(BX28-BW28*(1000-AI28*BZ28)/(1000-AI28*BY28))/(100*BR28)</f>
        <v>0</v>
      </c>
      <c r="M28">
        <f>BW28 - IF(AI28&gt;1, L28*BR28*100.0/(AK28*CK28), 0)</f>
        <v>0</v>
      </c>
      <c r="N28">
        <f>((T28-J28/2)*M28-L28)/(T28+J28/2)</f>
        <v>0</v>
      </c>
      <c r="O28">
        <f>N28*(CD28+CE28)/1000.0</f>
        <v>0</v>
      </c>
      <c r="P28">
        <f>(BW28 - IF(AI28&gt;1, L28*BR28*100.0/(AK28*CK28), 0))*(CD28+CE28)/1000.0</f>
        <v>0</v>
      </c>
      <c r="Q28">
        <f>2.0/((1/S28-1/R28)+SIGN(S28)*SQRT((1/S28-1/R28)*(1/S28-1/R28) + 4*BS28/((BS28+1)*(BS28+1))*(2*1/S28*1/R28-1/R28*1/R28)))</f>
        <v>0</v>
      </c>
      <c r="R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S28">
        <f>J28*(1000-(1000*0.61365*exp(17.502*W28/(240.97+W28))/(CD28+CE28)+BY28)/2)/(1000*0.61365*exp(17.502*W28/(240.97+W28))/(CD28+CE28)-BY28)</f>
        <v>0</v>
      </c>
      <c r="T28">
        <f>1/((BS28+1)/(Q28/1.6)+1/(R28/1.37)) + BS28/((BS28+1)/(Q28/1.6) + BS28/(R28/1.37))</f>
        <v>0</v>
      </c>
      <c r="U28">
        <f>(BN28*BQ28)</f>
        <v>0</v>
      </c>
      <c r="V28">
        <f>(CF28+(U28+2*0.95*5.67E-8*(((CF28+$B$7)+273)^4-(CF28+273)^4)-44100*J28)/(1.84*29.3*R28+8*0.95*5.67E-8*(CF28+273)^3))</f>
        <v>0</v>
      </c>
      <c r="W28">
        <f>($C$7*CG28+$D$7*CH28+$E$7*V28)</f>
        <v>0</v>
      </c>
      <c r="X28">
        <f>0.61365*exp(17.502*W28/(240.97+W28))</f>
        <v>0</v>
      </c>
      <c r="Y28">
        <f>(Z28/AA28*100)</f>
        <v>0</v>
      </c>
      <c r="Z28">
        <f>BY28*(CD28+CE28)/1000</f>
        <v>0</v>
      </c>
      <c r="AA28">
        <f>0.61365*exp(17.502*CF28/(240.97+CF28))</f>
        <v>0</v>
      </c>
      <c r="AB28">
        <f>(X28-BY28*(CD28+CE28)/1000)</f>
        <v>0</v>
      </c>
      <c r="AC28">
        <f>(-J28*44100)</f>
        <v>0</v>
      </c>
      <c r="AD28">
        <f>2*29.3*R28*0.92*(CF28-W28)</f>
        <v>0</v>
      </c>
      <c r="AE28">
        <f>2*0.95*5.67E-8*(((CF28+$B$7)+273)^4-(W28+273)^4)</f>
        <v>0</v>
      </c>
      <c r="AF28">
        <f>U28+AE28+AC28+AD28</f>
        <v>0</v>
      </c>
      <c r="AG28">
        <v>19</v>
      </c>
      <c r="AH28">
        <v>2</v>
      </c>
      <c r="AI28">
        <f>IF(AG28*$H$13&gt;=AK28,1.0,(AK28/(AK28-AG28*$H$13)))</f>
        <v>0</v>
      </c>
      <c r="AJ28">
        <f>(AI28-1)*100</f>
        <v>0</v>
      </c>
      <c r="AK28">
        <f>MAX(0,($B$13+$C$13*CK28)/(1+$D$13*CK28)*CD28/(CF28+273)*$E$13)</f>
        <v>0</v>
      </c>
      <c r="AL28" t="s">
        <v>292</v>
      </c>
      <c r="AM28" t="s">
        <v>292</v>
      </c>
      <c r="AN28">
        <v>0</v>
      </c>
      <c r="AO28">
        <v>0</v>
      </c>
      <c r="AP28">
        <f>1-AN28/AO28</f>
        <v>0</v>
      </c>
      <c r="AQ28">
        <v>0</v>
      </c>
      <c r="AR28" t="s">
        <v>292</v>
      </c>
      <c r="AS28" t="s">
        <v>292</v>
      </c>
      <c r="AT28">
        <v>0</v>
      </c>
      <c r="AU28">
        <v>0</v>
      </c>
      <c r="AV28">
        <f>1-AT28/AU28</f>
        <v>0</v>
      </c>
      <c r="AW28">
        <v>0.5</v>
      </c>
      <c r="AX28">
        <f>BO28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292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293</v>
      </c>
      <c r="BU28">
        <v>2</v>
      </c>
      <c r="BV28">
        <v>1626126335.5</v>
      </c>
      <c r="BW28">
        <v>404.162333333333</v>
      </c>
      <c r="BX28">
        <v>420.010333333333</v>
      </c>
      <c r="BY28">
        <v>6.31058333333333</v>
      </c>
      <c r="BZ28">
        <v>4.04598666666667</v>
      </c>
      <c r="CA28">
        <v>402.029333333333</v>
      </c>
      <c r="CB28">
        <v>6.36946333333333</v>
      </c>
      <c r="CC28">
        <v>900.005666666667</v>
      </c>
      <c r="CD28">
        <v>100.777</v>
      </c>
      <c r="CE28">
        <v>0.11269</v>
      </c>
      <c r="CF28">
        <v>15.8933</v>
      </c>
      <c r="CG28">
        <v>15.2867666666667</v>
      </c>
      <c r="CH28">
        <v>999.9</v>
      </c>
      <c r="CI28">
        <v>0</v>
      </c>
      <c r="CJ28">
        <v>0</v>
      </c>
      <c r="CK28">
        <v>9998.33333333333</v>
      </c>
      <c r="CL28">
        <v>0</v>
      </c>
      <c r="CM28">
        <v>0.221023</v>
      </c>
      <c r="CN28">
        <v>1459.99666666667</v>
      </c>
      <c r="CO28">
        <v>0.972995</v>
      </c>
      <c r="CP28">
        <v>0.0270055</v>
      </c>
      <c r="CQ28">
        <v>0</v>
      </c>
      <c r="CR28">
        <v>929.377666666667</v>
      </c>
      <c r="CS28">
        <v>4.99999</v>
      </c>
      <c r="CT28">
        <v>13581.9</v>
      </c>
      <c r="CU28">
        <v>12728.2666666667</v>
      </c>
      <c r="CV28">
        <v>40.062</v>
      </c>
      <c r="CW28">
        <v>42.333</v>
      </c>
      <c r="CX28">
        <v>41.312</v>
      </c>
      <c r="CY28">
        <v>41.625</v>
      </c>
      <c r="CZ28">
        <v>41.5</v>
      </c>
      <c r="DA28">
        <v>1415.70666666667</v>
      </c>
      <c r="DB28">
        <v>39.2966666666667</v>
      </c>
      <c r="DC28">
        <v>0</v>
      </c>
      <c r="DD28">
        <v>1626126345.7</v>
      </c>
      <c r="DE28">
        <v>0</v>
      </c>
      <c r="DF28">
        <v>929.674153846154</v>
      </c>
      <c r="DG28">
        <v>-0.875213667577859</v>
      </c>
      <c r="DH28">
        <v>-8.13675211750032</v>
      </c>
      <c r="DI28">
        <v>13583.6230769231</v>
      </c>
      <c r="DJ28">
        <v>15</v>
      </c>
      <c r="DK28">
        <v>1626126261</v>
      </c>
      <c r="DL28" t="s">
        <v>294</v>
      </c>
      <c r="DM28">
        <v>1626126255</v>
      </c>
      <c r="DN28">
        <v>1626126261</v>
      </c>
      <c r="DO28">
        <v>7</v>
      </c>
      <c r="DP28">
        <v>0.339</v>
      </c>
      <c r="DQ28">
        <v>0.02</v>
      </c>
      <c r="DR28">
        <v>2.158</v>
      </c>
      <c r="DS28">
        <v>-0.064</v>
      </c>
      <c r="DT28">
        <v>420</v>
      </c>
      <c r="DU28">
        <v>4</v>
      </c>
      <c r="DV28">
        <v>0.09</v>
      </c>
      <c r="DW28">
        <v>0.05</v>
      </c>
      <c r="DX28">
        <v>-15.800815</v>
      </c>
      <c r="DY28">
        <v>-0.231530206378917</v>
      </c>
      <c r="DZ28">
        <v>0.0318510718030023</v>
      </c>
      <c r="EA28">
        <v>1</v>
      </c>
      <c r="EB28">
        <v>929.719828571428</v>
      </c>
      <c r="EC28">
        <v>-0.80418786692982</v>
      </c>
      <c r="ED28">
        <v>0.269855568323322</v>
      </c>
      <c r="EE28">
        <v>1</v>
      </c>
      <c r="EF28">
        <v>2.25945675</v>
      </c>
      <c r="EG28">
        <v>0.0191796247654734</v>
      </c>
      <c r="EH28">
        <v>0.00208218921750642</v>
      </c>
      <c r="EI28">
        <v>1</v>
      </c>
      <c r="EJ28">
        <v>3</v>
      </c>
      <c r="EK28">
        <v>3</v>
      </c>
      <c r="EL28" t="s">
        <v>295</v>
      </c>
      <c r="EM28">
        <v>100</v>
      </c>
      <c r="EN28">
        <v>100</v>
      </c>
      <c r="EO28">
        <v>2.133</v>
      </c>
      <c r="EP28">
        <v>-0.0589</v>
      </c>
      <c r="EQ28">
        <v>1.36772170046793</v>
      </c>
      <c r="ER28">
        <v>0.00225868272383977</v>
      </c>
      <c r="ES28">
        <v>-9.96746185667655e-07</v>
      </c>
      <c r="ET28">
        <v>2.83711317370827e-10</v>
      </c>
      <c r="EU28">
        <v>-0.063082517618382</v>
      </c>
      <c r="EV28">
        <v>-0.00217948432402501</v>
      </c>
      <c r="EW28">
        <v>0.000453263451741206</v>
      </c>
      <c r="EX28">
        <v>-1.16319206543697e-06</v>
      </c>
      <c r="EY28">
        <v>-2</v>
      </c>
      <c r="EZ28">
        <v>2196</v>
      </c>
      <c r="FA28">
        <v>1</v>
      </c>
      <c r="FB28">
        <v>25</v>
      </c>
      <c r="FC28">
        <v>1.4</v>
      </c>
      <c r="FD28">
        <v>1.3</v>
      </c>
      <c r="FE28">
        <v>18</v>
      </c>
      <c r="FF28">
        <v>940.507</v>
      </c>
      <c r="FG28">
        <v>418.41</v>
      </c>
      <c r="FH28">
        <v>7.50533</v>
      </c>
      <c r="FI28">
        <v>26.1692</v>
      </c>
      <c r="FJ28">
        <v>29.9998</v>
      </c>
      <c r="FK28">
        <v>25.9953</v>
      </c>
      <c r="FL28">
        <v>26.0052</v>
      </c>
      <c r="FM28">
        <v>25.2752</v>
      </c>
      <c r="FN28">
        <v>74.0926</v>
      </c>
      <c r="FO28">
        <v>0</v>
      </c>
      <c r="FP28">
        <v>8.29</v>
      </c>
      <c r="FQ28">
        <v>420</v>
      </c>
      <c r="FR28">
        <v>4.06145</v>
      </c>
      <c r="FS28">
        <v>101.346</v>
      </c>
      <c r="FT28">
        <v>101.972</v>
      </c>
    </row>
    <row r="29" spans="1:176">
      <c r="A29">
        <v>13</v>
      </c>
      <c r="B29">
        <v>1626126338.5</v>
      </c>
      <c r="C29">
        <v>24</v>
      </c>
      <c r="D29" t="s">
        <v>318</v>
      </c>
      <c r="E29" t="s">
        <v>319</v>
      </c>
      <c r="F29">
        <v>1</v>
      </c>
      <c r="I29">
        <v>1626126337.5</v>
      </c>
      <c r="J29">
        <f>(K29)/1000</f>
        <v>0</v>
      </c>
      <c r="K29">
        <f>1000*CC29*AI29*(BY29-BZ29)/(100*BR29*(1000-AI29*BY29))</f>
        <v>0</v>
      </c>
      <c r="L29">
        <f>CC29*AI29*(BX29-BW29*(1000-AI29*BZ29)/(1000-AI29*BY29))/(100*BR29)</f>
        <v>0</v>
      </c>
      <c r="M29">
        <f>BW29 - IF(AI29&gt;1, L29*BR29*100.0/(AK29*CK29), 0)</f>
        <v>0</v>
      </c>
      <c r="N29">
        <f>((T29-J29/2)*M29-L29)/(T29+J29/2)</f>
        <v>0</v>
      </c>
      <c r="O29">
        <f>N29*(CD29+CE29)/1000.0</f>
        <v>0</v>
      </c>
      <c r="P29">
        <f>(BW29 - IF(AI29&gt;1, L29*BR29*100.0/(AK29*CK29), 0))*(CD29+CE29)/1000.0</f>
        <v>0</v>
      </c>
      <c r="Q29">
        <f>2.0/((1/S29-1/R29)+SIGN(S29)*SQRT((1/S29-1/R29)*(1/S29-1/R29) + 4*BS29/((BS29+1)*(BS29+1))*(2*1/S29*1/R29-1/R29*1/R29)))</f>
        <v>0</v>
      </c>
      <c r="R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S29">
        <f>J29*(1000-(1000*0.61365*exp(17.502*W29/(240.97+W29))/(CD29+CE29)+BY29)/2)/(1000*0.61365*exp(17.502*W29/(240.97+W29))/(CD29+CE29)-BY29)</f>
        <v>0</v>
      </c>
      <c r="T29">
        <f>1/((BS29+1)/(Q29/1.6)+1/(R29/1.37)) + BS29/((BS29+1)/(Q29/1.6) + BS29/(R29/1.37))</f>
        <v>0</v>
      </c>
      <c r="U29">
        <f>(BN29*BQ29)</f>
        <v>0</v>
      </c>
      <c r="V29">
        <f>(CF29+(U29+2*0.95*5.67E-8*(((CF29+$B$7)+273)^4-(CF29+273)^4)-44100*J29)/(1.84*29.3*R29+8*0.95*5.67E-8*(CF29+273)^3))</f>
        <v>0</v>
      </c>
      <c r="W29">
        <f>($C$7*CG29+$D$7*CH29+$E$7*V29)</f>
        <v>0</v>
      </c>
      <c r="X29">
        <f>0.61365*exp(17.502*W29/(240.97+W29))</f>
        <v>0</v>
      </c>
      <c r="Y29">
        <f>(Z29/AA29*100)</f>
        <v>0</v>
      </c>
      <c r="Z29">
        <f>BY29*(CD29+CE29)/1000</f>
        <v>0</v>
      </c>
      <c r="AA29">
        <f>0.61365*exp(17.502*CF29/(240.97+CF29))</f>
        <v>0</v>
      </c>
      <c r="AB29">
        <f>(X29-BY29*(CD29+CE29)/1000)</f>
        <v>0</v>
      </c>
      <c r="AC29">
        <f>(-J29*44100)</f>
        <v>0</v>
      </c>
      <c r="AD29">
        <f>2*29.3*R29*0.92*(CF29-W29)</f>
        <v>0</v>
      </c>
      <c r="AE29">
        <f>2*0.95*5.67E-8*(((CF29+$B$7)+273)^4-(W29+273)^4)</f>
        <v>0</v>
      </c>
      <c r="AF29">
        <f>U29+AE29+AC29+AD29</f>
        <v>0</v>
      </c>
      <c r="AG29">
        <v>19</v>
      </c>
      <c r="AH29">
        <v>2</v>
      </c>
      <c r="AI29">
        <f>IF(AG29*$H$13&gt;=AK29,1.0,(AK29/(AK29-AG29*$H$13)))</f>
        <v>0</v>
      </c>
      <c r="AJ29">
        <f>(AI29-1)*100</f>
        <v>0</v>
      </c>
      <c r="AK29">
        <f>MAX(0,($B$13+$C$13*CK29)/(1+$D$13*CK29)*CD29/(CF29+273)*$E$13)</f>
        <v>0</v>
      </c>
      <c r="AL29" t="s">
        <v>292</v>
      </c>
      <c r="AM29" t="s">
        <v>292</v>
      </c>
      <c r="AN29">
        <v>0</v>
      </c>
      <c r="AO29">
        <v>0</v>
      </c>
      <c r="AP29">
        <f>1-AN29/AO29</f>
        <v>0</v>
      </c>
      <c r="AQ29">
        <v>0</v>
      </c>
      <c r="AR29" t="s">
        <v>292</v>
      </c>
      <c r="AS29" t="s">
        <v>292</v>
      </c>
      <c r="AT29">
        <v>0</v>
      </c>
      <c r="AU29">
        <v>0</v>
      </c>
      <c r="AV29">
        <f>1-AT29/AU29</f>
        <v>0</v>
      </c>
      <c r="AW29">
        <v>0.5</v>
      </c>
      <c r="AX29">
        <f>BO29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292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293</v>
      </c>
      <c r="BU29">
        <v>2</v>
      </c>
      <c r="BV29">
        <v>1626126337.5</v>
      </c>
      <c r="BW29">
        <v>404.144</v>
      </c>
      <c r="BX29">
        <v>419.990666666667</v>
      </c>
      <c r="BY29">
        <v>6.31149</v>
      </c>
      <c r="BZ29">
        <v>4.04624333333333</v>
      </c>
      <c r="CA29">
        <v>402.010666666667</v>
      </c>
      <c r="CB29">
        <v>6.37036</v>
      </c>
      <c r="CC29">
        <v>899.953666666667</v>
      </c>
      <c r="CD29">
        <v>100.777333333333</v>
      </c>
      <c r="CE29">
        <v>0.112267666666667</v>
      </c>
      <c r="CF29">
        <v>15.8904666666667</v>
      </c>
      <c r="CG29">
        <v>15.2892666666667</v>
      </c>
      <c r="CH29">
        <v>999.9</v>
      </c>
      <c r="CI29">
        <v>0</v>
      </c>
      <c r="CJ29">
        <v>0</v>
      </c>
      <c r="CK29">
        <v>9996.88333333333</v>
      </c>
      <c r="CL29">
        <v>0</v>
      </c>
      <c r="CM29">
        <v>0.221023</v>
      </c>
      <c r="CN29">
        <v>1460.00333333333</v>
      </c>
      <c r="CO29">
        <v>0.972996333333333</v>
      </c>
      <c r="CP29">
        <v>0.0270039333333333</v>
      </c>
      <c r="CQ29">
        <v>0</v>
      </c>
      <c r="CR29">
        <v>929.452</v>
      </c>
      <c r="CS29">
        <v>4.99999</v>
      </c>
      <c r="CT29">
        <v>13581.1666666667</v>
      </c>
      <c r="CU29">
        <v>12728.3666666667</v>
      </c>
      <c r="CV29">
        <v>40.062</v>
      </c>
      <c r="CW29">
        <v>42.375</v>
      </c>
      <c r="CX29">
        <v>41.312</v>
      </c>
      <c r="CY29">
        <v>41.604</v>
      </c>
      <c r="CZ29">
        <v>41.5</v>
      </c>
      <c r="DA29">
        <v>1415.71333333333</v>
      </c>
      <c r="DB29">
        <v>39.2933333333333</v>
      </c>
      <c r="DC29">
        <v>0</v>
      </c>
      <c r="DD29">
        <v>1626126348.1</v>
      </c>
      <c r="DE29">
        <v>0</v>
      </c>
      <c r="DF29">
        <v>929.614307692308</v>
      </c>
      <c r="DG29">
        <v>-1.39042734317649</v>
      </c>
      <c r="DH29">
        <v>-11.0290598538772</v>
      </c>
      <c r="DI29">
        <v>13583.1230769231</v>
      </c>
      <c r="DJ29">
        <v>15</v>
      </c>
      <c r="DK29">
        <v>1626126261</v>
      </c>
      <c r="DL29" t="s">
        <v>294</v>
      </c>
      <c r="DM29">
        <v>1626126255</v>
      </c>
      <c r="DN29">
        <v>1626126261</v>
      </c>
      <c r="DO29">
        <v>7</v>
      </c>
      <c r="DP29">
        <v>0.339</v>
      </c>
      <c r="DQ29">
        <v>0.02</v>
      </c>
      <c r="DR29">
        <v>2.158</v>
      </c>
      <c r="DS29">
        <v>-0.064</v>
      </c>
      <c r="DT29">
        <v>420</v>
      </c>
      <c r="DU29">
        <v>4</v>
      </c>
      <c r="DV29">
        <v>0.09</v>
      </c>
      <c r="DW29">
        <v>0.05</v>
      </c>
      <c r="DX29">
        <v>-15.80812</v>
      </c>
      <c r="DY29">
        <v>-0.254294183864853</v>
      </c>
      <c r="DZ29">
        <v>0.0333035748831865</v>
      </c>
      <c r="EA29">
        <v>1</v>
      </c>
      <c r="EB29">
        <v>929.694878787879</v>
      </c>
      <c r="EC29">
        <v>-1.34687653173297</v>
      </c>
      <c r="ED29">
        <v>0.287165748524791</v>
      </c>
      <c r="EE29">
        <v>1</v>
      </c>
      <c r="EF29">
        <v>2.26028225</v>
      </c>
      <c r="EG29">
        <v>0.0224709568480245</v>
      </c>
      <c r="EH29">
        <v>0.00241541454775367</v>
      </c>
      <c r="EI29">
        <v>1</v>
      </c>
      <c r="EJ29">
        <v>3</v>
      </c>
      <c r="EK29">
        <v>3</v>
      </c>
      <c r="EL29" t="s">
        <v>295</v>
      </c>
      <c r="EM29">
        <v>100</v>
      </c>
      <c r="EN29">
        <v>100</v>
      </c>
      <c r="EO29">
        <v>2.133</v>
      </c>
      <c r="EP29">
        <v>-0.0589</v>
      </c>
      <c r="EQ29">
        <v>1.36772170046793</v>
      </c>
      <c r="ER29">
        <v>0.00225868272383977</v>
      </c>
      <c r="ES29">
        <v>-9.96746185667655e-07</v>
      </c>
      <c r="ET29">
        <v>2.83711317370827e-10</v>
      </c>
      <c r="EU29">
        <v>-0.063082517618382</v>
      </c>
      <c r="EV29">
        <v>-0.00217948432402501</v>
      </c>
      <c r="EW29">
        <v>0.000453263451741206</v>
      </c>
      <c r="EX29">
        <v>-1.16319206543697e-06</v>
      </c>
      <c r="EY29">
        <v>-2</v>
      </c>
      <c r="EZ29">
        <v>2196</v>
      </c>
      <c r="FA29">
        <v>1</v>
      </c>
      <c r="FB29">
        <v>25</v>
      </c>
      <c r="FC29">
        <v>1.4</v>
      </c>
      <c r="FD29">
        <v>1.3</v>
      </c>
      <c r="FE29">
        <v>18</v>
      </c>
      <c r="FF29">
        <v>940.325</v>
      </c>
      <c r="FG29">
        <v>418.352</v>
      </c>
      <c r="FH29">
        <v>7.58622</v>
      </c>
      <c r="FI29">
        <v>26.1692</v>
      </c>
      <c r="FJ29">
        <v>29.9982</v>
      </c>
      <c r="FK29">
        <v>25.9953</v>
      </c>
      <c r="FL29">
        <v>26.0052</v>
      </c>
      <c r="FM29">
        <v>25.2749</v>
      </c>
      <c r="FN29">
        <v>74.0926</v>
      </c>
      <c r="FO29">
        <v>0</v>
      </c>
      <c r="FP29">
        <v>8.39</v>
      </c>
      <c r="FQ29">
        <v>420</v>
      </c>
      <c r="FR29">
        <v>4.06145</v>
      </c>
      <c r="FS29">
        <v>101.346</v>
      </c>
      <c r="FT29">
        <v>101.972</v>
      </c>
    </row>
    <row r="30" spans="1:176">
      <c r="A30">
        <v>14</v>
      </c>
      <c r="B30">
        <v>1626126340.5</v>
      </c>
      <c r="C30">
        <v>26</v>
      </c>
      <c r="D30" t="s">
        <v>320</v>
      </c>
      <c r="E30" t="s">
        <v>321</v>
      </c>
      <c r="F30">
        <v>1</v>
      </c>
      <c r="I30">
        <v>1626126339.5</v>
      </c>
      <c r="J30">
        <f>(K30)/1000</f>
        <v>0</v>
      </c>
      <c r="K30">
        <f>1000*CC30*AI30*(BY30-BZ30)/(100*BR30*(1000-AI30*BY30))</f>
        <v>0</v>
      </c>
      <c r="L30">
        <f>CC30*AI30*(BX30-BW30*(1000-AI30*BZ30)/(1000-AI30*BY30))/(100*BR30)</f>
        <v>0</v>
      </c>
      <c r="M30">
        <f>BW30 - IF(AI30&gt;1, L30*BR30*100.0/(AK30*CK30), 0)</f>
        <v>0</v>
      </c>
      <c r="N30">
        <f>((T30-J30/2)*M30-L30)/(T30+J30/2)</f>
        <v>0</v>
      </c>
      <c r="O30">
        <f>N30*(CD30+CE30)/1000.0</f>
        <v>0</v>
      </c>
      <c r="P30">
        <f>(BW30 - IF(AI30&gt;1, L30*BR30*100.0/(AK30*CK30), 0))*(CD30+CE30)/1000.0</f>
        <v>0</v>
      </c>
      <c r="Q30">
        <f>2.0/((1/S30-1/R30)+SIGN(S30)*SQRT((1/S30-1/R30)*(1/S30-1/R30) + 4*BS30/((BS30+1)*(BS30+1))*(2*1/S30*1/R30-1/R30*1/R30)))</f>
        <v>0</v>
      </c>
      <c r="R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S30">
        <f>J30*(1000-(1000*0.61365*exp(17.502*W30/(240.97+W30))/(CD30+CE30)+BY30)/2)/(1000*0.61365*exp(17.502*W30/(240.97+W30))/(CD30+CE30)-BY30)</f>
        <v>0</v>
      </c>
      <c r="T30">
        <f>1/((BS30+1)/(Q30/1.6)+1/(R30/1.37)) + BS30/((BS30+1)/(Q30/1.6) + BS30/(R30/1.37))</f>
        <v>0</v>
      </c>
      <c r="U30">
        <f>(BN30*BQ30)</f>
        <v>0</v>
      </c>
      <c r="V30">
        <f>(CF30+(U30+2*0.95*5.67E-8*(((CF30+$B$7)+273)^4-(CF30+273)^4)-44100*J30)/(1.84*29.3*R30+8*0.95*5.67E-8*(CF30+273)^3))</f>
        <v>0</v>
      </c>
      <c r="W30">
        <f>($C$7*CG30+$D$7*CH30+$E$7*V30)</f>
        <v>0</v>
      </c>
      <c r="X30">
        <f>0.61365*exp(17.502*W30/(240.97+W30))</f>
        <v>0</v>
      </c>
      <c r="Y30">
        <f>(Z30/AA30*100)</f>
        <v>0</v>
      </c>
      <c r="Z30">
        <f>BY30*(CD30+CE30)/1000</f>
        <v>0</v>
      </c>
      <c r="AA30">
        <f>0.61365*exp(17.502*CF30/(240.97+CF30))</f>
        <v>0</v>
      </c>
      <c r="AB30">
        <f>(X30-BY30*(CD30+CE30)/1000)</f>
        <v>0</v>
      </c>
      <c r="AC30">
        <f>(-J30*44100)</f>
        <v>0</v>
      </c>
      <c r="AD30">
        <f>2*29.3*R30*0.92*(CF30-W30)</f>
        <v>0</v>
      </c>
      <c r="AE30">
        <f>2*0.95*5.67E-8*(((CF30+$B$7)+273)^4-(W30+273)^4)</f>
        <v>0</v>
      </c>
      <c r="AF30">
        <f>U30+AE30+AC30+AD30</f>
        <v>0</v>
      </c>
      <c r="AG30">
        <v>19</v>
      </c>
      <c r="AH30">
        <v>2</v>
      </c>
      <c r="AI30">
        <f>IF(AG30*$H$13&gt;=AK30,1.0,(AK30/(AK30-AG30*$H$13)))</f>
        <v>0</v>
      </c>
      <c r="AJ30">
        <f>(AI30-1)*100</f>
        <v>0</v>
      </c>
      <c r="AK30">
        <f>MAX(0,($B$13+$C$13*CK30)/(1+$D$13*CK30)*CD30/(CF30+273)*$E$13)</f>
        <v>0</v>
      </c>
      <c r="AL30" t="s">
        <v>292</v>
      </c>
      <c r="AM30" t="s">
        <v>292</v>
      </c>
      <c r="AN30">
        <v>0</v>
      </c>
      <c r="AO30">
        <v>0</v>
      </c>
      <c r="AP30">
        <f>1-AN30/AO30</f>
        <v>0</v>
      </c>
      <c r="AQ30">
        <v>0</v>
      </c>
      <c r="AR30" t="s">
        <v>292</v>
      </c>
      <c r="AS30" t="s">
        <v>292</v>
      </c>
      <c r="AT30">
        <v>0</v>
      </c>
      <c r="AU30">
        <v>0</v>
      </c>
      <c r="AV30">
        <f>1-AT30/AU30</f>
        <v>0</v>
      </c>
      <c r="AW30">
        <v>0.5</v>
      </c>
      <c r="AX30">
        <f>BO30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292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293</v>
      </c>
      <c r="BU30">
        <v>2</v>
      </c>
      <c r="BV30">
        <v>1626126339.5</v>
      </c>
      <c r="BW30">
        <v>404.157</v>
      </c>
      <c r="BX30">
        <v>419.987</v>
      </c>
      <c r="BY30">
        <v>6.31224666666667</v>
      </c>
      <c r="BZ30">
        <v>4.04558</v>
      </c>
      <c r="CA30">
        <v>402.023666666667</v>
      </c>
      <c r="CB30">
        <v>6.37111666666667</v>
      </c>
      <c r="CC30">
        <v>900.004666666667</v>
      </c>
      <c r="CD30">
        <v>100.779</v>
      </c>
      <c r="CE30">
        <v>0.112367</v>
      </c>
      <c r="CF30">
        <v>15.898</v>
      </c>
      <c r="CG30">
        <v>15.2863333333333</v>
      </c>
      <c r="CH30">
        <v>999.9</v>
      </c>
      <c r="CI30">
        <v>0</v>
      </c>
      <c r="CJ30">
        <v>0</v>
      </c>
      <c r="CK30">
        <v>9996.46666666667</v>
      </c>
      <c r="CL30">
        <v>0</v>
      </c>
      <c r="CM30">
        <v>0.221023</v>
      </c>
      <c r="CN30">
        <v>1460.00333333333</v>
      </c>
      <c r="CO30">
        <v>0.972997666666667</v>
      </c>
      <c r="CP30">
        <v>0.0270023666666667</v>
      </c>
      <c r="CQ30">
        <v>0</v>
      </c>
      <c r="CR30">
        <v>929.218666666667</v>
      </c>
      <c r="CS30">
        <v>4.99999</v>
      </c>
      <c r="CT30">
        <v>13580.4</v>
      </c>
      <c r="CU30">
        <v>12728.3333333333</v>
      </c>
      <c r="CV30">
        <v>40.062</v>
      </c>
      <c r="CW30">
        <v>42.375</v>
      </c>
      <c r="CX30">
        <v>41.312</v>
      </c>
      <c r="CY30">
        <v>41.625</v>
      </c>
      <c r="CZ30">
        <v>41.5</v>
      </c>
      <c r="DA30">
        <v>1415.71333333333</v>
      </c>
      <c r="DB30">
        <v>39.29</v>
      </c>
      <c r="DC30">
        <v>0</v>
      </c>
      <c r="DD30">
        <v>1626126349.9</v>
      </c>
      <c r="DE30">
        <v>0</v>
      </c>
      <c r="DF30">
        <v>929.57852</v>
      </c>
      <c r="DG30">
        <v>-1.51184613686602</v>
      </c>
      <c r="DH30">
        <v>-19.46923076474</v>
      </c>
      <c r="DI30">
        <v>13582.672</v>
      </c>
      <c r="DJ30">
        <v>15</v>
      </c>
      <c r="DK30">
        <v>1626126261</v>
      </c>
      <c r="DL30" t="s">
        <v>294</v>
      </c>
      <c r="DM30">
        <v>1626126255</v>
      </c>
      <c r="DN30">
        <v>1626126261</v>
      </c>
      <c r="DO30">
        <v>7</v>
      </c>
      <c r="DP30">
        <v>0.339</v>
      </c>
      <c r="DQ30">
        <v>0.02</v>
      </c>
      <c r="DR30">
        <v>2.158</v>
      </c>
      <c r="DS30">
        <v>-0.064</v>
      </c>
      <c r="DT30">
        <v>420</v>
      </c>
      <c r="DU30">
        <v>4</v>
      </c>
      <c r="DV30">
        <v>0.09</v>
      </c>
      <c r="DW30">
        <v>0.05</v>
      </c>
      <c r="DX30">
        <v>-15.8149775</v>
      </c>
      <c r="DY30">
        <v>-0.179573358348984</v>
      </c>
      <c r="DZ30">
        <v>0.028667834654016</v>
      </c>
      <c r="EA30">
        <v>1</v>
      </c>
      <c r="EB30">
        <v>929.634272727273</v>
      </c>
      <c r="EC30">
        <v>-1.34813631134463</v>
      </c>
      <c r="ED30">
        <v>0.287373821874272</v>
      </c>
      <c r="EE30">
        <v>1</v>
      </c>
      <c r="EF30">
        <v>2.26119325</v>
      </c>
      <c r="EG30">
        <v>0.024378123827381</v>
      </c>
      <c r="EH30">
        <v>0.00260899347210761</v>
      </c>
      <c r="EI30">
        <v>1</v>
      </c>
      <c r="EJ30">
        <v>3</v>
      </c>
      <c r="EK30">
        <v>3</v>
      </c>
      <c r="EL30" t="s">
        <v>295</v>
      </c>
      <c r="EM30">
        <v>100</v>
      </c>
      <c r="EN30">
        <v>100</v>
      </c>
      <c r="EO30">
        <v>2.134</v>
      </c>
      <c r="EP30">
        <v>-0.0589</v>
      </c>
      <c r="EQ30">
        <v>1.36772170046793</v>
      </c>
      <c r="ER30">
        <v>0.00225868272383977</v>
      </c>
      <c r="ES30">
        <v>-9.96746185667655e-07</v>
      </c>
      <c r="ET30">
        <v>2.83711317370827e-10</v>
      </c>
      <c r="EU30">
        <v>-0.063082517618382</v>
      </c>
      <c r="EV30">
        <v>-0.00217948432402501</v>
      </c>
      <c r="EW30">
        <v>0.000453263451741206</v>
      </c>
      <c r="EX30">
        <v>-1.16319206543697e-06</v>
      </c>
      <c r="EY30">
        <v>-2</v>
      </c>
      <c r="EZ30">
        <v>2196</v>
      </c>
      <c r="FA30">
        <v>1</v>
      </c>
      <c r="FB30">
        <v>25</v>
      </c>
      <c r="FC30">
        <v>1.4</v>
      </c>
      <c r="FD30">
        <v>1.3</v>
      </c>
      <c r="FE30">
        <v>18</v>
      </c>
      <c r="FF30">
        <v>940.482</v>
      </c>
      <c r="FG30">
        <v>418.41</v>
      </c>
      <c r="FH30">
        <v>7.73886</v>
      </c>
      <c r="FI30">
        <v>26.1692</v>
      </c>
      <c r="FJ30">
        <v>29.9959</v>
      </c>
      <c r="FK30">
        <v>25.9953</v>
      </c>
      <c r="FL30">
        <v>26.0052</v>
      </c>
      <c r="FM30">
        <v>25.2734</v>
      </c>
      <c r="FN30">
        <v>74.0926</v>
      </c>
      <c r="FO30">
        <v>0</v>
      </c>
      <c r="FP30">
        <v>8.49</v>
      </c>
      <c r="FQ30">
        <v>420</v>
      </c>
      <c r="FR30">
        <v>4.06145</v>
      </c>
      <c r="FS30">
        <v>101.346</v>
      </c>
      <c r="FT30">
        <v>101.971</v>
      </c>
    </row>
    <row r="31" spans="1:176">
      <c r="A31">
        <v>15</v>
      </c>
      <c r="B31">
        <v>1626126342.5</v>
      </c>
      <c r="C31">
        <v>28</v>
      </c>
      <c r="D31" t="s">
        <v>322</v>
      </c>
      <c r="E31" t="s">
        <v>323</v>
      </c>
      <c r="F31">
        <v>1</v>
      </c>
      <c r="I31">
        <v>1626126341.5</v>
      </c>
      <c r="J31">
        <f>(K31)/1000</f>
        <v>0</v>
      </c>
      <c r="K31">
        <f>1000*CC31*AI31*(BY31-BZ31)/(100*BR31*(1000-AI31*BY31))</f>
        <v>0</v>
      </c>
      <c r="L31">
        <f>CC31*AI31*(BX31-BW31*(1000-AI31*BZ31)/(1000-AI31*BY31))/(100*BR31)</f>
        <v>0</v>
      </c>
      <c r="M31">
        <f>BW31 - IF(AI31&gt;1, L31*BR31*100.0/(AK31*CK31), 0)</f>
        <v>0</v>
      </c>
      <c r="N31">
        <f>((T31-J31/2)*M31-L31)/(T31+J31/2)</f>
        <v>0</v>
      </c>
      <c r="O31">
        <f>N31*(CD31+CE31)/1000.0</f>
        <v>0</v>
      </c>
      <c r="P31">
        <f>(BW31 - IF(AI31&gt;1, L31*BR31*100.0/(AK31*CK31), 0))*(CD31+CE31)/1000.0</f>
        <v>0</v>
      </c>
      <c r="Q31">
        <f>2.0/((1/S31-1/R31)+SIGN(S31)*SQRT((1/S31-1/R31)*(1/S31-1/R31) + 4*BS31/((BS31+1)*(BS31+1))*(2*1/S31*1/R31-1/R31*1/R31)))</f>
        <v>0</v>
      </c>
      <c r="R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S31">
        <f>J31*(1000-(1000*0.61365*exp(17.502*W31/(240.97+W31))/(CD31+CE31)+BY31)/2)/(1000*0.61365*exp(17.502*W31/(240.97+W31))/(CD31+CE31)-BY31)</f>
        <v>0</v>
      </c>
      <c r="T31">
        <f>1/((BS31+1)/(Q31/1.6)+1/(R31/1.37)) + BS31/((BS31+1)/(Q31/1.6) + BS31/(R31/1.37))</f>
        <v>0</v>
      </c>
      <c r="U31">
        <f>(BN31*BQ31)</f>
        <v>0</v>
      </c>
      <c r="V31">
        <f>(CF31+(U31+2*0.95*5.67E-8*(((CF31+$B$7)+273)^4-(CF31+273)^4)-44100*J31)/(1.84*29.3*R31+8*0.95*5.67E-8*(CF31+273)^3))</f>
        <v>0</v>
      </c>
      <c r="W31">
        <f>($C$7*CG31+$D$7*CH31+$E$7*V31)</f>
        <v>0</v>
      </c>
      <c r="X31">
        <f>0.61365*exp(17.502*W31/(240.97+W31))</f>
        <v>0</v>
      </c>
      <c r="Y31">
        <f>(Z31/AA31*100)</f>
        <v>0</v>
      </c>
      <c r="Z31">
        <f>BY31*(CD31+CE31)/1000</f>
        <v>0</v>
      </c>
      <c r="AA31">
        <f>0.61365*exp(17.502*CF31/(240.97+CF31))</f>
        <v>0</v>
      </c>
      <c r="AB31">
        <f>(X31-BY31*(CD31+CE31)/1000)</f>
        <v>0</v>
      </c>
      <c r="AC31">
        <f>(-J31*44100)</f>
        <v>0</v>
      </c>
      <c r="AD31">
        <f>2*29.3*R31*0.92*(CF31-W31)</f>
        <v>0</v>
      </c>
      <c r="AE31">
        <f>2*0.95*5.67E-8*(((CF31+$B$7)+273)^4-(W31+273)^4)</f>
        <v>0</v>
      </c>
      <c r="AF31">
        <f>U31+AE31+AC31+AD31</f>
        <v>0</v>
      </c>
      <c r="AG31">
        <v>18</v>
      </c>
      <c r="AH31">
        <v>2</v>
      </c>
      <c r="AI31">
        <f>IF(AG31*$H$13&gt;=AK31,1.0,(AK31/(AK31-AG31*$H$13)))</f>
        <v>0</v>
      </c>
      <c r="AJ31">
        <f>(AI31-1)*100</f>
        <v>0</v>
      </c>
      <c r="AK31">
        <f>MAX(0,($B$13+$C$13*CK31)/(1+$D$13*CK31)*CD31/(CF31+273)*$E$13)</f>
        <v>0</v>
      </c>
      <c r="AL31" t="s">
        <v>292</v>
      </c>
      <c r="AM31" t="s">
        <v>292</v>
      </c>
      <c r="AN31">
        <v>0</v>
      </c>
      <c r="AO31">
        <v>0</v>
      </c>
      <c r="AP31">
        <f>1-AN31/AO31</f>
        <v>0</v>
      </c>
      <c r="AQ31">
        <v>0</v>
      </c>
      <c r="AR31" t="s">
        <v>292</v>
      </c>
      <c r="AS31" t="s">
        <v>292</v>
      </c>
      <c r="AT31">
        <v>0</v>
      </c>
      <c r="AU31">
        <v>0</v>
      </c>
      <c r="AV31">
        <f>1-AT31/AU31</f>
        <v>0</v>
      </c>
      <c r="AW31">
        <v>0.5</v>
      </c>
      <c r="AX31">
        <f>BO31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292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293</v>
      </c>
      <c r="BU31">
        <v>2</v>
      </c>
      <c r="BV31">
        <v>1626126341.5</v>
      </c>
      <c r="BW31">
        <v>404.189</v>
      </c>
      <c r="BX31">
        <v>420.005</v>
      </c>
      <c r="BY31">
        <v>6.31378333333333</v>
      </c>
      <c r="BZ31">
        <v>4.04496</v>
      </c>
      <c r="CA31">
        <v>402.055666666667</v>
      </c>
      <c r="CB31">
        <v>6.37265333333333</v>
      </c>
      <c r="CC31">
        <v>899.979333333333</v>
      </c>
      <c r="CD31">
        <v>100.779666666667</v>
      </c>
      <c r="CE31">
        <v>0.112045666666667</v>
      </c>
      <c r="CF31">
        <v>15.9041333333333</v>
      </c>
      <c r="CG31">
        <v>15.2955</v>
      </c>
      <c r="CH31">
        <v>999.9</v>
      </c>
      <c r="CI31">
        <v>0</v>
      </c>
      <c r="CJ31">
        <v>0</v>
      </c>
      <c r="CK31">
        <v>10028.5333333333</v>
      </c>
      <c r="CL31">
        <v>0</v>
      </c>
      <c r="CM31">
        <v>0.221023</v>
      </c>
      <c r="CN31">
        <v>1459.92333333333</v>
      </c>
      <c r="CO31">
        <v>0.972996333333333</v>
      </c>
      <c r="CP31">
        <v>0.0270039333333333</v>
      </c>
      <c r="CQ31">
        <v>0</v>
      </c>
      <c r="CR31">
        <v>929.433666666667</v>
      </c>
      <c r="CS31">
        <v>4.99999</v>
      </c>
      <c r="CT31">
        <v>13577.5666666667</v>
      </c>
      <c r="CU31">
        <v>12727.6333333333</v>
      </c>
      <c r="CV31">
        <v>40.062</v>
      </c>
      <c r="CW31">
        <v>42.375</v>
      </c>
      <c r="CX31">
        <v>41.312</v>
      </c>
      <c r="CY31">
        <v>41.625</v>
      </c>
      <c r="CZ31">
        <v>41.5</v>
      </c>
      <c r="DA31">
        <v>1415.63333333333</v>
      </c>
      <c r="DB31">
        <v>39.29</v>
      </c>
      <c r="DC31">
        <v>0</v>
      </c>
      <c r="DD31">
        <v>1626126351.7</v>
      </c>
      <c r="DE31">
        <v>0</v>
      </c>
      <c r="DF31">
        <v>929.538730769231</v>
      </c>
      <c r="DG31">
        <v>-1.15750425945261</v>
      </c>
      <c r="DH31">
        <v>-23.4803418905512</v>
      </c>
      <c r="DI31">
        <v>13582.0076923077</v>
      </c>
      <c r="DJ31">
        <v>15</v>
      </c>
      <c r="DK31">
        <v>1626126261</v>
      </c>
      <c r="DL31" t="s">
        <v>294</v>
      </c>
      <c r="DM31">
        <v>1626126255</v>
      </c>
      <c r="DN31">
        <v>1626126261</v>
      </c>
      <c r="DO31">
        <v>7</v>
      </c>
      <c r="DP31">
        <v>0.339</v>
      </c>
      <c r="DQ31">
        <v>0.02</v>
      </c>
      <c r="DR31">
        <v>2.158</v>
      </c>
      <c r="DS31">
        <v>-0.064</v>
      </c>
      <c r="DT31">
        <v>420</v>
      </c>
      <c r="DU31">
        <v>4</v>
      </c>
      <c r="DV31">
        <v>0.09</v>
      </c>
      <c r="DW31">
        <v>0.05</v>
      </c>
      <c r="DX31">
        <v>-15.820215</v>
      </c>
      <c r="DY31">
        <v>-0.0968803001875798</v>
      </c>
      <c r="DZ31">
        <v>0.0244884212435183</v>
      </c>
      <c r="EA31">
        <v>1</v>
      </c>
      <c r="EB31">
        <v>929.611885714286</v>
      </c>
      <c r="EC31">
        <v>-1.11846575342196</v>
      </c>
      <c r="ED31">
        <v>0.276474620010959</v>
      </c>
      <c r="EE31">
        <v>1</v>
      </c>
      <c r="EF31">
        <v>2.2621525</v>
      </c>
      <c r="EG31">
        <v>0.0297777861163214</v>
      </c>
      <c r="EH31">
        <v>0.00311374192090483</v>
      </c>
      <c r="EI31">
        <v>1</v>
      </c>
      <c r="EJ31">
        <v>3</v>
      </c>
      <c r="EK31">
        <v>3</v>
      </c>
      <c r="EL31" t="s">
        <v>295</v>
      </c>
      <c r="EM31">
        <v>100</v>
      </c>
      <c r="EN31">
        <v>100</v>
      </c>
      <c r="EO31">
        <v>2.133</v>
      </c>
      <c r="EP31">
        <v>-0.0589</v>
      </c>
      <c r="EQ31">
        <v>1.36772170046793</v>
      </c>
      <c r="ER31">
        <v>0.00225868272383977</v>
      </c>
      <c r="ES31">
        <v>-9.96746185667655e-07</v>
      </c>
      <c r="ET31">
        <v>2.83711317370827e-10</v>
      </c>
      <c r="EU31">
        <v>-0.063082517618382</v>
      </c>
      <c r="EV31">
        <v>-0.00217948432402501</v>
      </c>
      <c r="EW31">
        <v>0.000453263451741206</v>
      </c>
      <c r="EX31">
        <v>-1.16319206543697e-06</v>
      </c>
      <c r="EY31">
        <v>-2</v>
      </c>
      <c r="EZ31">
        <v>2196</v>
      </c>
      <c r="FA31">
        <v>1</v>
      </c>
      <c r="FB31">
        <v>25</v>
      </c>
      <c r="FC31">
        <v>1.5</v>
      </c>
      <c r="FD31">
        <v>1.4</v>
      </c>
      <c r="FE31">
        <v>18</v>
      </c>
      <c r="FF31">
        <v>940.924</v>
      </c>
      <c r="FG31">
        <v>418.367</v>
      </c>
      <c r="FH31">
        <v>7.92756</v>
      </c>
      <c r="FI31">
        <v>26.1692</v>
      </c>
      <c r="FJ31">
        <v>29.9943</v>
      </c>
      <c r="FK31">
        <v>25.9953</v>
      </c>
      <c r="FL31">
        <v>26.0052</v>
      </c>
      <c r="FM31">
        <v>25.2742</v>
      </c>
      <c r="FN31">
        <v>74.0926</v>
      </c>
      <c r="FO31">
        <v>0</v>
      </c>
      <c r="FP31">
        <v>8.49</v>
      </c>
      <c r="FQ31">
        <v>420</v>
      </c>
      <c r="FR31">
        <v>4.06145</v>
      </c>
      <c r="FS31">
        <v>101.347</v>
      </c>
      <c r="FT31">
        <v>101.972</v>
      </c>
    </row>
    <row r="32" spans="1:176">
      <c r="A32">
        <v>16</v>
      </c>
      <c r="B32">
        <v>1626126344.5</v>
      </c>
      <c r="C32">
        <v>30</v>
      </c>
      <c r="D32" t="s">
        <v>324</v>
      </c>
      <c r="E32" t="s">
        <v>325</v>
      </c>
      <c r="F32">
        <v>1</v>
      </c>
      <c r="I32">
        <v>1626126343.5</v>
      </c>
      <c r="J32">
        <f>(K32)/1000</f>
        <v>0</v>
      </c>
      <c r="K32">
        <f>1000*CC32*AI32*(BY32-BZ32)/(100*BR32*(1000-AI32*BY32))</f>
        <v>0</v>
      </c>
      <c r="L32">
        <f>CC32*AI32*(BX32-BW32*(1000-AI32*BZ32)/(1000-AI32*BY32))/(100*BR32)</f>
        <v>0</v>
      </c>
      <c r="M32">
        <f>BW32 - IF(AI32&gt;1, L32*BR32*100.0/(AK32*CK32), 0)</f>
        <v>0</v>
      </c>
      <c r="N32">
        <f>((T32-J32/2)*M32-L32)/(T32+J32/2)</f>
        <v>0</v>
      </c>
      <c r="O32">
        <f>N32*(CD32+CE32)/1000.0</f>
        <v>0</v>
      </c>
      <c r="P32">
        <f>(BW32 - IF(AI32&gt;1, L32*BR32*100.0/(AK32*CK32), 0))*(CD32+CE32)/1000.0</f>
        <v>0</v>
      </c>
      <c r="Q32">
        <f>2.0/((1/S32-1/R32)+SIGN(S32)*SQRT((1/S32-1/R32)*(1/S32-1/R32) + 4*BS32/((BS32+1)*(BS32+1))*(2*1/S32*1/R32-1/R32*1/R32)))</f>
        <v>0</v>
      </c>
      <c r="R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S32">
        <f>J32*(1000-(1000*0.61365*exp(17.502*W32/(240.97+W32))/(CD32+CE32)+BY32)/2)/(1000*0.61365*exp(17.502*W32/(240.97+W32))/(CD32+CE32)-BY32)</f>
        <v>0</v>
      </c>
      <c r="T32">
        <f>1/((BS32+1)/(Q32/1.6)+1/(R32/1.37)) + BS32/((BS32+1)/(Q32/1.6) + BS32/(R32/1.37))</f>
        <v>0</v>
      </c>
      <c r="U32">
        <f>(BN32*BQ32)</f>
        <v>0</v>
      </c>
      <c r="V32">
        <f>(CF32+(U32+2*0.95*5.67E-8*(((CF32+$B$7)+273)^4-(CF32+273)^4)-44100*J32)/(1.84*29.3*R32+8*0.95*5.67E-8*(CF32+273)^3))</f>
        <v>0</v>
      </c>
      <c r="W32">
        <f>($C$7*CG32+$D$7*CH32+$E$7*V32)</f>
        <v>0</v>
      </c>
      <c r="X32">
        <f>0.61365*exp(17.502*W32/(240.97+W32))</f>
        <v>0</v>
      </c>
      <c r="Y32">
        <f>(Z32/AA32*100)</f>
        <v>0</v>
      </c>
      <c r="Z32">
        <f>BY32*(CD32+CE32)/1000</f>
        <v>0</v>
      </c>
      <c r="AA32">
        <f>0.61365*exp(17.502*CF32/(240.97+CF32))</f>
        <v>0</v>
      </c>
      <c r="AB32">
        <f>(X32-BY32*(CD32+CE32)/1000)</f>
        <v>0</v>
      </c>
      <c r="AC32">
        <f>(-J32*44100)</f>
        <v>0</v>
      </c>
      <c r="AD32">
        <f>2*29.3*R32*0.92*(CF32-W32)</f>
        <v>0</v>
      </c>
      <c r="AE32">
        <f>2*0.95*5.67E-8*(((CF32+$B$7)+273)^4-(W32+273)^4)</f>
        <v>0</v>
      </c>
      <c r="AF32">
        <f>U32+AE32+AC32+AD32</f>
        <v>0</v>
      </c>
      <c r="AG32">
        <v>18</v>
      </c>
      <c r="AH32">
        <v>2</v>
      </c>
      <c r="AI32">
        <f>IF(AG32*$H$13&gt;=AK32,1.0,(AK32/(AK32-AG32*$H$13)))</f>
        <v>0</v>
      </c>
      <c r="AJ32">
        <f>(AI32-1)*100</f>
        <v>0</v>
      </c>
      <c r="AK32">
        <f>MAX(0,($B$13+$C$13*CK32)/(1+$D$13*CK32)*CD32/(CF32+273)*$E$13)</f>
        <v>0</v>
      </c>
      <c r="AL32" t="s">
        <v>292</v>
      </c>
      <c r="AM32" t="s">
        <v>292</v>
      </c>
      <c r="AN32">
        <v>0</v>
      </c>
      <c r="AO32">
        <v>0</v>
      </c>
      <c r="AP32">
        <f>1-AN32/AO32</f>
        <v>0</v>
      </c>
      <c r="AQ32">
        <v>0</v>
      </c>
      <c r="AR32" t="s">
        <v>292</v>
      </c>
      <c r="AS32" t="s">
        <v>292</v>
      </c>
      <c r="AT32">
        <v>0</v>
      </c>
      <c r="AU32">
        <v>0</v>
      </c>
      <c r="AV32">
        <f>1-AT32/AU32</f>
        <v>0</v>
      </c>
      <c r="AW32">
        <v>0.5</v>
      </c>
      <c r="AX32">
        <f>BO32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292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293</v>
      </c>
      <c r="BU32">
        <v>2</v>
      </c>
      <c r="BV32">
        <v>1626126343.5</v>
      </c>
      <c r="BW32">
        <v>404.192666666667</v>
      </c>
      <c r="BX32">
        <v>419.991</v>
      </c>
      <c r="BY32">
        <v>6.31606</v>
      </c>
      <c r="BZ32">
        <v>4.04527333333333</v>
      </c>
      <c r="CA32">
        <v>402.059333333333</v>
      </c>
      <c r="CB32">
        <v>6.37492</v>
      </c>
      <c r="CC32">
        <v>900.022666666667</v>
      </c>
      <c r="CD32">
        <v>100.780333333333</v>
      </c>
      <c r="CE32">
        <v>0.112218</v>
      </c>
      <c r="CF32">
        <v>15.9087</v>
      </c>
      <c r="CG32">
        <v>15.3085666666667</v>
      </c>
      <c r="CH32">
        <v>999.9</v>
      </c>
      <c r="CI32">
        <v>0</v>
      </c>
      <c r="CJ32">
        <v>0</v>
      </c>
      <c r="CK32">
        <v>10033.7333333333</v>
      </c>
      <c r="CL32">
        <v>0</v>
      </c>
      <c r="CM32">
        <v>0.221023</v>
      </c>
      <c r="CN32">
        <v>1460.00333333333</v>
      </c>
      <c r="CO32">
        <v>0.972997666666667</v>
      </c>
      <c r="CP32">
        <v>0.0270023666666667</v>
      </c>
      <c r="CQ32">
        <v>0</v>
      </c>
      <c r="CR32">
        <v>929.261333333333</v>
      </c>
      <c r="CS32">
        <v>4.99999</v>
      </c>
      <c r="CT32">
        <v>13577.0666666667</v>
      </c>
      <c r="CU32">
        <v>12728.3666666667</v>
      </c>
      <c r="CV32">
        <v>40.062</v>
      </c>
      <c r="CW32">
        <v>42.375</v>
      </c>
      <c r="CX32">
        <v>41.312</v>
      </c>
      <c r="CY32">
        <v>41.625</v>
      </c>
      <c r="CZ32">
        <v>41.5</v>
      </c>
      <c r="DA32">
        <v>1415.71333333333</v>
      </c>
      <c r="DB32">
        <v>39.29</v>
      </c>
      <c r="DC32">
        <v>0</v>
      </c>
      <c r="DD32">
        <v>1626126354.1</v>
      </c>
      <c r="DE32">
        <v>0</v>
      </c>
      <c r="DF32">
        <v>929.478923076923</v>
      </c>
      <c r="DG32">
        <v>-1.96717947270535</v>
      </c>
      <c r="DH32">
        <v>-30.6871794847426</v>
      </c>
      <c r="DI32">
        <v>13580.9230769231</v>
      </c>
      <c r="DJ32">
        <v>15</v>
      </c>
      <c r="DK32">
        <v>1626126261</v>
      </c>
      <c r="DL32" t="s">
        <v>294</v>
      </c>
      <c r="DM32">
        <v>1626126255</v>
      </c>
      <c r="DN32">
        <v>1626126261</v>
      </c>
      <c r="DO32">
        <v>7</v>
      </c>
      <c r="DP32">
        <v>0.339</v>
      </c>
      <c r="DQ32">
        <v>0.02</v>
      </c>
      <c r="DR32">
        <v>2.158</v>
      </c>
      <c r="DS32">
        <v>-0.064</v>
      </c>
      <c r="DT32">
        <v>420</v>
      </c>
      <c r="DU32">
        <v>4</v>
      </c>
      <c r="DV32">
        <v>0.09</v>
      </c>
      <c r="DW32">
        <v>0.05</v>
      </c>
      <c r="DX32">
        <v>-15.823395</v>
      </c>
      <c r="DY32">
        <v>-0.0101921200750285</v>
      </c>
      <c r="DZ32">
        <v>0.0206711386962596</v>
      </c>
      <c r="EA32">
        <v>1</v>
      </c>
      <c r="EB32">
        <v>929.569151515151</v>
      </c>
      <c r="EC32">
        <v>-1.42486182709253</v>
      </c>
      <c r="ED32">
        <v>0.264770469058734</v>
      </c>
      <c r="EE32">
        <v>1</v>
      </c>
      <c r="EF32">
        <v>2.263208</v>
      </c>
      <c r="EG32">
        <v>0.0376712195121949</v>
      </c>
      <c r="EH32">
        <v>0.00378504504596712</v>
      </c>
      <c r="EI32">
        <v>1</v>
      </c>
      <c r="EJ32">
        <v>3</v>
      </c>
      <c r="EK32">
        <v>3</v>
      </c>
      <c r="EL32" t="s">
        <v>295</v>
      </c>
      <c r="EM32">
        <v>100</v>
      </c>
      <c r="EN32">
        <v>100</v>
      </c>
      <c r="EO32">
        <v>2.133</v>
      </c>
      <c r="EP32">
        <v>-0.0588</v>
      </c>
      <c r="EQ32">
        <v>1.36772170046793</v>
      </c>
      <c r="ER32">
        <v>0.00225868272383977</v>
      </c>
      <c r="ES32">
        <v>-9.96746185667655e-07</v>
      </c>
      <c r="ET32">
        <v>2.83711317370827e-10</v>
      </c>
      <c r="EU32">
        <v>-0.063082517618382</v>
      </c>
      <c r="EV32">
        <v>-0.00217948432402501</v>
      </c>
      <c r="EW32">
        <v>0.000453263451741206</v>
      </c>
      <c r="EX32">
        <v>-1.16319206543697e-06</v>
      </c>
      <c r="EY32">
        <v>-2</v>
      </c>
      <c r="EZ32">
        <v>2196</v>
      </c>
      <c r="FA32">
        <v>1</v>
      </c>
      <c r="FB32">
        <v>25</v>
      </c>
      <c r="FC32">
        <v>1.5</v>
      </c>
      <c r="FD32">
        <v>1.4</v>
      </c>
      <c r="FE32">
        <v>18</v>
      </c>
      <c r="FF32">
        <v>940.768</v>
      </c>
      <c r="FG32">
        <v>418.396</v>
      </c>
      <c r="FH32">
        <v>8.11822</v>
      </c>
      <c r="FI32">
        <v>26.1692</v>
      </c>
      <c r="FJ32">
        <v>29.9941</v>
      </c>
      <c r="FK32">
        <v>25.9953</v>
      </c>
      <c r="FL32">
        <v>26.0052</v>
      </c>
      <c r="FM32">
        <v>25.2751</v>
      </c>
      <c r="FN32">
        <v>74.0926</v>
      </c>
      <c r="FO32">
        <v>0</v>
      </c>
      <c r="FP32">
        <v>8.59</v>
      </c>
      <c r="FQ32">
        <v>420</v>
      </c>
      <c r="FR32">
        <v>4.06145</v>
      </c>
      <c r="FS32">
        <v>101.349</v>
      </c>
      <c r="FT32">
        <v>101.973</v>
      </c>
    </row>
    <row r="33" spans="1:176">
      <c r="A33">
        <v>17</v>
      </c>
      <c r="B33">
        <v>1626126346.5</v>
      </c>
      <c r="C33">
        <v>32</v>
      </c>
      <c r="D33" t="s">
        <v>326</v>
      </c>
      <c r="E33" t="s">
        <v>327</v>
      </c>
      <c r="F33">
        <v>1</v>
      </c>
      <c r="I33">
        <v>1626126345.5</v>
      </c>
      <c r="J33">
        <f>(K33)/1000</f>
        <v>0</v>
      </c>
      <c r="K33">
        <f>1000*CC33*AI33*(BY33-BZ33)/(100*BR33*(1000-AI33*BY33))</f>
        <v>0</v>
      </c>
      <c r="L33">
        <f>CC33*AI33*(BX33-BW33*(1000-AI33*BZ33)/(1000-AI33*BY33))/(100*BR33)</f>
        <v>0</v>
      </c>
      <c r="M33">
        <f>BW33 - IF(AI33&gt;1, L33*BR33*100.0/(AK33*CK33), 0)</f>
        <v>0</v>
      </c>
      <c r="N33">
        <f>((T33-J33/2)*M33-L33)/(T33+J33/2)</f>
        <v>0</v>
      </c>
      <c r="O33">
        <f>N33*(CD33+CE33)/1000.0</f>
        <v>0</v>
      </c>
      <c r="P33">
        <f>(BW33 - IF(AI33&gt;1, L33*BR33*100.0/(AK33*CK33), 0))*(CD33+CE33)/1000.0</f>
        <v>0</v>
      </c>
      <c r="Q33">
        <f>2.0/((1/S33-1/R33)+SIGN(S33)*SQRT((1/S33-1/R33)*(1/S33-1/R33) + 4*BS33/((BS33+1)*(BS33+1))*(2*1/S33*1/R33-1/R33*1/R33)))</f>
        <v>0</v>
      </c>
      <c r="R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S33">
        <f>J33*(1000-(1000*0.61365*exp(17.502*W33/(240.97+W33))/(CD33+CE33)+BY33)/2)/(1000*0.61365*exp(17.502*W33/(240.97+W33))/(CD33+CE33)-BY33)</f>
        <v>0</v>
      </c>
      <c r="T33">
        <f>1/((BS33+1)/(Q33/1.6)+1/(R33/1.37)) + BS33/((BS33+1)/(Q33/1.6) + BS33/(R33/1.37))</f>
        <v>0</v>
      </c>
      <c r="U33">
        <f>(BN33*BQ33)</f>
        <v>0</v>
      </c>
      <c r="V33">
        <f>(CF33+(U33+2*0.95*5.67E-8*(((CF33+$B$7)+273)^4-(CF33+273)^4)-44100*J33)/(1.84*29.3*R33+8*0.95*5.67E-8*(CF33+273)^3))</f>
        <v>0</v>
      </c>
      <c r="W33">
        <f>($C$7*CG33+$D$7*CH33+$E$7*V33)</f>
        <v>0</v>
      </c>
      <c r="X33">
        <f>0.61365*exp(17.502*W33/(240.97+W33))</f>
        <v>0</v>
      </c>
      <c r="Y33">
        <f>(Z33/AA33*100)</f>
        <v>0</v>
      </c>
      <c r="Z33">
        <f>BY33*(CD33+CE33)/1000</f>
        <v>0</v>
      </c>
      <c r="AA33">
        <f>0.61365*exp(17.502*CF33/(240.97+CF33))</f>
        <v>0</v>
      </c>
      <c r="AB33">
        <f>(X33-BY33*(CD33+CE33)/1000)</f>
        <v>0</v>
      </c>
      <c r="AC33">
        <f>(-J33*44100)</f>
        <v>0</v>
      </c>
      <c r="AD33">
        <f>2*29.3*R33*0.92*(CF33-W33)</f>
        <v>0</v>
      </c>
      <c r="AE33">
        <f>2*0.95*5.67E-8*(((CF33+$B$7)+273)^4-(W33+273)^4)</f>
        <v>0</v>
      </c>
      <c r="AF33">
        <f>U33+AE33+AC33+AD33</f>
        <v>0</v>
      </c>
      <c r="AG33">
        <v>18</v>
      </c>
      <c r="AH33">
        <v>2</v>
      </c>
      <c r="AI33">
        <f>IF(AG33*$H$13&gt;=AK33,1.0,(AK33/(AK33-AG33*$H$13)))</f>
        <v>0</v>
      </c>
      <c r="AJ33">
        <f>(AI33-1)*100</f>
        <v>0</v>
      </c>
      <c r="AK33">
        <f>MAX(0,($B$13+$C$13*CK33)/(1+$D$13*CK33)*CD33/(CF33+273)*$E$13)</f>
        <v>0</v>
      </c>
      <c r="AL33" t="s">
        <v>292</v>
      </c>
      <c r="AM33" t="s">
        <v>292</v>
      </c>
      <c r="AN33">
        <v>0</v>
      </c>
      <c r="AO33">
        <v>0</v>
      </c>
      <c r="AP33">
        <f>1-AN33/AO33</f>
        <v>0</v>
      </c>
      <c r="AQ33">
        <v>0</v>
      </c>
      <c r="AR33" t="s">
        <v>292</v>
      </c>
      <c r="AS33" t="s">
        <v>292</v>
      </c>
      <c r="AT33">
        <v>0</v>
      </c>
      <c r="AU33">
        <v>0</v>
      </c>
      <c r="AV33">
        <f>1-AT33/AU33</f>
        <v>0</v>
      </c>
      <c r="AW33">
        <v>0.5</v>
      </c>
      <c r="AX33">
        <f>BO33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292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293</v>
      </c>
      <c r="BU33">
        <v>2</v>
      </c>
      <c r="BV33">
        <v>1626126345.5</v>
      </c>
      <c r="BW33">
        <v>404.176</v>
      </c>
      <c r="BX33">
        <v>419.991666666667</v>
      </c>
      <c r="BY33">
        <v>6.32027666666667</v>
      </c>
      <c r="BZ33">
        <v>4.04556333333333</v>
      </c>
      <c r="CA33">
        <v>402.043</v>
      </c>
      <c r="CB33">
        <v>6.37912</v>
      </c>
      <c r="CC33">
        <v>900.069</v>
      </c>
      <c r="CD33">
        <v>100.78</v>
      </c>
      <c r="CE33">
        <v>0.112292333333333</v>
      </c>
      <c r="CF33">
        <v>15.9196333333333</v>
      </c>
      <c r="CG33">
        <v>15.3184</v>
      </c>
      <c r="CH33">
        <v>999.9</v>
      </c>
      <c r="CI33">
        <v>0</v>
      </c>
      <c r="CJ33">
        <v>0</v>
      </c>
      <c r="CK33">
        <v>9996.04</v>
      </c>
      <c r="CL33">
        <v>0</v>
      </c>
      <c r="CM33">
        <v>0.221023</v>
      </c>
      <c r="CN33">
        <v>1460.09</v>
      </c>
      <c r="CO33">
        <v>0.972999</v>
      </c>
      <c r="CP33">
        <v>0.0270008</v>
      </c>
      <c r="CQ33">
        <v>0</v>
      </c>
      <c r="CR33">
        <v>929.069666666667</v>
      </c>
      <c r="CS33">
        <v>4.99999</v>
      </c>
      <c r="CT33">
        <v>13576.4333333333</v>
      </c>
      <c r="CU33">
        <v>12729.1</v>
      </c>
      <c r="CV33">
        <v>40.062</v>
      </c>
      <c r="CW33">
        <v>42.375</v>
      </c>
      <c r="CX33">
        <v>41.312</v>
      </c>
      <c r="CY33">
        <v>41.583</v>
      </c>
      <c r="CZ33">
        <v>41.5</v>
      </c>
      <c r="DA33">
        <v>1415.8</v>
      </c>
      <c r="DB33">
        <v>39.29</v>
      </c>
      <c r="DC33">
        <v>0</v>
      </c>
      <c r="DD33">
        <v>1626126355.9</v>
      </c>
      <c r="DE33">
        <v>0</v>
      </c>
      <c r="DF33">
        <v>929.39924</v>
      </c>
      <c r="DG33">
        <v>-2.11946151292466</v>
      </c>
      <c r="DH33">
        <v>-37.4538461218715</v>
      </c>
      <c r="DI33">
        <v>13579.748</v>
      </c>
      <c r="DJ33">
        <v>15</v>
      </c>
      <c r="DK33">
        <v>1626126261</v>
      </c>
      <c r="DL33" t="s">
        <v>294</v>
      </c>
      <c r="DM33">
        <v>1626126255</v>
      </c>
      <c r="DN33">
        <v>1626126261</v>
      </c>
      <c r="DO33">
        <v>7</v>
      </c>
      <c r="DP33">
        <v>0.339</v>
      </c>
      <c r="DQ33">
        <v>0.02</v>
      </c>
      <c r="DR33">
        <v>2.158</v>
      </c>
      <c r="DS33">
        <v>-0.064</v>
      </c>
      <c r="DT33">
        <v>420</v>
      </c>
      <c r="DU33">
        <v>4</v>
      </c>
      <c r="DV33">
        <v>0.09</v>
      </c>
      <c r="DW33">
        <v>0.05</v>
      </c>
      <c r="DX33">
        <v>-15.8228125</v>
      </c>
      <c r="DY33">
        <v>0.0330450281425851</v>
      </c>
      <c r="DZ33">
        <v>0.021448836652602</v>
      </c>
      <c r="EA33">
        <v>1</v>
      </c>
      <c r="EB33">
        <v>929.506393939394</v>
      </c>
      <c r="EC33">
        <v>-1.73760767698293</v>
      </c>
      <c r="ED33">
        <v>0.280572136178255</v>
      </c>
      <c r="EE33">
        <v>1</v>
      </c>
      <c r="EF33">
        <v>2.264561</v>
      </c>
      <c r="EG33">
        <v>0.0466014258911789</v>
      </c>
      <c r="EH33">
        <v>0.00458977167188088</v>
      </c>
      <c r="EI33">
        <v>1</v>
      </c>
      <c r="EJ33">
        <v>3</v>
      </c>
      <c r="EK33">
        <v>3</v>
      </c>
      <c r="EL33" t="s">
        <v>295</v>
      </c>
      <c r="EM33">
        <v>100</v>
      </c>
      <c r="EN33">
        <v>100</v>
      </c>
      <c r="EO33">
        <v>2.133</v>
      </c>
      <c r="EP33">
        <v>-0.0588</v>
      </c>
      <c r="EQ33">
        <v>1.36772170046793</v>
      </c>
      <c r="ER33">
        <v>0.00225868272383977</v>
      </c>
      <c r="ES33">
        <v>-9.96746185667655e-07</v>
      </c>
      <c r="ET33">
        <v>2.83711317370827e-10</v>
      </c>
      <c r="EU33">
        <v>-0.063082517618382</v>
      </c>
      <c r="EV33">
        <v>-0.00217948432402501</v>
      </c>
      <c r="EW33">
        <v>0.000453263451741206</v>
      </c>
      <c r="EX33">
        <v>-1.16319206543697e-06</v>
      </c>
      <c r="EY33">
        <v>-2</v>
      </c>
      <c r="EZ33">
        <v>2196</v>
      </c>
      <c r="FA33">
        <v>1</v>
      </c>
      <c r="FB33">
        <v>25</v>
      </c>
      <c r="FC33">
        <v>1.5</v>
      </c>
      <c r="FD33">
        <v>1.4</v>
      </c>
      <c r="FE33">
        <v>18</v>
      </c>
      <c r="FF33">
        <v>940.871</v>
      </c>
      <c r="FG33">
        <v>418.454</v>
      </c>
      <c r="FH33">
        <v>8.29145</v>
      </c>
      <c r="FI33">
        <v>26.1692</v>
      </c>
      <c r="FJ33">
        <v>29.9948</v>
      </c>
      <c r="FK33">
        <v>25.9953</v>
      </c>
      <c r="FL33">
        <v>26.0052</v>
      </c>
      <c r="FM33">
        <v>25.2746</v>
      </c>
      <c r="FN33">
        <v>74.0926</v>
      </c>
      <c r="FO33">
        <v>0</v>
      </c>
      <c r="FP33">
        <v>8.69</v>
      </c>
      <c r="FQ33">
        <v>420</v>
      </c>
      <c r="FR33">
        <v>4.06145</v>
      </c>
      <c r="FS33">
        <v>101.35</v>
      </c>
      <c r="FT33">
        <v>101.975</v>
      </c>
    </row>
    <row r="34" spans="1:176">
      <c r="A34">
        <v>18</v>
      </c>
      <c r="B34">
        <v>1626126348.5</v>
      </c>
      <c r="C34">
        <v>34</v>
      </c>
      <c r="D34" t="s">
        <v>328</v>
      </c>
      <c r="E34" t="s">
        <v>329</v>
      </c>
      <c r="F34">
        <v>1</v>
      </c>
      <c r="I34">
        <v>1626126347.5</v>
      </c>
      <c r="J34">
        <f>(K34)/1000</f>
        <v>0</v>
      </c>
      <c r="K34">
        <f>1000*CC34*AI34*(BY34-BZ34)/(100*BR34*(1000-AI34*BY34))</f>
        <v>0</v>
      </c>
      <c r="L34">
        <f>CC34*AI34*(BX34-BW34*(1000-AI34*BZ34)/(1000-AI34*BY34))/(100*BR34)</f>
        <v>0</v>
      </c>
      <c r="M34">
        <f>BW34 - IF(AI34&gt;1, L34*BR34*100.0/(AK34*CK34), 0)</f>
        <v>0</v>
      </c>
      <c r="N34">
        <f>((T34-J34/2)*M34-L34)/(T34+J34/2)</f>
        <v>0</v>
      </c>
      <c r="O34">
        <f>N34*(CD34+CE34)/1000.0</f>
        <v>0</v>
      </c>
      <c r="P34">
        <f>(BW34 - IF(AI34&gt;1, L34*BR34*100.0/(AK34*CK34), 0))*(CD34+CE34)/1000.0</f>
        <v>0</v>
      </c>
      <c r="Q34">
        <f>2.0/((1/S34-1/R34)+SIGN(S34)*SQRT((1/S34-1/R34)*(1/S34-1/R34) + 4*BS34/((BS34+1)*(BS34+1))*(2*1/S34*1/R34-1/R34*1/R34)))</f>
        <v>0</v>
      </c>
      <c r="R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S34">
        <f>J34*(1000-(1000*0.61365*exp(17.502*W34/(240.97+W34))/(CD34+CE34)+BY34)/2)/(1000*0.61365*exp(17.502*W34/(240.97+W34))/(CD34+CE34)-BY34)</f>
        <v>0</v>
      </c>
      <c r="T34">
        <f>1/((BS34+1)/(Q34/1.6)+1/(R34/1.37)) + BS34/((BS34+1)/(Q34/1.6) + BS34/(R34/1.37))</f>
        <v>0</v>
      </c>
      <c r="U34">
        <f>(BN34*BQ34)</f>
        <v>0</v>
      </c>
      <c r="V34">
        <f>(CF34+(U34+2*0.95*5.67E-8*(((CF34+$B$7)+273)^4-(CF34+273)^4)-44100*J34)/(1.84*29.3*R34+8*0.95*5.67E-8*(CF34+273)^3))</f>
        <v>0</v>
      </c>
      <c r="W34">
        <f>($C$7*CG34+$D$7*CH34+$E$7*V34)</f>
        <v>0</v>
      </c>
      <c r="X34">
        <f>0.61365*exp(17.502*W34/(240.97+W34))</f>
        <v>0</v>
      </c>
      <c r="Y34">
        <f>(Z34/AA34*100)</f>
        <v>0</v>
      </c>
      <c r="Z34">
        <f>BY34*(CD34+CE34)/1000</f>
        <v>0</v>
      </c>
      <c r="AA34">
        <f>0.61365*exp(17.502*CF34/(240.97+CF34))</f>
        <v>0</v>
      </c>
      <c r="AB34">
        <f>(X34-BY34*(CD34+CE34)/1000)</f>
        <v>0</v>
      </c>
      <c r="AC34">
        <f>(-J34*44100)</f>
        <v>0</v>
      </c>
      <c r="AD34">
        <f>2*29.3*R34*0.92*(CF34-W34)</f>
        <v>0</v>
      </c>
      <c r="AE34">
        <f>2*0.95*5.67E-8*(((CF34+$B$7)+273)^4-(W34+273)^4)</f>
        <v>0</v>
      </c>
      <c r="AF34">
        <f>U34+AE34+AC34+AD34</f>
        <v>0</v>
      </c>
      <c r="AG34">
        <v>18</v>
      </c>
      <c r="AH34">
        <v>2</v>
      </c>
      <c r="AI34">
        <f>IF(AG34*$H$13&gt;=AK34,1.0,(AK34/(AK34-AG34*$H$13)))</f>
        <v>0</v>
      </c>
      <c r="AJ34">
        <f>(AI34-1)*100</f>
        <v>0</v>
      </c>
      <c r="AK34">
        <f>MAX(0,($B$13+$C$13*CK34)/(1+$D$13*CK34)*CD34/(CF34+273)*$E$13)</f>
        <v>0</v>
      </c>
      <c r="AL34" t="s">
        <v>292</v>
      </c>
      <c r="AM34" t="s">
        <v>292</v>
      </c>
      <c r="AN34">
        <v>0</v>
      </c>
      <c r="AO34">
        <v>0</v>
      </c>
      <c r="AP34">
        <f>1-AN34/AO34</f>
        <v>0</v>
      </c>
      <c r="AQ34">
        <v>0</v>
      </c>
      <c r="AR34" t="s">
        <v>292</v>
      </c>
      <c r="AS34" t="s">
        <v>292</v>
      </c>
      <c r="AT34">
        <v>0</v>
      </c>
      <c r="AU34">
        <v>0</v>
      </c>
      <c r="AV34">
        <f>1-AT34/AU34</f>
        <v>0</v>
      </c>
      <c r="AW34">
        <v>0.5</v>
      </c>
      <c r="AX34">
        <f>BO34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292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293</v>
      </c>
      <c r="BU34">
        <v>2</v>
      </c>
      <c r="BV34">
        <v>1626126347.5</v>
      </c>
      <c r="BW34">
        <v>404.157</v>
      </c>
      <c r="BX34">
        <v>419.995333333333</v>
      </c>
      <c r="BY34">
        <v>6.32431</v>
      </c>
      <c r="BZ34">
        <v>4.04554</v>
      </c>
      <c r="CA34">
        <v>402.024</v>
      </c>
      <c r="CB34">
        <v>6.38314</v>
      </c>
      <c r="CC34">
        <v>899.991</v>
      </c>
      <c r="CD34">
        <v>100.779666666667</v>
      </c>
      <c r="CE34">
        <v>0.112026666666667</v>
      </c>
      <c r="CF34">
        <v>15.9361666666667</v>
      </c>
      <c r="CG34">
        <v>15.3273666666667</v>
      </c>
      <c r="CH34">
        <v>999.9</v>
      </c>
      <c r="CI34">
        <v>0</v>
      </c>
      <c r="CJ34">
        <v>0</v>
      </c>
      <c r="CK34">
        <v>9999.59333333333</v>
      </c>
      <c r="CL34">
        <v>0</v>
      </c>
      <c r="CM34">
        <v>0.221023</v>
      </c>
      <c r="CN34">
        <v>1460.08333333333</v>
      </c>
      <c r="CO34">
        <v>0.972999</v>
      </c>
      <c r="CP34">
        <v>0.0270008</v>
      </c>
      <c r="CQ34">
        <v>0</v>
      </c>
      <c r="CR34">
        <v>928.896</v>
      </c>
      <c r="CS34">
        <v>4.99999</v>
      </c>
      <c r="CT34">
        <v>13574.0666666667</v>
      </c>
      <c r="CU34">
        <v>12729.0333333333</v>
      </c>
      <c r="CV34">
        <v>40.062</v>
      </c>
      <c r="CW34">
        <v>42.375</v>
      </c>
      <c r="CX34">
        <v>41.312</v>
      </c>
      <c r="CY34">
        <v>41.604</v>
      </c>
      <c r="CZ34">
        <v>41.5</v>
      </c>
      <c r="DA34">
        <v>1415.79333333333</v>
      </c>
      <c r="DB34">
        <v>39.29</v>
      </c>
      <c r="DC34">
        <v>0</v>
      </c>
      <c r="DD34">
        <v>1626126357.7</v>
      </c>
      <c r="DE34">
        <v>0</v>
      </c>
      <c r="DF34">
        <v>929.336230769231</v>
      </c>
      <c r="DG34">
        <v>-3.23712819258983</v>
      </c>
      <c r="DH34">
        <v>-40.9606838388732</v>
      </c>
      <c r="DI34">
        <v>13578.85</v>
      </c>
      <c r="DJ34">
        <v>15</v>
      </c>
      <c r="DK34">
        <v>1626126261</v>
      </c>
      <c r="DL34" t="s">
        <v>294</v>
      </c>
      <c r="DM34">
        <v>1626126255</v>
      </c>
      <c r="DN34">
        <v>1626126261</v>
      </c>
      <c r="DO34">
        <v>7</v>
      </c>
      <c r="DP34">
        <v>0.339</v>
      </c>
      <c r="DQ34">
        <v>0.02</v>
      </c>
      <c r="DR34">
        <v>2.158</v>
      </c>
      <c r="DS34">
        <v>-0.064</v>
      </c>
      <c r="DT34">
        <v>420</v>
      </c>
      <c r="DU34">
        <v>4</v>
      </c>
      <c r="DV34">
        <v>0.09</v>
      </c>
      <c r="DW34">
        <v>0.05</v>
      </c>
      <c r="DX34">
        <v>-15.8217225</v>
      </c>
      <c r="DY34">
        <v>-0.000838649155730309</v>
      </c>
      <c r="DZ34">
        <v>0.0209606236488804</v>
      </c>
      <c r="EA34">
        <v>1</v>
      </c>
      <c r="EB34">
        <v>929.428028571429</v>
      </c>
      <c r="EC34">
        <v>-1.96454794520576</v>
      </c>
      <c r="ED34">
        <v>0.301572117479072</v>
      </c>
      <c r="EE34">
        <v>1</v>
      </c>
      <c r="EF34">
        <v>2.26635</v>
      </c>
      <c r="EG34">
        <v>0.0562099812382729</v>
      </c>
      <c r="EH34">
        <v>0.00553196890808326</v>
      </c>
      <c r="EI34">
        <v>1</v>
      </c>
      <c r="EJ34">
        <v>3</v>
      </c>
      <c r="EK34">
        <v>3</v>
      </c>
      <c r="EL34" t="s">
        <v>295</v>
      </c>
      <c r="EM34">
        <v>100</v>
      </c>
      <c r="EN34">
        <v>100</v>
      </c>
      <c r="EO34">
        <v>2.133</v>
      </c>
      <c r="EP34">
        <v>-0.0588</v>
      </c>
      <c r="EQ34">
        <v>1.36772170046793</v>
      </c>
      <c r="ER34">
        <v>0.00225868272383977</v>
      </c>
      <c r="ES34">
        <v>-9.96746185667655e-07</v>
      </c>
      <c r="ET34">
        <v>2.83711317370827e-10</v>
      </c>
      <c r="EU34">
        <v>-0.063082517618382</v>
      </c>
      <c r="EV34">
        <v>-0.00217948432402501</v>
      </c>
      <c r="EW34">
        <v>0.000453263451741206</v>
      </c>
      <c r="EX34">
        <v>-1.16319206543697e-06</v>
      </c>
      <c r="EY34">
        <v>-2</v>
      </c>
      <c r="EZ34">
        <v>2196</v>
      </c>
      <c r="FA34">
        <v>1</v>
      </c>
      <c r="FB34">
        <v>25</v>
      </c>
      <c r="FC34">
        <v>1.6</v>
      </c>
      <c r="FD34">
        <v>1.5</v>
      </c>
      <c r="FE34">
        <v>18</v>
      </c>
      <c r="FF34">
        <v>940.923</v>
      </c>
      <c r="FG34">
        <v>418.541</v>
      </c>
      <c r="FH34">
        <v>8.44952</v>
      </c>
      <c r="FI34">
        <v>26.1692</v>
      </c>
      <c r="FJ34">
        <v>29.9957</v>
      </c>
      <c r="FK34">
        <v>25.9953</v>
      </c>
      <c r="FL34">
        <v>26.0052</v>
      </c>
      <c r="FM34">
        <v>25.2754</v>
      </c>
      <c r="FN34">
        <v>74.0926</v>
      </c>
      <c r="FO34">
        <v>0</v>
      </c>
      <c r="FP34">
        <v>8.69</v>
      </c>
      <c r="FQ34">
        <v>420</v>
      </c>
      <c r="FR34">
        <v>4.06021</v>
      </c>
      <c r="FS34">
        <v>101.35</v>
      </c>
      <c r="FT34">
        <v>101.977</v>
      </c>
    </row>
    <row r="35" spans="1:176">
      <c r="A35">
        <v>19</v>
      </c>
      <c r="B35">
        <v>1626126350.5</v>
      </c>
      <c r="C35">
        <v>36</v>
      </c>
      <c r="D35" t="s">
        <v>330</v>
      </c>
      <c r="E35" t="s">
        <v>331</v>
      </c>
      <c r="F35">
        <v>1</v>
      </c>
      <c r="I35">
        <v>1626126349.5</v>
      </c>
      <c r="J35">
        <f>(K35)/1000</f>
        <v>0</v>
      </c>
      <c r="K35">
        <f>1000*CC35*AI35*(BY35-BZ35)/(100*BR35*(1000-AI35*BY35))</f>
        <v>0</v>
      </c>
      <c r="L35">
        <f>CC35*AI35*(BX35-BW35*(1000-AI35*BZ35)/(1000-AI35*BY35))/(100*BR35)</f>
        <v>0</v>
      </c>
      <c r="M35">
        <f>BW35 - IF(AI35&gt;1, L35*BR35*100.0/(AK35*CK35), 0)</f>
        <v>0</v>
      </c>
      <c r="N35">
        <f>((T35-J35/2)*M35-L35)/(T35+J35/2)</f>
        <v>0</v>
      </c>
      <c r="O35">
        <f>N35*(CD35+CE35)/1000.0</f>
        <v>0</v>
      </c>
      <c r="P35">
        <f>(BW35 - IF(AI35&gt;1, L35*BR35*100.0/(AK35*CK35), 0))*(CD35+CE35)/1000.0</f>
        <v>0</v>
      </c>
      <c r="Q35">
        <f>2.0/((1/S35-1/R35)+SIGN(S35)*SQRT((1/S35-1/R35)*(1/S35-1/R35) + 4*BS35/((BS35+1)*(BS35+1))*(2*1/S35*1/R35-1/R35*1/R35)))</f>
        <v>0</v>
      </c>
      <c r="R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S35">
        <f>J35*(1000-(1000*0.61365*exp(17.502*W35/(240.97+W35))/(CD35+CE35)+BY35)/2)/(1000*0.61365*exp(17.502*W35/(240.97+W35))/(CD35+CE35)-BY35)</f>
        <v>0</v>
      </c>
      <c r="T35">
        <f>1/((BS35+1)/(Q35/1.6)+1/(R35/1.37)) + BS35/((BS35+1)/(Q35/1.6) + BS35/(R35/1.37))</f>
        <v>0</v>
      </c>
      <c r="U35">
        <f>(BN35*BQ35)</f>
        <v>0</v>
      </c>
      <c r="V35">
        <f>(CF35+(U35+2*0.95*5.67E-8*(((CF35+$B$7)+273)^4-(CF35+273)^4)-44100*J35)/(1.84*29.3*R35+8*0.95*5.67E-8*(CF35+273)^3))</f>
        <v>0</v>
      </c>
      <c r="W35">
        <f>($C$7*CG35+$D$7*CH35+$E$7*V35)</f>
        <v>0</v>
      </c>
      <c r="X35">
        <f>0.61365*exp(17.502*W35/(240.97+W35))</f>
        <v>0</v>
      </c>
      <c r="Y35">
        <f>(Z35/AA35*100)</f>
        <v>0</v>
      </c>
      <c r="Z35">
        <f>BY35*(CD35+CE35)/1000</f>
        <v>0</v>
      </c>
      <c r="AA35">
        <f>0.61365*exp(17.502*CF35/(240.97+CF35))</f>
        <v>0</v>
      </c>
      <c r="AB35">
        <f>(X35-BY35*(CD35+CE35)/1000)</f>
        <v>0</v>
      </c>
      <c r="AC35">
        <f>(-J35*44100)</f>
        <v>0</v>
      </c>
      <c r="AD35">
        <f>2*29.3*R35*0.92*(CF35-W35)</f>
        <v>0</v>
      </c>
      <c r="AE35">
        <f>2*0.95*5.67E-8*(((CF35+$B$7)+273)^4-(W35+273)^4)</f>
        <v>0</v>
      </c>
      <c r="AF35">
        <f>U35+AE35+AC35+AD35</f>
        <v>0</v>
      </c>
      <c r="AG35">
        <v>19</v>
      </c>
      <c r="AH35">
        <v>2</v>
      </c>
      <c r="AI35">
        <f>IF(AG35*$H$13&gt;=AK35,1.0,(AK35/(AK35-AG35*$H$13)))</f>
        <v>0</v>
      </c>
      <c r="AJ35">
        <f>(AI35-1)*100</f>
        <v>0</v>
      </c>
      <c r="AK35">
        <f>MAX(0,($B$13+$C$13*CK35)/(1+$D$13*CK35)*CD35/(CF35+273)*$E$13)</f>
        <v>0</v>
      </c>
      <c r="AL35" t="s">
        <v>292</v>
      </c>
      <c r="AM35" t="s">
        <v>292</v>
      </c>
      <c r="AN35">
        <v>0</v>
      </c>
      <c r="AO35">
        <v>0</v>
      </c>
      <c r="AP35">
        <f>1-AN35/AO35</f>
        <v>0</v>
      </c>
      <c r="AQ35">
        <v>0</v>
      </c>
      <c r="AR35" t="s">
        <v>292</v>
      </c>
      <c r="AS35" t="s">
        <v>292</v>
      </c>
      <c r="AT35">
        <v>0</v>
      </c>
      <c r="AU35">
        <v>0</v>
      </c>
      <c r="AV35">
        <f>1-AT35/AU35</f>
        <v>0</v>
      </c>
      <c r="AW35">
        <v>0.5</v>
      </c>
      <c r="AX35">
        <f>BO35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292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293</v>
      </c>
      <c r="BU35">
        <v>2</v>
      </c>
      <c r="BV35">
        <v>1626126349.5</v>
      </c>
      <c r="BW35">
        <v>404.14</v>
      </c>
      <c r="BX35">
        <v>419.992666666667</v>
      </c>
      <c r="BY35">
        <v>6.32871666666667</v>
      </c>
      <c r="BZ35">
        <v>4.04505</v>
      </c>
      <c r="CA35">
        <v>402.007</v>
      </c>
      <c r="CB35">
        <v>6.38753</v>
      </c>
      <c r="CC35">
        <v>900.004333333333</v>
      </c>
      <c r="CD35">
        <v>100.78</v>
      </c>
      <c r="CE35">
        <v>0.112175666666667</v>
      </c>
      <c r="CF35">
        <v>15.9563666666667</v>
      </c>
      <c r="CG35">
        <v>15.3381666666667</v>
      </c>
      <c r="CH35">
        <v>999.9</v>
      </c>
      <c r="CI35">
        <v>0</v>
      </c>
      <c r="CJ35">
        <v>0</v>
      </c>
      <c r="CK35">
        <v>10032.7333333333</v>
      </c>
      <c r="CL35">
        <v>0</v>
      </c>
      <c r="CM35">
        <v>0.221023</v>
      </c>
      <c r="CN35">
        <v>1460.00333333333</v>
      </c>
      <c r="CO35">
        <v>0.972997666666667</v>
      </c>
      <c r="CP35">
        <v>0.0270023666666667</v>
      </c>
      <c r="CQ35">
        <v>0</v>
      </c>
      <c r="CR35">
        <v>928.844666666667</v>
      </c>
      <c r="CS35">
        <v>4.99999</v>
      </c>
      <c r="CT35">
        <v>13571.3333333333</v>
      </c>
      <c r="CU35">
        <v>12728.3666666667</v>
      </c>
      <c r="CV35">
        <v>40.062</v>
      </c>
      <c r="CW35">
        <v>42.375</v>
      </c>
      <c r="CX35">
        <v>41.312</v>
      </c>
      <c r="CY35">
        <v>41.625</v>
      </c>
      <c r="CZ35">
        <v>41.5</v>
      </c>
      <c r="DA35">
        <v>1415.71333333333</v>
      </c>
      <c r="DB35">
        <v>39.29</v>
      </c>
      <c r="DC35">
        <v>0</v>
      </c>
      <c r="DD35">
        <v>1626126360.1</v>
      </c>
      <c r="DE35">
        <v>0</v>
      </c>
      <c r="DF35">
        <v>929.194692307692</v>
      </c>
      <c r="DG35">
        <v>-3.29210255476126</v>
      </c>
      <c r="DH35">
        <v>-48.1435897676011</v>
      </c>
      <c r="DI35">
        <v>13577.0923076923</v>
      </c>
      <c r="DJ35">
        <v>15</v>
      </c>
      <c r="DK35">
        <v>1626126261</v>
      </c>
      <c r="DL35" t="s">
        <v>294</v>
      </c>
      <c r="DM35">
        <v>1626126255</v>
      </c>
      <c r="DN35">
        <v>1626126261</v>
      </c>
      <c r="DO35">
        <v>7</v>
      </c>
      <c r="DP35">
        <v>0.339</v>
      </c>
      <c r="DQ35">
        <v>0.02</v>
      </c>
      <c r="DR35">
        <v>2.158</v>
      </c>
      <c r="DS35">
        <v>-0.064</v>
      </c>
      <c r="DT35">
        <v>420</v>
      </c>
      <c r="DU35">
        <v>4</v>
      </c>
      <c r="DV35">
        <v>0.09</v>
      </c>
      <c r="DW35">
        <v>0.05</v>
      </c>
      <c r="DX35">
        <v>-15.82348</v>
      </c>
      <c r="DY35">
        <v>-0.0642619136960512</v>
      </c>
      <c r="DZ35">
        <v>0.0223447443485041</v>
      </c>
      <c r="EA35">
        <v>1</v>
      </c>
      <c r="EB35">
        <v>929.33896969697</v>
      </c>
      <c r="EC35">
        <v>-2.70936279895091</v>
      </c>
      <c r="ED35">
        <v>0.343999337988121</v>
      </c>
      <c r="EE35">
        <v>1</v>
      </c>
      <c r="EF35">
        <v>2.2686235</v>
      </c>
      <c r="EG35">
        <v>0.0678240900562832</v>
      </c>
      <c r="EH35">
        <v>0.00672707757871127</v>
      </c>
      <c r="EI35">
        <v>1</v>
      </c>
      <c r="EJ35">
        <v>3</v>
      </c>
      <c r="EK35">
        <v>3</v>
      </c>
      <c r="EL35" t="s">
        <v>295</v>
      </c>
      <c r="EM35">
        <v>100</v>
      </c>
      <c r="EN35">
        <v>100</v>
      </c>
      <c r="EO35">
        <v>2.133</v>
      </c>
      <c r="EP35">
        <v>-0.0588</v>
      </c>
      <c r="EQ35">
        <v>1.36772170046793</v>
      </c>
      <c r="ER35">
        <v>0.00225868272383977</v>
      </c>
      <c r="ES35">
        <v>-9.96746185667655e-07</v>
      </c>
      <c r="ET35">
        <v>2.83711317370827e-10</v>
      </c>
      <c r="EU35">
        <v>-0.063082517618382</v>
      </c>
      <c r="EV35">
        <v>-0.00217948432402501</v>
      </c>
      <c r="EW35">
        <v>0.000453263451741206</v>
      </c>
      <c r="EX35">
        <v>-1.16319206543697e-06</v>
      </c>
      <c r="EY35">
        <v>-2</v>
      </c>
      <c r="EZ35">
        <v>2196</v>
      </c>
      <c r="FA35">
        <v>1</v>
      </c>
      <c r="FB35">
        <v>25</v>
      </c>
      <c r="FC35">
        <v>1.6</v>
      </c>
      <c r="FD35">
        <v>1.5</v>
      </c>
      <c r="FE35">
        <v>18</v>
      </c>
      <c r="FF35">
        <v>940.481</v>
      </c>
      <c r="FG35">
        <v>418.454</v>
      </c>
      <c r="FH35">
        <v>8.58932</v>
      </c>
      <c r="FI35">
        <v>26.1692</v>
      </c>
      <c r="FJ35">
        <v>29.9967</v>
      </c>
      <c r="FK35">
        <v>25.9953</v>
      </c>
      <c r="FL35">
        <v>26.0052</v>
      </c>
      <c r="FM35">
        <v>25.275</v>
      </c>
      <c r="FN35">
        <v>74.0926</v>
      </c>
      <c r="FO35">
        <v>0</v>
      </c>
      <c r="FP35">
        <v>8.8</v>
      </c>
      <c r="FQ35">
        <v>420</v>
      </c>
      <c r="FR35">
        <v>4.05745</v>
      </c>
      <c r="FS35">
        <v>101.35</v>
      </c>
      <c r="FT35">
        <v>101.979</v>
      </c>
    </row>
    <row r="36" spans="1:176">
      <c r="A36">
        <v>20</v>
      </c>
      <c r="B36">
        <v>1626126352.5</v>
      </c>
      <c r="C36">
        <v>38</v>
      </c>
      <c r="D36" t="s">
        <v>332</v>
      </c>
      <c r="E36" t="s">
        <v>333</v>
      </c>
      <c r="F36">
        <v>1</v>
      </c>
      <c r="I36">
        <v>1626126351.5</v>
      </c>
      <c r="J36">
        <f>(K36)/1000</f>
        <v>0</v>
      </c>
      <c r="K36">
        <f>1000*CC36*AI36*(BY36-BZ36)/(100*BR36*(1000-AI36*BY36))</f>
        <v>0</v>
      </c>
      <c r="L36">
        <f>CC36*AI36*(BX36-BW36*(1000-AI36*BZ36)/(1000-AI36*BY36))/(100*BR36)</f>
        <v>0</v>
      </c>
      <c r="M36">
        <f>BW36 - IF(AI36&gt;1, L36*BR36*100.0/(AK36*CK36), 0)</f>
        <v>0</v>
      </c>
      <c r="N36">
        <f>((T36-J36/2)*M36-L36)/(T36+J36/2)</f>
        <v>0</v>
      </c>
      <c r="O36">
        <f>N36*(CD36+CE36)/1000.0</f>
        <v>0</v>
      </c>
      <c r="P36">
        <f>(BW36 - IF(AI36&gt;1, L36*BR36*100.0/(AK36*CK36), 0))*(CD36+CE36)/1000.0</f>
        <v>0</v>
      </c>
      <c r="Q36">
        <f>2.0/((1/S36-1/R36)+SIGN(S36)*SQRT((1/S36-1/R36)*(1/S36-1/R36) + 4*BS36/((BS36+1)*(BS36+1))*(2*1/S36*1/R36-1/R36*1/R36)))</f>
        <v>0</v>
      </c>
      <c r="R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S36">
        <f>J36*(1000-(1000*0.61365*exp(17.502*W36/(240.97+W36))/(CD36+CE36)+BY36)/2)/(1000*0.61365*exp(17.502*W36/(240.97+W36))/(CD36+CE36)-BY36)</f>
        <v>0</v>
      </c>
      <c r="T36">
        <f>1/((BS36+1)/(Q36/1.6)+1/(R36/1.37)) + BS36/((BS36+1)/(Q36/1.6) + BS36/(R36/1.37))</f>
        <v>0</v>
      </c>
      <c r="U36">
        <f>(BN36*BQ36)</f>
        <v>0</v>
      </c>
      <c r="V36">
        <f>(CF36+(U36+2*0.95*5.67E-8*(((CF36+$B$7)+273)^4-(CF36+273)^4)-44100*J36)/(1.84*29.3*R36+8*0.95*5.67E-8*(CF36+273)^3))</f>
        <v>0</v>
      </c>
      <c r="W36">
        <f>($C$7*CG36+$D$7*CH36+$E$7*V36)</f>
        <v>0</v>
      </c>
      <c r="X36">
        <f>0.61365*exp(17.502*W36/(240.97+W36))</f>
        <v>0</v>
      </c>
      <c r="Y36">
        <f>(Z36/AA36*100)</f>
        <v>0</v>
      </c>
      <c r="Z36">
        <f>BY36*(CD36+CE36)/1000</f>
        <v>0</v>
      </c>
      <c r="AA36">
        <f>0.61365*exp(17.502*CF36/(240.97+CF36))</f>
        <v>0</v>
      </c>
      <c r="AB36">
        <f>(X36-BY36*(CD36+CE36)/1000)</f>
        <v>0</v>
      </c>
      <c r="AC36">
        <f>(-J36*44100)</f>
        <v>0</v>
      </c>
      <c r="AD36">
        <f>2*29.3*R36*0.92*(CF36-W36)</f>
        <v>0</v>
      </c>
      <c r="AE36">
        <f>2*0.95*5.67E-8*(((CF36+$B$7)+273)^4-(W36+273)^4)</f>
        <v>0</v>
      </c>
      <c r="AF36">
        <f>U36+AE36+AC36+AD36</f>
        <v>0</v>
      </c>
      <c r="AG36">
        <v>18</v>
      </c>
      <c r="AH36">
        <v>2</v>
      </c>
      <c r="AI36">
        <f>IF(AG36*$H$13&gt;=AK36,1.0,(AK36/(AK36-AG36*$H$13)))</f>
        <v>0</v>
      </c>
      <c r="AJ36">
        <f>(AI36-1)*100</f>
        <v>0</v>
      </c>
      <c r="AK36">
        <f>MAX(0,($B$13+$C$13*CK36)/(1+$D$13*CK36)*CD36/(CF36+273)*$E$13)</f>
        <v>0</v>
      </c>
      <c r="AL36" t="s">
        <v>292</v>
      </c>
      <c r="AM36" t="s">
        <v>292</v>
      </c>
      <c r="AN36">
        <v>0</v>
      </c>
      <c r="AO36">
        <v>0</v>
      </c>
      <c r="AP36">
        <f>1-AN36/AO36</f>
        <v>0</v>
      </c>
      <c r="AQ36">
        <v>0</v>
      </c>
      <c r="AR36" t="s">
        <v>292</v>
      </c>
      <c r="AS36" t="s">
        <v>292</v>
      </c>
      <c r="AT36">
        <v>0</v>
      </c>
      <c r="AU36">
        <v>0</v>
      </c>
      <c r="AV36">
        <f>1-AT36/AU36</f>
        <v>0</v>
      </c>
      <c r="AW36">
        <v>0.5</v>
      </c>
      <c r="AX36">
        <f>BO36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292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293</v>
      </c>
      <c r="BU36">
        <v>2</v>
      </c>
      <c r="BV36">
        <v>1626126351.5</v>
      </c>
      <c r="BW36">
        <v>404.146333333333</v>
      </c>
      <c r="BX36">
        <v>420.031333333333</v>
      </c>
      <c r="BY36">
        <v>6.33170666666667</v>
      </c>
      <c r="BZ36">
        <v>4.04466666666667</v>
      </c>
      <c r="CA36">
        <v>402.013333333333</v>
      </c>
      <c r="CB36">
        <v>6.39051333333333</v>
      </c>
      <c r="CC36">
        <v>900.009</v>
      </c>
      <c r="CD36">
        <v>100.779</v>
      </c>
      <c r="CE36">
        <v>0.112230666666667</v>
      </c>
      <c r="CF36">
        <v>15.9731666666667</v>
      </c>
      <c r="CG36">
        <v>15.3582666666667</v>
      </c>
      <c r="CH36">
        <v>999.9</v>
      </c>
      <c r="CI36">
        <v>0</v>
      </c>
      <c r="CJ36">
        <v>0</v>
      </c>
      <c r="CK36">
        <v>10005.6266666667</v>
      </c>
      <c r="CL36">
        <v>0</v>
      </c>
      <c r="CM36">
        <v>0.221023</v>
      </c>
      <c r="CN36">
        <v>1460.00666666667</v>
      </c>
      <c r="CO36">
        <v>0.972997666666667</v>
      </c>
      <c r="CP36">
        <v>0.0270023666666667</v>
      </c>
      <c r="CQ36">
        <v>0</v>
      </c>
      <c r="CR36">
        <v>928.771</v>
      </c>
      <c r="CS36">
        <v>4.99999</v>
      </c>
      <c r="CT36">
        <v>13568.8333333333</v>
      </c>
      <c r="CU36">
        <v>12728.3666666667</v>
      </c>
      <c r="CV36">
        <v>40.062</v>
      </c>
      <c r="CW36">
        <v>42.375</v>
      </c>
      <c r="CX36">
        <v>41.312</v>
      </c>
      <c r="CY36">
        <v>41.583</v>
      </c>
      <c r="CZ36">
        <v>41.5</v>
      </c>
      <c r="DA36">
        <v>1415.71666666667</v>
      </c>
      <c r="DB36">
        <v>39.29</v>
      </c>
      <c r="DC36">
        <v>0</v>
      </c>
      <c r="DD36">
        <v>1626126361.9</v>
      </c>
      <c r="DE36">
        <v>0</v>
      </c>
      <c r="DF36">
        <v>929.1142</v>
      </c>
      <c r="DG36">
        <v>-3.43361536694238</v>
      </c>
      <c r="DH36">
        <v>-56.2923076253882</v>
      </c>
      <c r="DI36">
        <v>13575.268</v>
      </c>
      <c r="DJ36">
        <v>15</v>
      </c>
      <c r="DK36">
        <v>1626126261</v>
      </c>
      <c r="DL36" t="s">
        <v>294</v>
      </c>
      <c r="DM36">
        <v>1626126255</v>
      </c>
      <c r="DN36">
        <v>1626126261</v>
      </c>
      <c r="DO36">
        <v>7</v>
      </c>
      <c r="DP36">
        <v>0.339</v>
      </c>
      <c r="DQ36">
        <v>0.02</v>
      </c>
      <c r="DR36">
        <v>2.158</v>
      </c>
      <c r="DS36">
        <v>-0.064</v>
      </c>
      <c r="DT36">
        <v>420</v>
      </c>
      <c r="DU36">
        <v>4</v>
      </c>
      <c r="DV36">
        <v>0.09</v>
      </c>
      <c r="DW36">
        <v>0.05</v>
      </c>
      <c r="DX36">
        <v>-15.830735</v>
      </c>
      <c r="DY36">
        <v>-0.0951692307691773</v>
      </c>
      <c r="DZ36">
        <v>0.024366817087999</v>
      </c>
      <c r="EA36">
        <v>1</v>
      </c>
      <c r="EB36">
        <v>929.256818181818</v>
      </c>
      <c r="EC36">
        <v>-2.8903209966624</v>
      </c>
      <c r="ED36">
        <v>0.352618469629659</v>
      </c>
      <c r="EE36">
        <v>1</v>
      </c>
      <c r="EF36">
        <v>2.271245</v>
      </c>
      <c r="EG36">
        <v>0.0785986491557185</v>
      </c>
      <c r="EH36">
        <v>0.00780342232613356</v>
      </c>
      <c r="EI36">
        <v>1</v>
      </c>
      <c r="EJ36">
        <v>3</v>
      </c>
      <c r="EK36">
        <v>3</v>
      </c>
      <c r="EL36" t="s">
        <v>295</v>
      </c>
      <c r="EM36">
        <v>100</v>
      </c>
      <c r="EN36">
        <v>100</v>
      </c>
      <c r="EO36">
        <v>2.133</v>
      </c>
      <c r="EP36">
        <v>-0.0588</v>
      </c>
      <c r="EQ36">
        <v>1.36772170046793</v>
      </c>
      <c r="ER36">
        <v>0.00225868272383977</v>
      </c>
      <c r="ES36">
        <v>-9.96746185667655e-07</v>
      </c>
      <c r="ET36">
        <v>2.83711317370827e-10</v>
      </c>
      <c r="EU36">
        <v>-0.063082517618382</v>
      </c>
      <c r="EV36">
        <v>-0.00217948432402501</v>
      </c>
      <c r="EW36">
        <v>0.000453263451741206</v>
      </c>
      <c r="EX36">
        <v>-1.16319206543697e-06</v>
      </c>
      <c r="EY36">
        <v>-2</v>
      </c>
      <c r="EZ36">
        <v>2196</v>
      </c>
      <c r="FA36">
        <v>1</v>
      </c>
      <c r="FB36">
        <v>25</v>
      </c>
      <c r="FC36">
        <v>1.6</v>
      </c>
      <c r="FD36">
        <v>1.5</v>
      </c>
      <c r="FE36">
        <v>18</v>
      </c>
      <c r="FF36">
        <v>941.078</v>
      </c>
      <c r="FG36">
        <v>418.41</v>
      </c>
      <c r="FH36">
        <v>8.7079</v>
      </c>
      <c r="FI36">
        <v>26.1689</v>
      </c>
      <c r="FJ36">
        <v>29.9979</v>
      </c>
      <c r="FK36">
        <v>25.9953</v>
      </c>
      <c r="FL36">
        <v>26.0052</v>
      </c>
      <c r="FM36">
        <v>25.2726</v>
      </c>
      <c r="FN36">
        <v>74.0926</v>
      </c>
      <c r="FO36">
        <v>0</v>
      </c>
      <c r="FP36">
        <v>8.9</v>
      </c>
      <c r="FQ36">
        <v>420</v>
      </c>
      <c r="FR36">
        <v>4.05601</v>
      </c>
      <c r="FS36">
        <v>101.351</v>
      </c>
      <c r="FT36">
        <v>101.98</v>
      </c>
    </row>
    <row r="37" spans="1:176">
      <c r="A37">
        <v>21</v>
      </c>
      <c r="B37">
        <v>1626126354.5</v>
      </c>
      <c r="C37">
        <v>40</v>
      </c>
      <c r="D37" t="s">
        <v>334</v>
      </c>
      <c r="E37" t="s">
        <v>335</v>
      </c>
      <c r="F37">
        <v>1</v>
      </c>
      <c r="I37">
        <v>1626126353.5</v>
      </c>
      <c r="J37">
        <f>(K37)/1000</f>
        <v>0</v>
      </c>
      <c r="K37">
        <f>1000*CC37*AI37*(BY37-BZ37)/(100*BR37*(1000-AI37*BY37))</f>
        <v>0</v>
      </c>
      <c r="L37">
        <f>CC37*AI37*(BX37-BW37*(1000-AI37*BZ37)/(1000-AI37*BY37))/(100*BR37)</f>
        <v>0</v>
      </c>
      <c r="M37">
        <f>BW37 - IF(AI37&gt;1, L37*BR37*100.0/(AK37*CK37), 0)</f>
        <v>0</v>
      </c>
      <c r="N37">
        <f>((T37-J37/2)*M37-L37)/(T37+J37/2)</f>
        <v>0</v>
      </c>
      <c r="O37">
        <f>N37*(CD37+CE37)/1000.0</f>
        <v>0</v>
      </c>
      <c r="P37">
        <f>(BW37 - IF(AI37&gt;1, L37*BR37*100.0/(AK37*CK37), 0))*(CD37+CE37)/1000.0</f>
        <v>0</v>
      </c>
      <c r="Q37">
        <f>2.0/((1/S37-1/R37)+SIGN(S37)*SQRT((1/S37-1/R37)*(1/S37-1/R37) + 4*BS37/((BS37+1)*(BS37+1))*(2*1/S37*1/R37-1/R37*1/R37)))</f>
        <v>0</v>
      </c>
      <c r="R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S37">
        <f>J37*(1000-(1000*0.61365*exp(17.502*W37/(240.97+W37))/(CD37+CE37)+BY37)/2)/(1000*0.61365*exp(17.502*W37/(240.97+W37))/(CD37+CE37)-BY37)</f>
        <v>0</v>
      </c>
      <c r="T37">
        <f>1/((BS37+1)/(Q37/1.6)+1/(R37/1.37)) + BS37/((BS37+1)/(Q37/1.6) + BS37/(R37/1.37))</f>
        <v>0</v>
      </c>
      <c r="U37">
        <f>(BN37*BQ37)</f>
        <v>0</v>
      </c>
      <c r="V37">
        <f>(CF37+(U37+2*0.95*5.67E-8*(((CF37+$B$7)+273)^4-(CF37+273)^4)-44100*J37)/(1.84*29.3*R37+8*0.95*5.67E-8*(CF37+273)^3))</f>
        <v>0</v>
      </c>
      <c r="W37">
        <f>($C$7*CG37+$D$7*CH37+$E$7*V37)</f>
        <v>0</v>
      </c>
      <c r="X37">
        <f>0.61365*exp(17.502*W37/(240.97+W37))</f>
        <v>0</v>
      </c>
      <c r="Y37">
        <f>(Z37/AA37*100)</f>
        <v>0</v>
      </c>
      <c r="Z37">
        <f>BY37*(CD37+CE37)/1000</f>
        <v>0</v>
      </c>
      <c r="AA37">
        <f>0.61365*exp(17.502*CF37/(240.97+CF37))</f>
        <v>0</v>
      </c>
      <c r="AB37">
        <f>(X37-BY37*(CD37+CE37)/1000)</f>
        <v>0</v>
      </c>
      <c r="AC37">
        <f>(-J37*44100)</f>
        <v>0</v>
      </c>
      <c r="AD37">
        <f>2*29.3*R37*0.92*(CF37-W37)</f>
        <v>0</v>
      </c>
      <c r="AE37">
        <f>2*0.95*5.67E-8*(((CF37+$B$7)+273)^4-(W37+273)^4)</f>
        <v>0</v>
      </c>
      <c r="AF37">
        <f>U37+AE37+AC37+AD37</f>
        <v>0</v>
      </c>
      <c r="AG37">
        <v>18</v>
      </c>
      <c r="AH37">
        <v>2</v>
      </c>
      <c r="AI37">
        <f>IF(AG37*$H$13&gt;=AK37,1.0,(AK37/(AK37-AG37*$H$13)))</f>
        <v>0</v>
      </c>
      <c r="AJ37">
        <f>(AI37-1)*100</f>
        <v>0</v>
      </c>
      <c r="AK37">
        <f>MAX(0,($B$13+$C$13*CK37)/(1+$D$13*CK37)*CD37/(CF37+273)*$E$13)</f>
        <v>0</v>
      </c>
      <c r="AL37" t="s">
        <v>292</v>
      </c>
      <c r="AM37" t="s">
        <v>292</v>
      </c>
      <c r="AN37">
        <v>0</v>
      </c>
      <c r="AO37">
        <v>0</v>
      </c>
      <c r="AP37">
        <f>1-AN37/AO37</f>
        <v>0</v>
      </c>
      <c r="AQ37">
        <v>0</v>
      </c>
      <c r="AR37" t="s">
        <v>292</v>
      </c>
      <c r="AS37" t="s">
        <v>292</v>
      </c>
      <c r="AT37">
        <v>0</v>
      </c>
      <c r="AU37">
        <v>0</v>
      </c>
      <c r="AV37">
        <f>1-AT37/AU37</f>
        <v>0</v>
      </c>
      <c r="AW37">
        <v>0.5</v>
      </c>
      <c r="AX37">
        <f>BO37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292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293</v>
      </c>
      <c r="BU37">
        <v>2</v>
      </c>
      <c r="BV37">
        <v>1626126353.5</v>
      </c>
      <c r="BW37">
        <v>404.131666666667</v>
      </c>
      <c r="BX37">
        <v>420.040333333333</v>
      </c>
      <c r="BY37">
        <v>6.33422</v>
      </c>
      <c r="BZ37">
        <v>4.04485666666667</v>
      </c>
      <c r="CA37">
        <v>401.998666666667</v>
      </c>
      <c r="CB37">
        <v>6.39301333333333</v>
      </c>
      <c r="CC37">
        <v>899.966333333333</v>
      </c>
      <c r="CD37">
        <v>100.777666666667</v>
      </c>
      <c r="CE37">
        <v>0.111930666666667</v>
      </c>
      <c r="CF37">
        <v>15.9868666666667</v>
      </c>
      <c r="CG37">
        <v>15.3788333333333</v>
      </c>
      <c r="CH37">
        <v>999.9</v>
      </c>
      <c r="CI37">
        <v>0</v>
      </c>
      <c r="CJ37">
        <v>0</v>
      </c>
      <c r="CK37">
        <v>9986.25333333333</v>
      </c>
      <c r="CL37">
        <v>0</v>
      </c>
      <c r="CM37">
        <v>0.221023</v>
      </c>
      <c r="CN37">
        <v>1459.91</v>
      </c>
      <c r="CO37">
        <v>0.972996333333333</v>
      </c>
      <c r="CP37">
        <v>0.0270039333333333</v>
      </c>
      <c r="CQ37">
        <v>0</v>
      </c>
      <c r="CR37">
        <v>928.217333333333</v>
      </c>
      <c r="CS37">
        <v>4.99999</v>
      </c>
      <c r="CT37">
        <v>13565.2333333333</v>
      </c>
      <c r="CU37">
        <v>12727.5666666667</v>
      </c>
      <c r="CV37">
        <v>40.062</v>
      </c>
      <c r="CW37">
        <v>42.375</v>
      </c>
      <c r="CX37">
        <v>41.312</v>
      </c>
      <c r="CY37">
        <v>41.625</v>
      </c>
      <c r="CZ37">
        <v>41.5</v>
      </c>
      <c r="DA37">
        <v>1415.62</v>
      </c>
      <c r="DB37">
        <v>39.29</v>
      </c>
      <c r="DC37">
        <v>0</v>
      </c>
      <c r="DD37">
        <v>1626126363.7</v>
      </c>
      <c r="DE37">
        <v>0</v>
      </c>
      <c r="DF37">
        <v>928.983884615385</v>
      </c>
      <c r="DG37">
        <v>-4.7085470031945</v>
      </c>
      <c r="DH37">
        <v>-59.5487179696788</v>
      </c>
      <c r="DI37">
        <v>13573.6692307692</v>
      </c>
      <c r="DJ37">
        <v>15</v>
      </c>
      <c r="DK37">
        <v>1626126261</v>
      </c>
      <c r="DL37" t="s">
        <v>294</v>
      </c>
      <c r="DM37">
        <v>1626126255</v>
      </c>
      <c r="DN37">
        <v>1626126261</v>
      </c>
      <c r="DO37">
        <v>7</v>
      </c>
      <c r="DP37">
        <v>0.339</v>
      </c>
      <c r="DQ37">
        <v>0.02</v>
      </c>
      <c r="DR37">
        <v>2.158</v>
      </c>
      <c r="DS37">
        <v>-0.064</v>
      </c>
      <c r="DT37">
        <v>420</v>
      </c>
      <c r="DU37">
        <v>4</v>
      </c>
      <c r="DV37">
        <v>0.09</v>
      </c>
      <c r="DW37">
        <v>0.05</v>
      </c>
      <c r="DX37">
        <v>-15.841605</v>
      </c>
      <c r="DY37">
        <v>-0.139767354596582</v>
      </c>
      <c r="DZ37">
        <v>0.0292820845398684</v>
      </c>
      <c r="EA37">
        <v>1</v>
      </c>
      <c r="EB37">
        <v>929.1662</v>
      </c>
      <c r="EC37">
        <v>-3.60875929549861</v>
      </c>
      <c r="ED37">
        <v>0.426951773790498</v>
      </c>
      <c r="EE37">
        <v>1</v>
      </c>
      <c r="EF37">
        <v>2.27396475</v>
      </c>
      <c r="EG37">
        <v>0.0873060787992503</v>
      </c>
      <c r="EH37">
        <v>0.0086053431039965</v>
      </c>
      <c r="EI37">
        <v>1</v>
      </c>
      <c r="EJ37">
        <v>3</v>
      </c>
      <c r="EK37">
        <v>3</v>
      </c>
      <c r="EL37" t="s">
        <v>295</v>
      </c>
      <c r="EM37">
        <v>100</v>
      </c>
      <c r="EN37">
        <v>100</v>
      </c>
      <c r="EO37">
        <v>2.133</v>
      </c>
      <c r="EP37">
        <v>-0.0588</v>
      </c>
      <c r="EQ37">
        <v>1.36772170046793</v>
      </c>
      <c r="ER37">
        <v>0.00225868272383977</v>
      </c>
      <c r="ES37">
        <v>-9.96746185667655e-07</v>
      </c>
      <c r="ET37">
        <v>2.83711317370827e-10</v>
      </c>
      <c r="EU37">
        <v>-0.063082517618382</v>
      </c>
      <c r="EV37">
        <v>-0.00217948432402501</v>
      </c>
      <c r="EW37">
        <v>0.000453263451741206</v>
      </c>
      <c r="EX37">
        <v>-1.16319206543697e-06</v>
      </c>
      <c r="EY37">
        <v>-2</v>
      </c>
      <c r="EZ37">
        <v>2196</v>
      </c>
      <c r="FA37">
        <v>1</v>
      </c>
      <c r="FB37">
        <v>25</v>
      </c>
      <c r="FC37">
        <v>1.7</v>
      </c>
      <c r="FD37">
        <v>1.6</v>
      </c>
      <c r="FE37">
        <v>18</v>
      </c>
      <c r="FF37">
        <v>940.767</v>
      </c>
      <c r="FG37">
        <v>418.556</v>
      </c>
      <c r="FH37">
        <v>8.81473</v>
      </c>
      <c r="FI37">
        <v>26.1678</v>
      </c>
      <c r="FJ37">
        <v>29.9988</v>
      </c>
      <c r="FK37">
        <v>25.9953</v>
      </c>
      <c r="FL37">
        <v>26.0052</v>
      </c>
      <c r="FM37">
        <v>25.2735</v>
      </c>
      <c r="FN37">
        <v>74.0926</v>
      </c>
      <c r="FO37">
        <v>0</v>
      </c>
      <c r="FP37">
        <v>8.9</v>
      </c>
      <c r="FQ37">
        <v>420</v>
      </c>
      <c r="FR37">
        <v>4.05168</v>
      </c>
      <c r="FS37">
        <v>101.351</v>
      </c>
      <c r="FT37">
        <v>101.98</v>
      </c>
    </row>
    <row r="38" spans="1:176">
      <c r="A38">
        <v>22</v>
      </c>
      <c r="B38">
        <v>1626126356.5</v>
      </c>
      <c r="C38">
        <v>42</v>
      </c>
      <c r="D38" t="s">
        <v>336</v>
      </c>
      <c r="E38" t="s">
        <v>337</v>
      </c>
      <c r="F38">
        <v>1</v>
      </c>
      <c r="I38">
        <v>1626126355.5</v>
      </c>
      <c r="J38">
        <f>(K38)/1000</f>
        <v>0</v>
      </c>
      <c r="K38">
        <f>1000*CC38*AI38*(BY38-BZ38)/(100*BR38*(1000-AI38*BY38))</f>
        <v>0</v>
      </c>
      <c r="L38">
        <f>CC38*AI38*(BX38-BW38*(1000-AI38*BZ38)/(1000-AI38*BY38))/(100*BR38)</f>
        <v>0</v>
      </c>
      <c r="M38">
        <f>BW38 - IF(AI38&gt;1, L38*BR38*100.0/(AK38*CK38), 0)</f>
        <v>0</v>
      </c>
      <c r="N38">
        <f>((T38-J38/2)*M38-L38)/(T38+J38/2)</f>
        <v>0</v>
      </c>
      <c r="O38">
        <f>N38*(CD38+CE38)/1000.0</f>
        <v>0</v>
      </c>
      <c r="P38">
        <f>(BW38 - IF(AI38&gt;1, L38*BR38*100.0/(AK38*CK38), 0))*(CD38+CE38)/1000.0</f>
        <v>0</v>
      </c>
      <c r="Q38">
        <f>2.0/((1/S38-1/R38)+SIGN(S38)*SQRT((1/S38-1/R38)*(1/S38-1/R38) + 4*BS38/((BS38+1)*(BS38+1))*(2*1/S38*1/R38-1/R38*1/R38)))</f>
        <v>0</v>
      </c>
      <c r="R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S38">
        <f>J38*(1000-(1000*0.61365*exp(17.502*W38/(240.97+W38))/(CD38+CE38)+BY38)/2)/(1000*0.61365*exp(17.502*W38/(240.97+W38))/(CD38+CE38)-BY38)</f>
        <v>0</v>
      </c>
      <c r="T38">
        <f>1/((BS38+1)/(Q38/1.6)+1/(R38/1.37)) + BS38/((BS38+1)/(Q38/1.6) + BS38/(R38/1.37))</f>
        <v>0</v>
      </c>
      <c r="U38">
        <f>(BN38*BQ38)</f>
        <v>0</v>
      </c>
      <c r="V38">
        <f>(CF38+(U38+2*0.95*5.67E-8*(((CF38+$B$7)+273)^4-(CF38+273)^4)-44100*J38)/(1.84*29.3*R38+8*0.95*5.67E-8*(CF38+273)^3))</f>
        <v>0</v>
      </c>
      <c r="W38">
        <f>($C$7*CG38+$D$7*CH38+$E$7*V38)</f>
        <v>0</v>
      </c>
      <c r="X38">
        <f>0.61365*exp(17.502*W38/(240.97+W38))</f>
        <v>0</v>
      </c>
      <c r="Y38">
        <f>(Z38/AA38*100)</f>
        <v>0</v>
      </c>
      <c r="Z38">
        <f>BY38*(CD38+CE38)/1000</f>
        <v>0</v>
      </c>
      <c r="AA38">
        <f>0.61365*exp(17.502*CF38/(240.97+CF38))</f>
        <v>0</v>
      </c>
      <c r="AB38">
        <f>(X38-BY38*(CD38+CE38)/1000)</f>
        <v>0</v>
      </c>
      <c r="AC38">
        <f>(-J38*44100)</f>
        <v>0</v>
      </c>
      <c r="AD38">
        <f>2*29.3*R38*0.92*(CF38-W38)</f>
        <v>0</v>
      </c>
      <c r="AE38">
        <f>2*0.95*5.67E-8*(((CF38+$B$7)+273)^4-(W38+273)^4)</f>
        <v>0</v>
      </c>
      <c r="AF38">
        <f>U38+AE38+AC38+AD38</f>
        <v>0</v>
      </c>
      <c r="AG38">
        <v>18</v>
      </c>
      <c r="AH38">
        <v>2</v>
      </c>
      <c r="AI38">
        <f>IF(AG38*$H$13&gt;=AK38,1.0,(AK38/(AK38-AG38*$H$13)))</f>
        <v>0</v>
      </c>
      <c r="AJ38">
        <f>(AI38-1)*100</f>
        <v>0</v>
      </c>
      <c r="AK38">
        <f>MAX(0,($B$13+$C$13*CK38)/(1+$D$13*CK38)*CD38/(CF38+273)*$E$13)</f>
        <v>0</v>
      </c>
      <c r="AL38" t="s">
        <v>292</v>
      </c>
      <c r="AM38" t="s">
        <v>292</v>
      </c>
      <c r="AN38">
        <v>0</v>
      </c>
      <c r="AO38">
        <v>0</v>
      </c>
      <c r="AP38">
        <f>1-AN38/AO38</f>
        <v>0</v>
      </c>
      <c r="AQ38">
        <v>0</v>
      </c>
      <c r="AR38" t="s">
        <v>292</v>
      </c>
      <c r="AS38" t="s">
        <v>292</v>
      </c>
      <c r="AT38">
        <v>0</v>
      </c>
      <c r="AU38">
        <v>0</v>
      </c>
      <c r="AV38">
        <f>1-AT38/AU38</f>
        <v>0</v>
      </c>
      <c r="AW38">
        <v>0.5</v>
      </c>
      <c r="AX38">
        <f>BO38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292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293</v>
      </c>
      <c r="BU38">
        <v>2</v>
      </c>
      <c r="BV38">
        <v>1626126355.5</v>
      </c>
      <c r="BW38">
        <v>404.102333333333</v>
      </c>
      <c r="BX38">
        <v>420.000666666667</v>
      </c>
      <c r="BY38">
        <v>6.33788</v>
      </c>
      <c r="BZ38">
        <v>4.04503333333333</v>
      </c>
      <c r="CA38">
        <v>401.969333333333</v>
      </c>
      <c r="CB38">
        <v>6.39666333333333</v>
      </c>
      <c r="CC38">
        <v>899.988666666667</v>
      </c>
      <c r="CD38">
        <v>100.778</v>
      </c>
      <c r="CE38">
        <v>0.112229</v>
      </c>
      <c r="CF38">
        <v>16.0066666666667</v>
      </c>
      <c r="CG38">
        <v>15.3996333333333</v>
      </c>
      <c r="CH38">
        <v>999.9</v>
      </c>
      <c r="CI38">
        <v>0</v>
      </c>
      <c r="CJ38">
        <v>0</v>
      </c>
      <c r="CK38">
        <v>9998.50666666667</v>
      </c>
      <c r="CL38">
        <v>0</v>
      </c>
      <c r="CM38">
        <v>0.221023</v>
      </c>
      <c r="CN38">
        <v>1460</v>
      </c>
      <c r="CO38">
        <v>0.972997666666667</v>
      </c>
      <c r="CP38">
        <v>0.0270023666666667</v>
      </c>
      <c r="CQ38">
        <v>0</v>
      </c>
      <c r="CR38">
        <v>928.209333333333</v>
      </c>
      <c r="CS38">
        <v>4.99999</v>
      </c>
      <c r="CT38">
        <v>13563.4333333333</v>
      </c>
      <c r="CU38">
        <v>12728.3</v>
      </c>
      <c r="CV38">
        <v>40.062</v>
      </c>
      <c r="CW38">
        <v>42.375</v>
      </c>
      <c r="CX38">
        <v>41.312</v>
      </c>
      <c r="CY38">
        <v>41.604</v>
      </c>
      <c r="CZ38">
        <v>41.5</v>
      </c>
      <c r="DA38">
        <v>1415.71</v>
      </c>
      <c r="DB38">
        <v>39.29</v>
      </c>
      <c r="DC38">
        <v>0</v>
      </c>
      <c r="DD38">
        <v>1626126366.1</v>
      </c>
      <c r="DE38">
        <v>0</v>
      </c>
      <c r="DF38">
        <v>928.796961538462</v>
      </c>
      <c r="DG38">
        <v>-4.70629059535275</v>
      </c>
      <c r="DH38">
        <v>-66.9743589359007</v>
      </c>
      <c r="DI38">
        <v>13571.1384615385</v>
      </c>
      <c r="DJ38">
        <v>15</v>
      </c>
      <c r="DK38">
        <v>1626126261</v>
      </c>
      <c r="DL38" t="s">
        <v>294</v>
      </c>
      <c r="DM38">
        <v>1626126255</v>
      </c>
      <c r="DN38">
        <v>1626126261</v>
      </c>
      <c r="DO38">
        <v>7</v>
      </c>
      <c r="DP38">
        <v>0.339</v>
      </c>
      <c r="DQ38">
        <v>0.02</v>
      </c>
      <c r="DR38">
        <v>2.158</v>
      </c>
      <c r="DS38">
        <v>-0.064</v>
      </c>
      <c r="DT38">
        <v>420</v>
      </c>
      <c r="DU38">
        <v>4</v>
      </c>
      <c r="DV38">
        <v>0.09</v>
      </c>
      <c r="DW38">
        <v>0.05</v>
      </c>
      <c r="DX38">
        <v>-15.8469425</v>
      </c>
      <c r="DY38">
        <v>-0.260378611632236</v>
      </c>
      <c r="DZ38">
        <v>0.0348425808996693</v>
      </c>
      <c r="EA38">
        <v>1</v>
      </c>
      <c r="EB38">
        <v>929.005121212121</v>
      </c>
      <c r="EC38">
        <v>-4.16994929434453</v>
      </c>
      <c r="ED38">
        <v>0.450468695819907</v>
      </c>
      <c r="EE38">
        <v>1</v>
      </c>
      <c r="EF38">
        <v>2.27671</v>
      </c>
      <c r="EG38">
        <v>0.0960391744840486</v>
      </c>
      <c r="EH38">
        <v>0.00934715036789285</v>
      </c>
      <c r="EI38">
        <v>1</v>
      </c>
      <c r="EJ38">
        <v>3</v>
      </c>
      <c r="EK38">
        <v>3</v>
      </c>
      <c r="EL38" t="s">
        <v>295</v>
      </c>
      <c r="EM38">
        <v>100</v>
      </c>
      <c r="EN38">
        <v>100</v>
      </c>
      <c r="EO38">
        <v>2.133</v>
      </c>
      <c r="EP38">
        <v>-0.0588</v>
      </c>
      <c r="EQ38">
        <v>1.36772170046793</v>
      </c>
      <c r="ER38">
        <v>0.00225868272383977</v>
      </c>
      <c r="ES38">
        <v>-9.96746185667655e-07</v>
      </c>
      <c r="ET38">
        <v>2.83711317370827e-10</v>
      </c>
      <c r="EU38">
        <v>-0.063082517618382</v>
      </c>
      <c r="EV38">
        <v>-0.00217948432402501</v>
      </c>
      <c r="EW38">
        <v>0.000453263451741206</v>
      </c>
      <c r="EX38">
        <v>-1.16319206543697e-06</v>
      </c>
      <c r="EY38">
        <v>-2</v>
      </c>
      <c r="EZ38">
        <v>2196</v>
      </c>
      <c r="FA38">
        <v>1</v>
      </c>
      <c r="FB38">
        <v>25</v>
      </c>
      <c r="FC38">
        <v>1.7</v>
      </c>
      <c r="FD38">
        <v>1.6</v>
      </c>
      <c r="FE38">
        <v>18</v>
      </c>
      <c r="FF38">
        <v>940.741</v>
      </c>
      <c r="FG38">
        <v>418.556</v>
      </c>
      <c r="FH38">
        <v>8.90991</v>
      </c>
      <c r="FI38">
        <v>26.1669</v>
      </c>
      <c r="FJ38">
        <v>29.9995</v>
      </c>
      <c r="FK38">
        <v>25.9953</v>
      </c>
      <c r="FL38">
        <v>26.0052</v>
      </c>
      <c r="FM38">
        <v>25.2744</v>
      </c>
      <c r="FN38">
        <v>74.0926</v>
      </c>
      <c r="FO38">
        <v>0</v>
      </c>
      <c r="FP38">
        <v>9</v>
      </c>
      <c r="FQ38">
        <v>420</v>
      </c>
      <c r="FR38">
        <v>4.05658</v>
      </c>
      <c r="FS38">
        <v>101.35</v>
      </c>
      <c r="FT38">
        <v>101.979</v>
      </c>
    </row>
    <row r="39" spans="1:176">
      <c r="A39">
        <v>23</v>
      </c>
      <c r="B39">
        <v>1626126358.5</v>
      </c>
      <c r="C39">
        <v>44</v>
      </c>
      <c r="D39" t="s">
        <v>338</v>
      </c>
      <c r="E39" t="s">
        <v>339</v>
      </c>
      <c r="F39">
        <v>1</v>
      </c>
      <c r="I39">
        <v>1626126357.5</v>
      </c>
      <c r="J39">
        <f>(K39)/1000</f>
        <v>0</v>
      </c>
      <c r="K39">
        <f>1000*CC39*AI39*(BY39-BZ39)/(100*BR39*(1000-AI39*BY39))</f>
        <v>0</v>
      </c>
      <c r="L39">
        <f>CC39*AI39*(BX39-BW39*(1000-AI39*BZ39)/(1000-AI39*BY39))/(100*BR39)</f>
        <v>0</v>
      </c>
      <c r="M39">
        <f>BW39 - IF(AI39&gt;1, L39*BR39*100.0/(AK39*CK39), 0)</f>
        <v>0</v>
      </c>
      <c r="N39">
        <f>((T39-J39/2)*M39-L39)/(T39+J39/2)</f>
        <v>0</v>
      </c>
      <c r="O39">
        <f>N39*(CD39+CE39)/1000.0</f>
        <v>0</v>
      </c>
      <c r="P39">
        <f>(BW39 - IF(AI39&gt;1, L39*BR39*100.0/(AK39*CK39), 0))*(CD39+CE39)/1000.0</f>
        <v>0</v>
      </c>
      <c r="Q39">
        <f>2.0/((1/S39-1/R39)+SIGN(S39)*SQRT((1/S39-1/R39)*(1/S39-1/R39) + 4*BS39/((BS39+1)*(BS39+1))*(2*1/S39*1/R39-1/R39*1/R39)))</f>
        <v>0</v>
      </c>
      <c r="R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S39">
        <f>J39*(1000-(1000*0.61365*exp(17.502*W39/(240.97+W39))/(CD39+CE39)+BY39)/2)/(1000*0.61365*exp(17.502*W39/(240.97+W39))/(CD39+CE39)-BY39)</f>
        <v>0</v>
      </c>
      <c r="T39">
        <f>1/((BS39+1)/(Q39/1.6)+1/(R39/1.37)) + BS39/((BS39+1)/(Q39/1.6) + BS39/(R39/1.37))</f>
        <v>0</v>
      </c>
      <c r="U39">
        <f>(BN39*BQ39)</f>
        <v>0</v>
      </c>
      <c r="V39">
        <f>(CF39+(U39+2*0.95*5.67E-8*(((CF39+$B$7)+273)^4-(CF39+273)^4)-44100*J39)/(1.84*29.3*R39+8*0.95*5.67E-8*(CF39+273)^3))</f>
        <v>0</v>
      </c>
      <c r="W39">
        <f>($C$7*CG39+$D$7*CH39+$E$7*V39)</f>
        <v>0</v>
      </c>
      <c r="X39">
        <f>0.61365*exp(17.502*W39/(240.97+W39))</f>
        <v>0</v>
      </c>
      <c r="Y39">
        <f>(Z39/AA39*100)</f>
        <v>0</v>
      </c>
      <c r="Z39">
        <f>BY39*(CD39+CE39)/1000</f>
        <v>0</v>
      </c>
      <c r="AA39">
        <f>0.61365*exp(17.502*CF39/(240.97+CF39))</f>
        <v>0</v>
      </c>
      <c r="AB39">
        <f>(X39-BY39*(CD39+CE39)/1000)</f>
        <v>0</v>
      </c>
      <c r="AC39">
        <f>(-J39*44100)</f>
        <v>0</v>
      </c>
      <c r="AD39">
        <f>2*29.3*R39*0.92*(CF39-W39)</f>
        <v>0</v>
      </c>
      <c r="AE39">
        <f>2*0.95*5.67E-8*(((CF39+$B$7)+273)^4-(W39+273)^4)</f>
        <v>0</v>
      </c>
      <c r="AF39">
        <f>U39+AE39+AC39+AD39</f>
        <v>0</v>
      </c>
      <c r="AG39">
        <v>18</v>
      </c>
      <c r="AH39">
        <v>2</v>
      </c>
      <c r="AI39">
        <f>IF(AG39*$H$13&gt;=AK39,1.0,(AK39/(AK39-AG39*$H$13)))</f>
        <v>0</v>
      </c>
      <c r="AJ39">
        <f>(AI39-1)*100</f>
        <v>0</v>
      </c>
      <c r="AK39">
        <f>MAX(0,($B$13+$C$13*CK39)/(1+$D$13*CK39)*CD39/(CF39+273)*$E$13)</f>
        <v>0</v>
      </c>
      <c r="AL39" t="s">
        <v>292</v>
      </c>
      <c r="AM39" t="s">
        <v>292</v>
      </c>
      <c r="AN39">
        <v>0</v>
      </c>
      <c r="AO39">
        <v>0</v>
      </c>
      <c r="AP39">
        <f>1-AN39/AO39</f>
        <v>0</v>
      </c>
      <c r="AQ39">
        <v>0</v>
      </c>
      <c r="AR39" t="s">
        <v>292</v>
      </c>
      <c r="AS39" t="s">
        <v>292</v>
      </c>
      <c r="AT39">
        <v>0</v>
      </c>
      <c r="AU39">
        <v>0</v>
      </c>
      <c r="AV39">
        <f>1-AT39/AU39</f>
        <v>0</v>
      </c>
      <c r="AW39">
        <v>0.5</v>
      </c>
      <c r="AX39">
        <f>BO39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292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293</v>
      </c>
      <c r="BU39">
        <v>2</v>
      </c>
      <c r="BV39">
        <v>1626126357.5</v>
      </c>
      <c r="BW39">
        <v>404.121333333333</v>
      </c>
      <c r="BX39">
        <v>419.970333333333</v>
      </c>
      <c r="BY39">
        <v>6.34101</v>
      </c>
      <c r="BZ39">
        <v>4.04509666666667</v>
      </c>
      <c r="CA39">
        <v>401.988333333333</v>
      </c>
      <c r="CB39">
        <v>6.39978</v>
      </c>
      <c r="CC39">
        <v>900.004</v>
      </c>
      <c r="CD39">
        <v>100.778333333333</v>
      </c>
      <c r="CE39">
        <v>0.111942</v>
      </c>
      <c r="CF39">
        <v>16.0255666666667</v>
      </c>
      <c r="CG39">
        <v>15.4166333333333</v>
      </c>
      <c r="CH39">
        <v>999.9</v>
      </c>
      <c r="CI39">
        <v>0</v>
      </c>
      <c r="CJ39">
        <v>0</v>
      </c>
      <c r="CK39">
        <v>9992.69</v>
      </c>
      <c r="CL39">
        <v>0</v>
      </c>
      <c r="CM39">
        <v>0.221023</v>
      </c>
      <c r="CN39">
        <v>1460.08</v>
      </c>
      <c r="CO39">
        <v>0.972999</v>
      </c>
      <c r="CP39">
        <v>0.0270008</v>
      </c>
      <c r="CQ39">
        <v>0</v>
      </c>
      <c r="CR39">
        <v>928.038666666667</v>
      </c>
      <c r="CS39">
        <v>4.99999</v>
      </c>
      <c r="CT39">
        <v>13561.9333333333</v>
      </c>
      <c r="CU39">
        <v>12729</v>
      </c>
      <c r="CV39">
        <v>40.062</v>
      </c>
      <c r="CW39">
        <v>42.375</v>
      </c>
      <c r="CX39">
        <v>41.312</v>
      </c>
      <c r="CY39">
        <v>41.562</v>
      </c>
      <c r="CZ39">
        <v>41.5</v>
      </c>
      <c r="DA39">
        <v>1415.79</v>
      </c>
      <c r="DB39">
        <v>39.29</v>
      </c>
      <c r="DC39">
        <v>0</v>
      </c>
      <c r="DD39">
        <v>1626126367.9</v>
      </c>
      <c r="DE39">
        <v>0</v>
      </c>
      <c r="DF39">
        <v>928.60976</v>
      </c>
      <c r="DG39">
        <v>-5.10046151959389</v>
      </c>
      <c r="DH39">
        <v>-72.5538460763316</v>
      </c>
      <c r="DI39">
        <v>13568.72</v>
      </c>
      <c r="DJ39">
        <v>15</v>
      </c>
      <c r="DK39">
        <v>1626126261</v>
      </c>
      <c r="DL39" t="s">
        <v>294</v>
      </c>
      <c r="DM39">
        <v>1626126255</v>
      </c>
      <c r="DN39">
        <v>1626126261</v>
      </c>
      <c r="DO39">
        <v>7</v>
      </c>
      <c r="DP39">
        <v>0.339</v>
      </c>
      <c r="DQ39">
        <v>0.02</v>
      </c>
      <c r="DR39">
        <v>2.158</v>
      </c>
      <c r="DS39">
        <v>-0.064</v>
      </c>
      <c r="DT39">
        <v>420</v>
      </c>
      <c r="DU39">
        <v>4</v>
      </c>
      <c r="DV39">
        <v>0.09</v>
      </c>
      <c r="DW39">
        <v>0.05</v>
      </c>
      <c r="DX39">
        <v>-15.8487225</v>
      </c>
      <c r="DY39">
        <v>-0.287577861163202</v>
      </c>
      <c r="DZ39">
        <v>0.0355267116934568</v>
      </c>
      <c r="EA39">
        <v>1</v>
      </c>
      <c r="EB39">
        <v>928.899909090909</v>
      </c>
      <c r="EC39">
        <v>-4.39986840259349</v>
      </c>
      <c r="ED39">
        <v>0.46818225948788</v>
      </c>
      <c r="EE39">
        <v>1</v>
      </c>
      <c r="EF39">
        <v>2.27969525</v>
      </c>
      <c r="EG39">
        <v>0.101950806754213</v>
      </c>
      <c r="EH39">
        <v>0.00985585764596361</v>
      </c>
      <c r="EI39">
        <v>0</v>
      </c>
      <c r="EJ39">
        <v>2</v>
      </c>
      <c r="EK39">
        <v>3</v>
      </c>
      <c r="EL39" t="s">
        <v>340</v>
      </c>
      <c r="EM39">
        <v>100</v>
      </c>
      <c r="EN39">
        <v>100</v>
      </c>
      <c r="EO39">
        <v>2.133</v>
      </c>
      <c r="EP39">
        <v>-0.0588</v>
      </c>
      <c r="EQ39">
        <v>1.36772170046793</v>
      </c>
      <c r="ER39">
        <v>0.00225868272383977</v>
      </c>
      <c r="ES39">
        <v>-9.96746185667655e-07</v>
      </c>
      <c r="ET39">
        <v>2.83711317370827e-10</v>
      </c>
      <c r="EU39">
        <v>-0.063082517618382</v>
      </c>
      <c r="EV39">
        <v>-0.00217948432402501</v>
      </c>
      <c r="EW39">
        <v>0.000453263451741206</v>
      </c>
      <c r="EX39">
        <v>-1.16319206543697e-06</v>
      </c>
      <c r="EY39">
        <v>-2</v>
      </c>
      <c r="EZ39">
        <v>2196</v>
      </c>
      <c r="FA39">
        <v>1</v>
      </c>
      <c r="FB39">
        <v>25</v>
      </c>
      <c r="FC39">
        <v>1.7</v>
      </c>
      <c r="FD39">
        <v>1.6</v>
      </c>
      <c r="FE39">
        <v>18</v>
      </c>
      <c r="FF39">
        <v>941.078</v>
      </c>
      <c r="FG39">
        <v>418.44</v>
      </c>
      <c r="FH39">
        <v>8.99022</v>
      </c>
      <c r="FI39">
        <v>26.1669</v>
      </c>
      <c r="FJ39">
        <v>30</v>
      </c>
      <c r="FK39">
        <v>25.9953</v>
      </c>
      <c r="FL39">
        <v>26.0052</v>
      </c>
      <c r="FM39">
        <v>25.275</v>
      </c>
      <c r="FN39">
        <v>74.0926</v>
      </c>
      <c r="FO39">
        <v>0</v>
      </c>
      <c r="FP39">
        <v>9.1</v>
      </c>
      <c r="FQ39">
        <v>420</v>
      </c>
      <c r="FR39">
        <v>4.05658</v>
      </c>
      <c r="FS39">
        <v>101.351</v>
      </c>
      <c r="FT39">
        <v>101.978</v>
      </c>
    </row>
    <row r="40" spans="1:176">
      <c r="A40">
        <v>24</v>
      </c>
      <c r="B40">
        <v>1626126360.5</v>
      </c>
      <c r="C40">
        <v>46</v>
      </c>
      <c r="D40" t="s">
        <v>341</v>
      </c>
      <c r="E40" t="s">
        <v>342</v>
      </c>
      <c r="F40">
        <v>1</v>
      </c>
      <c r="I40">
        <v>1626126359.5</v>
      </c>
      <c r="J40">
        <f>(K40)/1000</f>
        <v>0</v>
      </c>
      <c r="K40">
        <f>1000*CC40*AI40*(BY40-BZ40)/(100*BR40*(1000-AI40*BY40))</f>
        <v>0</v>
      </c>
      <c r="L40">
        <f>CC40*AI40*(BX40-BW40*(1000-AI40*BZ40)/(1000-AI40*BY40))/(100*BR40)</f>
        <v>0</v>
      </c>
      <c r="M40">
        <f>BW40 - IF(AI40&gt;1, L40*BR40*100.0/(AK40*CK40), 0)</f>
        <v>0</v>
      </c>
      <c r="N40">
        <f>((T40-J40/2)*M40-L40)/(T40+J40/2)</f>
        <v>0</v>
      </c>
      <c r="O40">
        <f>N40*(CD40+CE40)/1000.0</f>
        <v>0</v>
      </c>
      <c r="P40">
        <f>(BW40 - IF(AI40&gt;1, L40*BR40*100.0/(AK40*CK40), 0))*(CD40+CE40)/1000.0</f>
        <v>0</v>
      </c>
      <c r="Q40">
        <f>2.0/((1/S40-1/R40)+SIGN(S40)*SQRT((1/S40-1/R40)*(1/S40-1/R40) + 4*BS40/((BS40+1)*(BS40+1))*(2*1/S40*1/R40-1/R40*1/R40)))</f>
        <v>0</v>
      </c>
      <c r="R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S40">
        <f>J40*(1000-(1000*0.61365*exp(17.502*W40/(240.97+W40))/(CD40+CE40)+BY40)/2)/(1000*0.61365*exp(17.502*W40/(240.97+W40))/(CD40+CE40)-BY40)</f>
        <v>0</v>
      </c>
      <c r="T40">
        <f>1/((BS40+1)/(Q40/1.6)+1/(R40/1.37)) + BS40/((BS40+1)/(Q40/1.6) + BS40/(R40/1.37))</f>
        <v>0</v>
      </c>
      <c r="U40">
        <f>(BN40*BQ40)</f>
        <v>0</v>
      </c>
      <c r="V40">
        <f>(CF40+(U40+2*0.95*5.67E-8*(((CF40+$B$7)+273)^4-(CF40+273)^4)-44100*J40)/(1.84*29.3*R40+8*0.95*5.67E-8*(CF40+273)^3))</f>
        <v>0</v>
      </c>
      <c r="W40">
        <f>($C$7*CG40+$D$7*CH40+$E$7*V40)</f>
        <v>0</v>
      </c>
      <c r="X40">
        <f>0.61365*exp(17.502*W40/(240.97+W40))</f>
        <v>0</v>
      </c>
      <c r="Y40">
        <f>(Z40/AA40*100)</f>
        <v>0</v>
      </c>
      <c r="Z40">
        <f>BY40*(CD40+CE40)/1000</f>
        <v>0</v>
      </c>
      <c r="AA40">
        <f>0.61365*exp(17.502*CF40/(240.97+CF40))</f>
        <v>0</v>
      </c>
      <c r="AB40">
        <f>(X40-BY40*(CD40+CE40)/1000)</f>
        <v>0</v>
      </c>
      <c r="AC40">
        <f>(-J40*44100)</f>
        <v>0</v>
      </c>
      <c r="AD40">
        <f>2*29.3*R40*0.92*(CF40-W40)</f>
        <v>0</v>
      </c>
      <c r="AE40">
        <f>2*0.95*5.67E-8*(((CF40+$B$7)+273)^4-(W40+273)^4)</f>
        <v>0</v>
      </c>
      <c r="AF40">
        <f>U40+AE40+AC40+AD40</f>
        <v>0</v>
      </c>
      <c r="AG40">
        <v>18</v>
      </c>
      <c r="AH40">
        <v>2</v>
      </c>
      <c r="AI40">
        <f>IF(AG40*$H$13&gt;=AK40,1.0,(AK40/(AK40-AG40*$H$13)))</f>
        <v>0</v>
      </c>
      <c r="AJ40">
        <f>(AI40-1)*100</f>
        <v>0</v>
      </c>
      <c r="AK40">
        <f>MAX(0,($B$13+$C$13*CK40)/(1+$D$13*CK40)*CD40/(CF40+273)*$E$13)</f>
        <v>0</v>
      </c>
      <c r="AL40" t="s">
        <v>292</v>
      </c>
      <c r="AM40" t="s">
        <v>292</v>
      </c>
      <c r="AN40">
        <v>0</v>
      </c>
      <c r="AO40">
        <v>0</v>
      </c>
      <c r="AP40">
        <f>1-AN40/AO40</f>
        <v>0</v>
      </c>
      <c r="AQ40">
        <v>0</v>
      </c>
      <c r="AR40" t="s">
        <v>292</v>
      </c>
      <c r="AS40" t="s">
        <v>292</v>
      </c>
      <c r="AT40">
        <v>0</v>
      </c>
      <c r="AU40">
        <v>0</v>
      </c>
      <c r="AV40">
        <f>1-AT40/AU40</f>
        <v>0</v>
      </c>
      <c r="AW40">
        <v>0.5</v>
      </c>
      <c r="AX40">
        <f>BO40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292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293</v>
      </c>
      <c r="BU40">
        <v>2</v>
      </c>
      <c r="BV40">
        <v>1626126359.5</v>
      </c>
      <c r="BW40">
        <v>404.128333333333</v>
      </c>
      <c r="BX40">
        <v>419.967</v>
      </c>
      <c r="BY40">
        <v>6.34452333333333</v>
      </c>
      <c r="BZ40">
        <v>4.04532</v>
      </c>
      <c r="CA40">
        <v>401.995</v>
      </c>
      <c r="CB40">
        <v>6.40328666666667</v>
      </c>
      <c r="CC40">
        <v>899.985</v>
      </c>
      <c r="CD40">
        <v>100.778</v>
      </c>
      <c r="CE40">
        <v>0.111496</v>
      </c>
      <c r="CF40">
        <v>16.0401</v>
      </c>
      <c r="CG40">
        <v>15.4309333333333</v>
      </c>
      <c r="CH40">
        <v>999.9</v>
      </c>
      <c r="CI40">
        <v>0</v>
      </c>
      <c r="CJ40">
        <v>0</v>
      </c>
      <c r="CK40">
        <v>10002.7333333333</v>
      </c>
      <c r="CL40">
        <v>0</v>
      </c>
      <c r="CM40">
        <v>0.221023</v>
      </c>
      <c r="CN40">
        <v>1460.08</v>
      </c>
      <c r="CO40">
        <v>0.972999</v>
      </c>
      <c r="CP40">
        <v>0.0270008</v>
      </c>
      <c r="CQ40">
        <v>0</v>
      </c>
      <c r="CR40">
        <v>927.953</v>
      </c>
      <c r="CS40">
        <v>4.99999</v>
      </c>
      <c r="CT40">
        <v>13559.4</v>
      </c>
      <c r="CU40">
        <v>12729</v>
      </c>
      <c r="CV40">
        <v>40.062</v>
      </c>
      <c r="CW40">
        <v>42.375</v>
      </c>
      <c r="CX40">
        <v>41.312</v>
      </c>
      <c r="CY40">
        <v>41.604</v>
      </c>
      <c r="CZ40">
        <v>41.5</v>
      </c>
      <c r="DA40">
        <v>1415.79</v>
      </c>
      <c r="DB40">
        <v>39.29</v>
      </c>
      <c r="DC40">
        <v>0</v>
      </c>
      <c r="DD40">
        <v>1626126369.7</v>
      </c>
      <c r="DE40">
        <v>0</v>
      </c>
      <c r="DF40">
        <v>928.475615384615</v>
      </c>
      <c r="DG40">
        <v>-5.64109401626914</v>
      </c>
      <c r="DH40">
        <v>-74.1128205986555</v>
      </c>
      <c r="DI40">
        <v>13567.0769230769</v>
      </c>
      <c r="DJ40">
        <v>15</v>
      </c>
      <c r="DK40">
        <v>1626126261</v>
      </c>
      <c r="DL40" t="s">
        <v>294</v>
      </c>
      <c r="DM40">
        <v>1626126255</v>
      </c>
      <c r="DN40">
        <v>1626126261</v>
      </c>
      <c r="DO40">
        <v>7</v>
      </c>
      <c r="DP40">
        <v>0.339</v>
      </c>
      <c r="DQ40">
        <v>0.02</v>
      </c>
      <c r="DR40">
        <v>2.158</v>
      </c>
      <c r="DS40">
        <v>-0.064</v>
      </c>
      <c r="DT40">
        <v>420</v>
      </c>
      <c r="DU40">
        <v>4</v>
      </c>
      <c r="DV40">
        <v>0.09</v>
      </c>
      <c r="DW40">
        <v>0.05</v>
      </c>
      <c r="DX40">
        <v>-15.85025</v>
      </c>
      <c r="DY40">
        <v>-0.227126454033716</v>
      </c>
      <c r="DZ40">
        <v>0.0348127993703465</v>
      </c>
      <c r="EA40">
        <v>1</v>
      </c>
      <c r="EB40">
        <v>928.7534</v>
      </c>
      <c r="EC40">
        <v>-4.96898630136922</v>
      </c>
      <c r="ED40">
        <v>0.549092092197917</v>
      </c>
      <c r="EE40">
        <v>1</v>
      </c>
      <c r="EF40">
        <v>2.28291325</v>
      </c>
      <c r="EG40">
        <v>0.104136472795497</v>
      </c>
      <c r="EH40">
        <v>0.0100510527775701</v>
      </c>
      <c r="EI40">
        <v>0</v>
      </c>
      <c r="EJ40">
        <v>2</v>
      </c>
      <c r="EK40">
        <v>3</v>
      </c>
      <c r="EL40" t="s">
        <v>340</v>
      </c>
      <c r="EM40">
        <v>100</v>
      </c>
      <c r="EN40">
        <v>100</v>
      </c>
      <c r="EO40">
        <v>2.133</v>
      </c>
      <c r="EP40">
        <v>-0.0587</v>
      </c>
      <c r="EQ40">
        <v>1.36772170046793</v>
      </c>
      <c r="ER40">
        <v>0.00225868272383977</v>
      </c>
      <c r="ES40">
        <v>-9.96746185667655e-07</v>
      </c>
      <c r="ET40">
        <v>2.83711317370827e-10</v>
      </c>
      <c r="EU40">
        <v>-0.063082517618382</v>
      </c>
      <c r="EV40">
        <v>-0.00217948432402501</v>
      </c>
      <c r="EW40">
        <v>0.000453263451741206</v>
      </c>
      <c r="EX40">
        <v>-1.16319206543697e-06</v>
      </c>
      <c r="EY40">
        <v>-2</v>
      </c>
      <c r="EZ40">
        <v>2196</v>
      </c>
      <c r="FA40">
        <v>1</v>
      </c>
      <c r="FB40">
        <v>25</v>
      </c>
      <c r="FC40">
        <v>1.8</v>
      </c>
      <c r="FD40">
        <v>1.7</v>
      </c>
      <c r="FE40">
        <v>18</v>
      </c>
      <c r="FF40">
        <v>940.871</v>
      </c>
      <c r="FG40">
        <v>418.236</v>
      </c>
      <c r="FH40">
        <v>9.06446</v>
      </c>
      <c r="FI40">
        <v>26.1669</v>
      </c>
      <c r="FJ40">
        <v>30.0002</v>
      </c>
      <c r="FK40">
        <v>25.9953</v>
      </c>
      <c r="FL40">
        <v>26.0052</v>
      </c>
      <c r="FM40">
        <v>25.2759</v>
      </c>
      <c r="FN40">
        <v>74.0926</v>
      </c>
      <c r="FO40">
        <v>0</v>
      </c>
      <c r="FP40">
        <v>9.1</v>
      </c>
      <c r="FQ40">
        <v>420</v>
      </c>
      <c r="FR40">
        <v>4.05658</v>
      </c>
      <c r="FS40">
        <v>101.35</v>
      </c>
      <c r="FT40">
        <v>101.978</v>
      </c>
    </row>
    <row r="41" spans="1:176">
      <c r="A41">
        <v>25</v>
      </c>
      <c r="B41">
        <v>1626126362.5</v>
      </c>
      <c r="C41">
        <v>48</v>
      </c>
      <c r="D41" t="s">
        <v>343</v>
      </c>
      <c r="E41" t="s">
        <v>344</v>
      </c>
      <c r="F41">
        <v>1</v>
      </c>
      <c r="I41">
        <v>1626126361.5</v>
      </c>
      <c r="J41">
        <f>(K41)/1000</f>
        <v>0</v>
      </c>
      <c r="K41">
        <f>1000*CC41*AI41*(BY41-BZ41)/(100*BR41*(1000-AI41*BY41))</f>
        <v>0</v>
      </c>
      <c r="L41">
        <f>CC41*AI41*(BX41-BW41*(1000-AI41*BZ41)/(1000-AI41*BY41))/(100*BR41)</f>
        <v>0</v>
      </c>
      <c r="M41">
        <f>BW41 - IF(AI41&gt;1, L41*BR41*100.0/(AK41*CK41), 0)</f>
        <v>0</v>
      </c>
      <c r="N41">
        <f>((T41-J41/2)*M41-L41)/(T41+J41/2)</f>
        <v>0</v>
      </c>
      <c r="O41">
        <f>N41*(CD41+CE41)/1000.0</f>
        <v>0</v>
      </c>
      <c r="P41">
        <f>(BW41 - IF(AI41&gt;1, L41*BR41*100.0/(AK41*CK41), 0))*(CD41+CE41)/1000.0</f>
        <v>0</v>
      </c>
      <c r="Q41">
        <f>2.0/((1/S41-1/R41)+SIGN(S41)*SQRT((1/S41-1/R41)*(1/S41-1/R41) + 4*BS41/((BS41+1)*(BS41+1))*(2*1/S41*1/R41-1/R41*1/R41)))</f>
        <v>0</v>
      </c>
      <c r="R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S41">
        <f>J41*(1000-(1000*0.61365*exp(17.502*W41/(240.97+W41))/(CD41+CE41)+BY41)/2)/(1000*0.61365*exp(17.502*W41/(240.97+W41))/(CD41+CE41)-BY41)</f>
        <v>0</v>
      </c>
      <c r="T41">
        <f>1/((BS41+1)/(Q41/1.6)+1/(R41/1.37)) + BS41/((BS41+1)/(Q41/1.6) + BS41/(R41/1.37))</f>
        <v>0</v>
      </c>
      <c r="U41">
        <f>(BN41*BQ41)</f>
        <v>0</v>
      </c>
      <c r="V41">
        <f>(CF41+(U41+2*0.95*5.67E-8*(((CF41+$B$7)+273)^4-(CF41+273)^4)-44100*J41)/(1.84*29.3*R41+8*0.95*5.67E-8*(CF41+273)^3))</f>
        <v>0</v>
      </c>
      <c r="W41">
        <f>($C$7*CG41+$D$7*CH41+$E$7*V41)</f>
        <v>0</v>
      </c>
      <c r="X41">
        <f>0.61365*exp(17.502*W41/(240.97+W41))</f>
        <v>0</v>
      </c>
      <c r="Y41">
        <f>(Z41/AA41*100)</f>
        <v>0</v>
      </c>
      <c r="Z41">
        <f>BY41*(CD41+CE41)/1000</f>
        <v>0</v>
      </c>
      <c r="AA41">
        <f>0.61365*exp(17.502*CF41/(240.97+CF41))</f>
        <v>0</v>
      </c>
      <c r="AB41">
        <f>(X41-BY41*(CD41+CE41)/1000)</f>
        <v>0</v>
      </c>
      <c r="AC41">
        <f>(-J41*44100)</f>
        <v>0</v>
      </c>
      <c r="AD41">
        <f>2*29.3*R41*0.92*(CF41-W41)</f>
        <v>0</v>
      </c>
      <c r="AE41">
        <f>2*0.95*5.67E-8*(((CF41+$B$7)+273)^4-(W41+273)^4)</f>
        <v>0</v>
      </c>
      <c r="AF41">
        <f>U41+AE41+AC41+AD41</f>
        <v>0</v>
      </c>
      <c r="AG41">
        <v>18</v>
      </c>
      <c r="AH41">
        <v>2</v>
      </c>
      <c r="AI41">
        <f>IF(AG41*$H$13&gt;=AK41,1.0,(AK41/(AK41-AG41*$H$13)))</f>
        <v>0</v>
      </c>
      <c r="AJ41">
        <f>(AI41-1)*100</f>
        <v>0</v>
      </c>
      <c r="AK41">
        <f>MAX(0,($B$13+$C$13*CK41)/(1+$D$13*CK41)*CD41/(CF41+273)*$E$13)</f>
        <v>0</v>
      </c>
      <c r="AL41" t="s">
        <v>292</v>
      </c>
      <c r="AM41" t="s">
        <v>292</v>
      </c>
      <c r="AN41">
        <v>0</v>
      </c>
      <c r="AO41">
        <v>0</v>
      </c>
      <c r="AP41">
        <f>1-AN41/AO41</f>
        <v>0</v>
      </c>
      <c r="AQ41">
        <v>0</v>
      </c>
      <c r="AR41" t="s">
        <v>292</v>
      </c>
      <c r="AS41" t="s">
        <v>292</v>
      </c>
      <c r="AT41">
        <v>0</v>
      </c>
      <c r="AU41">
        <v>0</v>
      </c>
      <c r="AV41">
        <f>1-AT41/AU41</f>
        <v>0</v>
      </c>
      <c r="AW41">
        <v>0.5</v>
      </c>
      <c r="AX41">
        <f>BO41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292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293</v>
      </c>
      <c r="BU41">
        <v>2</v>
      </c>
      <c r="BV41">
        <v>1626126361.5</v>
      </c>
      <c r="BW41">
        <v>404.095666666667</v>
      </c>
      <c r="BX41">
        <v>419.997333333333</v>
      </c>
      <c r="BY41">
        <v>6.34722666666667</v>
      </c>
      <c r="BZ41">
        <v>4.04507666666667</v>
      </c>
      <c r="CA41">
        <v>401.962666666667</v>
      </c>
      <c r="CB41">
        <v>6.40597666666667</v>
      </c>
      <c r="CC41">
        <v>899.952666666667</v>
      </c>
      <c r="CD41">
        <v>100.777666666667</v>
      </c>
      <c r="CE41">
        <v>0.112502</v>
      </c>
      <c r="CF41">
        <v>16.0544666666667</v>
      </c>
      <c r="CG41">
        <v>15.4486666666667</v>
      </c>
      <c r="CH41">
        <v>999.9</v>
      </c>
      <c r="CI41">
        <v>0</v>
      </c>
      <c r="CJ41">
        <v>0</v>
      </c>
      <c r="CK41">
        <v>9985.62</v>
      </c>
      <c r="CL41">
        <v>0</v>
      </c>
      <c r="CM41">
        <v>0.221023</v>
      </c>
      <c r="CN41">
        <v>1459.99666666667</v>
      </c>
      <c r="CO41">
        <v>0.972997666666667</v>
      </c>
      <c r="CP41">
        <v>0.0270023666666667</v>
      </c>
      <c r="CQ41">
        <v>0</v>
      </c>
      <c r="CR41">
        <v>927.820333333333</v>
      </c>
      <c r="CS41">
        <v>4.99999</v>
      </c>
      <c r="CT41">
        <v>13555.1</v>
      </c>
      <c r="CU41">
        <v>12728.2666666667</v>
      </c>
      <c r="CV41">
        <v>40.062</v>
      </c>
      <c r="CW41">
        <v>42.375</v>
      </c>
      <c r="CX41">
        <v>41.312</v>
      </c>
      <c r="CY41">
        <v>41.583</v>
      </c>
      <c r="CZ41">
        <v>41.5</v>
      </c>
      <c r="DA41">
        <v>1415.70666666667</v>
      </c>
      <c r="DB41">
        <v>39.29</v>
      </c>
      <c r="DC41">
        <v>0</v>
      </c>
      <c r="DD41">
        <v>1626126372.1</v>
      </c>
      <c r="DE41">
        <v>0</v>
      </c>
      <c r="DF41">
        <v>928.276769230769</v>
      </c>
      <c r="DG41">
        <v>-5.37347008198948</v>
      </c>
      <c r="DH41">
        <v>-78.010256400698</v>
      </c>
      <c r="DI41">
        <v>13564.0307692308</v>
      </c>
      <c r="DJ41">
        <v>15</v>
      </c>
      <c r="DK41">
        <v>1626126261</v>
      </c>
      <c r="DL41" t="s">
        <v>294</v>
      </c>
      <c r="DM41">
        <v>1626126255</v>
      </c>
      <c r="DN41">
        <v>1626126261</v>
      </c>
      <c r="DO41">
        <v>7</v>
      </c>
      <c r="DP41">
        <v>0.339</v>
      </c>
      <c r="DQ41">
        <v>0.02</v>
      </c>
      <c r="DR41">
        <v>2.158</v>
      </c>
      <c r="DS41">
        <v>-0.064</v>
      </c>
      <c r="DT41">
        <v>420</v>
      </c>
      <c r="DU41">
        <v>4</v>
      </c>
      <c r="DV41">
        <v>0.09</v>
      </c>
      <c r="DW41">
        <v>0.05</v>
      </c>
      <c r="DX41">
        <v>-15.8552425</v>
      </c>
      <c r="DY41">
        <v>-0.207184615384553</v>
      </c>
      <c r="DZ41">
        <v>0.0346983925240061</v>
      </c>
      <c r="EA41">
        <v>1</v>
      </c>
      <c r="EB41">
        <v>928.548636363636</v>
      </c>
      <c r="EC41">
        <v>-5.26396940758854</v>
      </c>
      <c r="ED41">
        <v>0.543439540735914</v>
      </c>
      <c r="EE41">
        <v>1</v>
      </c>
      <c r="EF41">
        <v>2.286198</v>
      </c>
      <c r="EG41">
        <v>0.103536135084423</v>
      </c>
      <c r="EH41">
        <v>0.0099960652758973</v>
      </c>
      <c r="EI41">
        <v>0</v>
      </c>
      <c r="EJ41">
        <v>2</v>
      </c>
      <c r="EK41">
        <v>3</v>
      </c>
      <c r="EL41" t="s">
        <v>340</v>
      </c>
      <c r="EM41">
        <v>100</v>
      </c>
      <c r="EN41">
        <v>100</v>
      </c>
      <c r="EO41">
        <v>2.133</v>
      </c>
      <c r="EP41">
        <v>-0.0587</v>
      </c>
      <c r="EQ41">
        <v>1.36772170046793</v>
      </c>
      <c r="ER41">
        <v>0.00225868272383977</v>
      </c>
      <c r="ES41">
        <v>-9.96746185667655e-07</v>
      </c>
      <c r="ET41">
        <v>2.83711317370827e-10</v>
      </c>
      <c r="EU41">
        <v>-0.063082517618382</v>
      </c>
      <c r="EV41">
        <v>-0.00217948432402501</v>
      </c>
      <c r="EW41">
        <v>0.000453263451741206</v>
      </c>
      <c r="EX41">
        <v>-1.16319206543697e-06</v>
      </c>
      <c r="EY41">
        <v>-2</v>
      </c>
      <c r="EZ41">
        <v>2196</v>
      </c>
      <c r="FA41">
        <v>1</v>
      </c>
      <c r="FB41">
        <v>25</v>
      </c>
      <c r="FC41">
        <v>1.8</v>
      </c>
      <c r="FD41">
        <v>1.7</v>
      </c>
      <c r="FE41">
        <v>18</v>
      </c>
      <c r="FF41">
        <v>940.923</v>
      </c>
      <c r="FG41">
        <v>418.323</v>
      </c>
      <c r="FH41">
        <v>9.1334</v>
      </c>
      <c r="FI41">
        <v>26.1669</v>
      </c>
      <c r="FJ41">
        <v>30.0005</v>
      </c>
      <c r="FK41">
        <v>25.9953</v>
      </c>
      <c r="FL41">
        <v>26.0052</v>
      </c>
      <c r="FM41">
        <v>25.274</v>
      </c>
      <c r="FN41">
        <v>74.0926</v>
      </c>
      <c r="FO41">
        <v>0</v>
      </c>
      <c r="FP41">
        <v>9.2</v>
      </c>
      <c r="FQ41">
        <v>420</v>
      </c>
      <c r="FR41">
        <v>4.05658</v>
      </c>
      <c r="FS41">
        <v>101.349</v>
      </c>
      <c r="FT41">
        <v>101.978</v>
      </c>
    </row>
    <row r="42" spans="1:176">
      <c r="A42">
        <v>26</v>
      </c>
      <c r="B42">
        <v>1626126364.5</v>
      </c>
      <c r="C42">
        <v>50</v>
      </c>
      <c r="D42" t="s">
        <v>345</v>
      </c>
      <c r="E42" t="s">
        <v>346</v>
      </c>
      <c r="F42">
        <v>1</v>
      </c>
      <c r="I42">
        <v>1626126363.5</v>
      </c>
      <c r="J42">
        <f>(K42)/1000</f>
        <v>0</v>
      </c>
      <c r="K42">
        <f>1000*CC42*AI42*(BY42-BZ42)/(100*BR42*(1000-AI42*BY42))</f>
        <v>0</v>
      </c>
      <c r="L42">
        <f>CC42*AI42*(BX42-BW42*(1000-AI42*BZ42)/(1000-AI42*BY42))/(100*BR42)</f>
        <v>0</v>
      </c>
      <c r="M42">
        <f>BW42 - IF(AI42&gt;1, L42*BR42*100.0/(AK42*CK42), 0)</f>
        <v>0</v>
      </c>
      <c r="N42">
        <f>((T42-J42/2)*M42-L42)/(T42+J42/2)</f>
        <v>0</v>
      </c>
      <c r="O42">
        <f>N42*(CD42+CE42)/1000.0</f>
        <v>0</v>
      </c>
      <c r="P42">
        <f>(BW42 - IF(AI42&gt;1, L42*BR42*100.0/(AK42*CK42), 0))*(CD42+CE42)/1000.0</f>
        <v>0</v>
      </c>
      <c r="Q42">
        <f>2.0/((1/S42-1/R42)+SIGN(S42)*SQRT((1/S42-1/R42)*(1/S42-1/R42) + 4*BS42/((BS42+1)*(BS42+1))*(2*1/S42*1/R42-1/R42*1/R42)))</f>
        <v>0</v>
      </c>
      <c r="R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S42">
        <f>J42*(1000-(1000*0.61365*exp(17.502*W42/(240.97+W42))/(CD42+CE42)+BY42)/2)/(1000*0.61365*exp(17.502*W42/(240.97+W42))/(CD42+CE42)-BY42)</f>
        <v>0</v>
      </c>
      <c r="T42">
        <f>1/((BS42+1)/(Q42/1.6)+1/(R42/1.37)) + BS42/((BS42+1)/(Q42/1.6) + BS42/(R42/1.37))</f>
        <v>0</v>
      </c>
      <c r="U42">
        <f>(BN42*BQ42)</f>
        <v>0</v>
      </c>
      <c r="V42">
        <f>(CF42+(U42+2*0.95*5.67E-8*(((CF42+$B$7)+273)^4-(CF42+273)^4)-44100*J42)/(1.84*29.3*R42+8*0.95*5.67E-8*(CF42+273)^3))</f>
        <v>0</v>
      </c>
      <c r="W42">
        <f>($C$7*CG42+$D$7*CH42+$E$7*V42)</f>
        <v>0</v>
      </c>
      <c r="X42">
        <f>0.61365*exp(17.502*W42/(240.97+W42))</f>
        <v>0</v>
      </c>
      <c r="Y42">
        <f>(Z42/AA42*100)</f>
        <v>0</v>
      </c>
      <c r="Z42">
        <f>BY42*(CD42+CE42)/1000</f>
        <v>0</v>
      </c>
      <c r="AA42">
        <f>0.61365*exp(17.502*CF42/(240.97+CF42))</f>
        <v>0</v>
      </c>
      <c r="AB42">
        <f>(X42-BY42*(CD42+CE42)/1000)</f>
        <v>0</v>
      </c>
      <c r="AC42">
        <f>(-J42*44100)</f>
        <v>0</v>
      </c>
      <c r="AD42">
        <f>2*29.3*R42*0.92*(CF42-W42)</f>
        <v>0</v>
      </c>
      <c r="AE42">
        <f>2*0.95*5.67E-8*(((CF42+$B$7)+273)^4-(W42+273)^4)</f>
        <v>0</v>
      </c>
      <c r="AF42">
        <f>U42+AE42+AC42+AD42</f>
        <v>0</v>
      </c>
      <c r="AG42">
        <v>18</v>
      </c>
      <c r="AH42">
        <v>2</v>
      </c>
      <c r="AI42">
        <f>IF(AG42*$H$13&gt;=AK42,1.0,(AK42/(AK42-AG42*$H$13)))</f>
        <v>0</v>
      </c>
      <c r="AJ42">
        <f>(AI42-1)*100</f>
        <v>0</v>
      </c>
      <c r="AK42">
        <f>MAX(0,($B$13+$C$13*CK42)/(1+$D$13*CK42)*CD42/(CF42+273)*$E$13)</f>
        <v>0</v>
      </c>
      <c r="AL42" t="s">
        <v>292</v>
      </c>
      <c r="AM42" t="s">
        <v>292</v>
      </c>
      <c r="AN42">
        <v>0</v>
      </c>
      <c r="AO42">
        <v>0</v>
      </c>
      <c r="AP42">
        <f>1-AN42/AO42</f>
        <v>0</v>
      </c>
      <c r="AQ42">
        <v>0</v>
      </c>
      <c r="AR42" t="s">
        <v>292</v>
      </c>
      <c r="AS42" t="s">
        <v>292</v>
      </c>
      <c r="AT42">
        <v>0</v>
      </c>
      <c r="AU42">
        <v>0</v>
      </c>
      <c r="AV42">
        <f>1-AT42/AU42</f>
        <v>0</v>
      </c>
      <c r="AW42">
        <v>0.5</v>
      </c>
      <c r="AX42">
        <f>BO42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292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293</v>
      </c>
      <c r="BU42">
        <v>2</v>
      </c>
      <c r="BV42">
        <v>1626126363.5</v>
      </c>
      <c r="BW42">
        <v>404.084666666667</v>
      </c>
      <c r="BX42">
        <v>420.040666666667</v>
      </c>
      <c r="BY42">
        <v>6.35046666666667</v>
      </c>
      <c r="BZ42">
        <v>4.04411</v>
      </c>
      <c r="CA42">
        <v>401.951666666667</v>
      </c>
      <c r="CB42">
        <v>6.40920333333333</v>
      </c>
      <c r="CC42">
        <v>900.003333333333</v>
      </c>
      <c r="CD42">
        <v>100.777666666667</v>
      </c>
      <c r="CE42">
        <v>0.112975</v>
      </c>
      <c r="CF42">
        <v>16.0617333333333</v>
      </c>
      <c r="CG42">
        <v>15.4600666666667</v>
      </c>
      <c r="CH42">
        <v>999.9</v>
      </c>
      <c r="CI42">
        <v>0</v>
      </c>
      <c r="CJ42">
        <v>0</v>
      </c>
      <c r="CK42">
        <v>9967.91333333333</v>
      </c>
      <c r="CL42">
        <v>0</v>
      </c>
      <c r="CM42">
        <v>0.221023</v>
      </c>
      <c r="CN42">
        <v>1459.99333333333</v>
      </c>
      <c r="CO42">
        <v>0.972997666666667</v>
      </c>
      <c r="CP42">
        <v>0.0270023666666667</v>
      </c>
      <c r="CQ42">
        <v>0</v>
      </c>
      <c r="CR42">
        <v>927.465666666667</v>
      </c>
      <c r="CS42">
        <v>4.99999</v>
      </c>
      <c r="CT42">
        <v>13553.2</v>
      </c>
      <c r="CU42">
        <v>12728.3</v>
      </c>
      <c r="CV42">
        <v>40.062</v>
      </c>
      <c r="CW42">
        <v>42.333</v>
      </c>
      <c r="CX42">
        <v>41.312</v>
      </c>
      <c r="CY42">
        <v>41.583</v>
      </c>
      <c r="CZ42">
        <v>41.5</v>
      </c>
      <c r="DA42">
        <v>1415.70333333333</v>
      </c>
      <c r="DB42">
        <v>39.29</v>
      </c>
      <c r="DC42">
        <v>0</v>
      </c>
      <c r="DD42">
        <v>1626126373.9</v>
      </c>
      <c r="DE42">
        <v>0</v>
      </c>
      <c r="DF42">
        <v>928.07384</v>
      </c>
      <c r="DG42">
        <v>-6.17938460487047</v>
      </c>
      <c r="DH42">
        <v>-78.5769229785339</v>
      </c>
      <c r="DI42">
        <v>13561.312</v>
      </c>
      <c r="DJ42">
        <v>15</v>
      </c>
      <c r="DK42">
        <v>1626126261</v>
      </c>
      <c r="DL42" t="s">
        <v>294</v>
      </c>
      <c r="DM42">
        <v>1626126255</v>
      </c>
      <c r="DN42">
        <v>1626126261</v>
      </c>
      <c r="DO42">
        <v>7</v>
      </c>
      <c r="DP42">
        <v>0.339</v>
      </c>
      <c r="DQ42">
        <v>0.02</v>
      </c>
      <c r="DR42">
        <v>2.158</v>
      </c>
      <c r="DS42">
        <v>-0.064</v>
      </c>
      <c r="DT42">
        <v>420</v>
      </c>
      <c r="DU42">
        <v>4</v>
      </c>
      <c r="DV42">
        <v>0.09</v>
      </c>
      <c r="DW42">
        <v>0.05</v>
      </c>
      <c r="DX42">
        <v>-15.8671725</v>
      </c>
      <c r="DY42">
        <v>-0.256094183864929</v>
      </c>
      <c r="DZ42">
        <v>0.0390629299176341</v>
      </c>
      <c r="EA42">
        <v>1</v>
      </c>
      <c r="EB42">
        <v>928.390666666667</v>
      </c>
      <c r="EC42">
        <v>-5.31263980470808</v>
      </c>
      <c r="ED42">
        <v>0.550646818924721</v>
      </c>
      <c r="EE42">
        <v>1</v>
      </c>
      <c r="EF42">
        <v>2.2896635</v>
      </c>
      <c r="EG42">
        <v>0.101969380863036</v>
      </c>
      <c r="EH42">
        <v>0.0098431134683087</v>
      </c>
      <c r="EI42">
        <v>0</v>
      </c>
      <c r="EJ42">
        <v>2</v>
      </c>
      <c r="EK42">
        <v>3</v>
      </c>
      <c r="EL42" t="s">
        <v>340</v>
      </c>
      <c r="EM42">
        <v>100</v>
      </c>
      <c r="EN42">
        <v>100</v>
      </c>
      <c r="EO42">
        <v>2.133</v>
      </c>
      <c r="EP42">
        <v>-0.0587</v>
      </c>
      <c r="EQ42">
        <v>1.36772170046793</v>
      </c>
      <c r="ER42">
        <v>0.00225868272383977</v>
      </c>
      <c r="ES42">
        <v>-9.96746185667655e-07</v>
      </c>
      <c r="ET42">
        <v>2.83711317370827e-10</v>
      </c>
      <c r="EU42">
        <v>-0.063082517618382</v>
      </c>
      <c r="EV42">
        <v>-0.00217948432402501</v>
      </c>
      <c r="EW42">
        <v>0.000453263451741206</v>
      </c>
      <c r="EX42">
        <v>-1.16319206543697e-06</v>
      </c>
      <c r="EY42">
        <v>-2</v>
      </c>
      <c r="EZ42">
        <v>2196</v>
      </c>
      <c r="FA42">
        <v>1</v>
      </c>
      <c r="FB42">
        <v>25</v>
      </c>
      <c r="FC42">
        <v>1.8</v>
      </c>
      <c r="FD42">
        <v>1.7</v>
      </c>
      <c r="FE42">
        <v>18</v>
      </c>
      <c r="FF42">
        <v>940.871</v>
      </c>
      <c r="FG42">
        <v>418.425</v>
      </c>
      <c r="FH42">
        <v>9.19465</v>
      </c>
      <c r="FI42">
        <v>26.1669</v>
      </c>
      <c r="FJ42">
        <v>30.0008</v>
      </c>
      <c r="FK42">
        <v>25.9953</v>
      </c>
      <c r="FL42">
        <v>26.0052</v>
      </c>
      <c r="FM42">
        <v>25.2724</v>
      </c>
      <c r="FN42">
        <v>74.0926</v>
      </c>
      <c r="FO42">
        <v>0</v>
      </c>
      <c r="FP42">
        <v>9.3</v>
      </c>
      <c r="FQ42">
        <v>420</v>
      </c>
      <c r="FR42">
        <v>4.05658</v>
      </c>
      <c r="FS42">
        <v>101.348</v>
      </c>
      <c r="FT42">
        <v>101.978</v>
      </c>
    </row>
    <row r="43" spans="1:176">
      <c r="A43">
        <v>27</v>
      </c>
      <c r="B43">
        <v>1626126366.5</v>
      </c>
      <c r="C43">
        <v>52</v>
      </c>
      <c r="D43" t="s">
        <v>347</v>
      </c>
      <c r="E43" t="s">
        <v>348</v>
      </c>
      <c r="F43">
        <v>1</v>
      </c>
      <c r="I43">
        <v>1626126365.5</v>
      </c>
      <c r="J43">
        <f>(K43)/1000</f>
        <v>0</v>
      </c>
      <c r="K43">
        <f>1000*CC43*AI43*(BY43-BZ43)/(100*BR43*(1000-AI43*BY43))</f>
        <v>0</v>
      </c>
      <c r="L43">
        <f>CC43*AI43*(BX43-BW43*(1000-AI43*BZ43)/(1000-AI43*BY43))/(100*BR43)</f>
        <v>0</v>
      </c>
      <c r="M43">
        <f>BW43 - IF(AI43&gt;1, L43*BR43*100.0/(AK43*CK43), 0)</f>
        <v>0</v>
      </c>
      <c r="N43">
        <f>((T43-J43/2)*M43-L43)/(T43+J43/2)</f>
        <v>0</v>
      </c>
      <c r="O43">
        <f>N43*(CD43+CE43)/1000.0</f>
        <v>0</v>
      </c>
      <c r="P43">
        <f>(BW43 - IF(AI43&gt;1, L43*BR43*100.0/(AK43*CK43), 0))*(CD43+CE43)/1000.0</f>
        <v>0</v>
      </c>
      <c r="Q43">
        <f>2.0/((1/S43-1/R43)+SIGN(S43)*SQRT((1/S43-1/R43)*(1/S43-1/R43) + 4*BS43/((BS43+1)*(BS43+1))*(2*1/S43*1/R43-1/R43*1/R43)))</f>
        <v>0</v>
      </c>
      <c r="R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S43">
        <f>J43*(1000-(1000*0.61365*exp(17.502*W43/(240.97+W43))/(CD43+CE43)+BY43)/2)/(1000*0.61365*exp(17.502*W43/(240.97+W43))/(CD43+CE43)-BY43)</f>
        <v>0</v>
      </c>
      <c r="T43">
        <f>1/((BS43+1)/(Q43/1.6)+1/(R43/1.37)) + BS43/((BS43+1)/(Q43/1.6) + BS43/(R43/1.37))</f>
        <v>0</v>
      </c>
      <c r="U43">
        <f>(BN43*BQ43)</f>
        <v>0</v>
      </c>
      <c r="V43">
        <f>(CF43+(U43+2*0.95*5.67E-8*(((CF43+$B$7)+273)^4-(CF43+273)^4)-44100*J43)/(1.84*29.3*R43+8*0.95*5.67E-8*(CF43+273)^3))</f>
        <v>0</v>
      </c>
      <c r="W43">
        <f>($C$7*CG43+$D$7*CH43+$E$7*V43)</f>
        <v>0</v>
      </c>
      <c r="X43">
        <f>0.61365*exp(17.502*W43/(240.97+W43))</f>
        <v>0</v>
      </c>
      <c r="Y43">
        <f>(Z43/AA43*100)</f>
        <v>0</v>
      </c>
      <c r="Z43">
        <f>BY43*(CD43+CE43)/1000</f>
        <v>0</v>
      </c>
      <c r="AA43">
        <f>0.61365*exp(17.502*CF43/(240.97+CF43))</f>
        <v>0</v>
      </c>
      <c r="AB43">
        <f>(X43-BY43*(CD43+CE43)/1000)</f>
        <v>0</v>
      </c>
      <c r="AC43">
        <f>(-J43*44100)</f>
        <v>0</v>
      </c>
      <c r="AD43">
        <f>2*29.3*R43*0.92*(CF43-W43)</f>
        <v>0</v>
      </c>
      <c r="AE43">
        <f>2*0.95*5.67E-8*(((CF43+$B$7)+273)^4-(W43+273)^4)</f>
        <v>0</v>
      </c>
      <c r="AF43">
        <f>U43+AE43+AC43+AD43</f>
        <v>0</v>
      </c>
      <c r="AG43">
        <v>18</v>
      </c>
      <c r="AH43">
        <v>2</v>
      </c>
      <c r="AI43">
        <f>IF(AG43*$H$13&gt;=AK43,1.0,(AK43/(AK43-AG43*$H$13)))</f>
        <v>0</v>
      </c>
      <c r="AJ43">
        <f>(AI43-1)*100</f>
        <v>0</v>
      </c>
      <c r="AK43">
        <f>MAX(0,($B$13+$C$13*CK43)/(1+$D$13*CK43)*CD43/(CF43+273)*$E$13)</f>
        <v>0</v>
      </c>
      <c r="AL43" t="s">
        <v>292</v>
      </c>
      <c r="AM43" t="s">
        <v>292</v>
      </c>
      <c r="AN43">
        <v>0</v>
      </c>
      <c r="AO43">
        <v>0</v>
      </c>
      <c r="AP43">
        <f>1-AN43/AO43</f>
        <v>0</v>
      </c>
      <c r="AQ43">
        <v>0</v>
      </c>
      <c r="AR43" t="s">
        <v>292</v>
      </c>
      <c r="AS43" t="s">
        <v>292</v>
      </c>
      <c r="AT43">
        <v>0</v>
      </c>
      <c r="AU43">
        <v>0</v>
      </c>
      <c r="AV43">
        <f>1-AT43/AU43</f>
        <v>0</v>
      </c>
      <c r="AW43">
        <v>0.5</v>
      </c>
      <c r="AX43">
        <f>BO43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292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293</v>
      </c>
      <c r="BU43">
        <v>2</v>
      </c>
      <c r="BV43">
        <v>1626126365.5</v>
      </c>
      <c r="BW43">
        <v>404.102666666667</v>
      </c>
      <c r="BX43">
        <v>420.041666666667</v>
      </c>
      <c r="BY43">
        <v>6.35278666666667</v>
      </c>
      <c r="BZ43">
        <v>4.04378</v>
      </c>
      <c r="CA43">
        <v>401.969666666667</v>
      </c>
      <c r="CB43">
        <v>6.41151666666667</v>
      </c>
      <c r="CC43">
        <v>899.986</v>
      </c>
      <c r="CD43">
        <v>100.778333333333</v>
      </c>
      <c r="CE43">
        <v>0.112347666666667</v>
      </c>
      <c r="CF43">
        <v>16.0735333333333</v>
      </c>
      <c r="CG43">
        <v>15.475</v>
      </c>
      <c r="CH43">
        <v>999.9</v>
      </c>
      <c r="CI43">
        <v>0</v>
      </c>
      <c r="CJ43">
        <v>0</v>
      </c>
      <c r="CK43">
        <v>9993.11666666667</v>
      </c>
      <c r="CL43">
        <v>0</v>
      </c>
      <c r="CM43">
        <v>0.221023</v>
      </c>
      <c r="CN43">
        <v>1459.90666666667</v>
      </c>
      <c r="CO43">
        <v>0.972996333333333</v>
      </c>
      <c r="CP43">
        <v>0.0270039333333333</v>
      </c>
      <c r="CQ43">
        <v>0</v>
      </c>
      <c r="CR43">
        <v>927.12</v>
      </c>
      <c r="CS43">
        <v>4.99999</v>
      </c>
      <c r="CT43">
        <v>13549.6</v>
      </c>
      <c r="CU43">
        <v>12727.5666666667</v>
      </c>
      <c r="CV43">
        <v>40.062</v>
      </c>
      <c r="CW43">
        <v>42.375</v>
      </c>
      <c r="CX43">
        <v>41.312</v>
      </c>
      <c r="CY43">
        <v>41.562</v>
      </c>
      <c r="CZ43">
        <v>41.5</v>
      </c>
      <c r="DA43">
        <v>1415.61666666667</v>
      </c>
      <c r="DB43">
        <v>39.29</v>
      </c>
      <c r="DC43">
        <v>0</v>
      </c>
      <c r="DD43">
        <v>1626126375.7</v>
      </c>
      <c r="DE43">
        <v>0</v>
      </c>
      <c r="DF43">
        <v>927.937</v>
      </c>
      <c r="DG43">
        <v>-5.82625640875304</v>
      </c>
      <c r="DH43">
        <v>-77.6649573044781</v>
      </c>
      <c r="DI43">
        <v>13559.2576923077</v>
      </c>
      <c r="DJ43">
        <v>15</v>
      </c>
      <c r="DK43">
        <v>1626126261</v>
      </c>
      <c r="DL43" t="s">
        <v>294</v>
      </c>
      <c r="DM43">
        <v>1626126255</v>
      </c>
      <c r="DN43">
        <v>1626126261</v>
      </c>
      <c r="DO43">
        <v>7</v>
      </c>
      <c r="DP43">
        <v>0.339</v>
      </c>
      <c r="DQ43">
        <v>0.02</v>
      </c>
      <c r="DR43">
        <v>2.158</v>
      </c>
      <c r="DS43">
        <v>-0.064</v>
      </c>
      <c r="DT43">
        <v>420</v>
      </c>
      <c r="DU43">
        <v>4</v>
      </c>
      <c r="DV43">
        <v>0.09</v>
      </c>
      <c r="DW43">
        <v>0.05</v>
      </c>
      <c r="DX43">
        <v>-15.8821075</v>
      </c>
      <c r="DY43">
        <v>-0.281703939962422</v>
      </c>
      <c r="DZ43">
        <v>0.0418417040015102</v>
      </c>
      <c r="EA43">
        <v>1</v>
      </c>
      <c r="EB43">
        <v>928.221571428572</v>
      </c>
      <c r="EC43">
        <v>-5.74201174168286</v>
      </c>
      <c r="ED43">
        <v>0.619856125505366</v>
      </c>
      <c r="EE43">
        <v>1</v>
      </c>
      <c r="EF43">
        <v>2.293182</v>
      </c>
      <c r="EG43">
        <v>0.0992300938086302</v>
      </c>
      <c r="EH43">
        <v>0.00956828281354605</v>
      </c>
      <c r="EI43">
        <v>1</v>
      </c>
      <c r="EJ43">
        <v>3</v>
      </c>
      <c r="EK43">
        <v>3</v>
      </c>
      <c r="EL43" t="s">
        <v>295</v>
      </c>
      <c r="EM43">
        <v>100</v>
      </c>
      <c r="EN43">
        <v>100</v>
      </c>
      <c r="EO43">
        <v>2.133</v>
      </c>
      <c r="EP43">
        <v>-0.0587</v>
      </c>
      <c r="EQ43">
        <v>1.36772170046793</v>
      </c>
      <c r="ER43">
        <v>0.00225868272383977</v>
      </c>
      <c r="ES43">
        <v>-9.96746185667655e-07</v>
      </c>
      <c r="ET43">
        <v>2.83711317370827e-10</v>
      </c>
      <c r="EU43">
        <v>-0.063082517618382</v>
      </c>
      <c r="EV43">
        <v>-0.00217948432402501</v>
      </c>
      <c r="EW43">
        <v>0.000453263451741206</v>
      </c>
      <c r="EX43">
        <v>-1.16319206543697e-06</v>
      </c>
      <c r="EY43">
        <v>-2</v>
      </c>
      <c r="EZ43">
        <v>2196</v>
      </c>
      <c r="FA43">
        <v>1</v>
      </c>
      <c r="FB43">
        <v>25</v>
      </c>
      <c r="FC43">
        <v>1.9</v>
      </c>
      <c r="FD43">
        <v>1.8</v>
      </c>
      <c r="FE43">
        <v>18</v>
      </c>
      <c r="FF43">
        <v>940.793</v>
      </c>
      <c r="FG43">
        <v>418.367</v>
      </c>
      <c r="FH43">
        <v>9.25612</v>
      </c>
      <c r="FI43">
        <v>26.1662</v>
      </c>
      <c r="FJ43">
        <v>30.0006</v>
      </c>
      <c r="FK43">
        <v>25.9953</v>
      </c>
      <c r="FL43">
        <v>26.0052</v>
      </c>
      <c r="FM43">
        <v>25.2739</v>
      </c>
      <c r="FN43">
        <v>74.0926</v>
      </c>
      <c r="FO43">
        <v>0</v>
      </c>
      <c r="FP43">
        <v>9.3</v>
      </c>
      <c r="FQ43">
        <v>420</v>
      </c>
      <c r="FR43">
        <v>4.05658</v>
      </c>
      <c r="FS43">
        <v>101.346</v>
      </c>
      <c r="FT43">
        <v>101.977</v>
      </c>
    </row>
    <row r="44" spans="1:176">
      <c r="A44">
        <v>28</v>
      </c>
      <c r="B44">
        <v>1626126368.5</v>
      </c>
      <c r="C44">
        <v>54</v>
      </c>
      <c r="D44" t="s">
        <v>349</v>
      </c>
      <c r="E44" t="s">
        <v>350</v>
      </c>
      <c r="F44">
        <v>1</v>
      </c>
      <c r="I44">
        <v>1626126367.5</v>
      </c>
      <c r="J44">
        <f>(K44)/1000</f>
        <v>0</v>
      </c>
      <c r="K44">
        <f>1000*CC44*AI44*(BY44-BZ44)/(100*BR44*(1000-AI44*BY44))</f>
        <v>0</v>
      </c>
      <c r="L44">
        <f>CC44*AI44*(BX44-BW44*(1000-AI44*BZ44)/(1000-AI44*BY44))/(100*BR44)</f>
        <v>0</v>
      </c>
      <c r="M44">
        <f>BW44 - IF(AI44&gt;1, L44*BR44*100.0/(AK44*CK44), 0)</f>
        <v>0</v>
      </c>
      <c r="N44">
        <f>((T44-J44/2)*M44-L44)/(T44+J44/2)</f>
        <v>0</v>
      </c>
      <c r="O44">
        <f>N44*(CD44+CE44)/1000.0</f>
        <v>0</v>
      </c>
      <c r="P44">
        <f>(BW44 - IF(AI44&gt;1, L44*BR44*100.0/(AK44*CK44), 0))*(CD44+CE44)/1000.0</f>
        <v>0</v>
      </c>
      <c r="Q44">
        <f>2.0/((1/S44-1/R44)+SIGN(S44)*SQRT((1/S44-1/R44)*(1/S44-1/R44) + 4*BS44/((BS44+1)*(BS44+1))*(2*1/S44*1/R44-1/R44*1/R44)))</f>
        <v>0</v>
      </c>
      <c r="R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S44">
        <f>J44*(1000-(1000*0.61365*exp(17.502*W44/(240.97+W44))/(CD44+CE44)+BY44)/2)/(1000*0.61365*exp(17.502*W44/(240.97+W44))/(CD44+CE44)-BY44)</f>
        <v>0</v>
      </c>
      <c r="T44">
        <f>1/((BS44+1)/(Q44/1.6)+1/(R44/1.37)) + BS44/((BS44+1)/(Q44/1.6) + BS44/(R44/1.37))</f>
        <v>0</v>
      </c>
      <c r="U44">
        <f>(BN44*BQ44)</f>
        <v>0</v>
      </c>
      <c r="V44">
        <f>(CF44+(U44+2*0.95*5.67E-8*(((CF44+$B$7)+273)^4-(CF44+273)^4)-44100*J44)/(1.84*29.3*R44+8*0.95*5.67E-8*(CF44+273)^3))</f>
        <v>0</v>
      </c>
      <c r="W44">
        <f>($C$7*CG44+$D$7*CH44+$E$7*V44)</f>
        <v>0</v>
      </c>
      <c r="X44">
        <f>0.61365*exp(17.502*W44/(240.97+W44))</f>
        <v>0</v>
      </c>
      <c r="Y44">
        <f>(Z44/AA44*100)</f>
        <v>0</v>
      </c>
      <c r="Z44">
        <f>BY44*(CD44+CE44)/1000</f>
        <v>0</v>
      </c>
      <c r="AA44">
        <f>0.61365*exp(17.502*CF44/(240.97+CF44))</f>
        <v>0</v>
      </c>
      <c r="AB44">
        <f>(X44-BY44*(CD44+CE44)/1000)</f>
        <v>0</v>
      </c>
      <c r="AC44">
        <f>(-J44*44100)</f>
        <v>0</v>
      </c>
      <c r="AD44">
        <f>2*29.3*R44*0.92*(CF44-W44)</f>
        <v>0</v>
      </c>
      <c r="AE44">
        <f>2*0.95*5.67E-8*(((CF44+$B$7)+273)^4-(W44+273)^4)</f>
        <v>0</v>
      </c>
      <c r="AF44">
        <f>U44+AE44+AC44+AD44</f>
        <v>0</v>
      </c>
      <c r="AG44">
        <v>19</v>
      </c>
      <c r="AH44">
        <v>2</v>
      </c>
      <c r="AI44">
        <f>IF(AG44*$H$13&gt;=AK44,1.0,(AK44/(AK44-AG44*$H$13)))</f>
        <v>0</v>
      </c>
      <c r="AJ44">
        <f>(AI44-1)*100</f>
        <v>0</v>
      </c>
      <c r="AK44">
        <f>MAX(0,($B$13+$C$13*CK44)/(1+$D$13*CK44)*CD44/(CF44+273)*$E$13)</f>
        <v>0</v>
      </c>
      <c r="AL44" t="s">
        <v>292</v>
      </c>
      <c r="AM44" t="s">
        <v>292</v>
      </c>
      <c r="AN44">
        <v>0</v>
      </c>
      <c r="AO44">
        <v>0</v>
      </c>
      <c r="AP44">
        <f>1-AN44/AO44</f>
        <v>0</v>
      </c>
      <c r="AQ44">
        <v>0</v>
      </c>
      <c r="AR44" t="s">
        <v>292</v>
      </c>
      <c r="AS44" t="s">
        <v>292</v>
      </c>
      <c r="AT44">
        <v>0</v>
      </c>
      <c r="AU44">
        <v>0</v>
      </c>
      <c r="AV44">
        <f>1-AT44/AU44</f>
        <v>0</v>
      </c>
      <c r="AW44">
        <v>0.5</v>
      </c>
      <c r="AX44">
        <f>BO44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292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293</v>
      </c>
      <c r="BU44">
        <v>2</v>
      </c>
      <c r="BV44">
        <v>1626126367.5</v>
      </c>
      <c r="BW44">
        <v>404.117</v>
      </c>
      <c r="BX44">
        <v>420.012</v>
      </c>
      <c r="BY44">
        <v>6.35536333333333</v>
      </c>
      <c r="BZ44">
        <v>4.04451666666667</v>
      </c>
      <c r="CA44">
        <v>401.983666666667</v>
      </c>
      <c r="CB44">
        <v>6.41408666666667</v>
      </c>
      <c r="CC44">
        <v>899.993333333333</v>
      </c>
      <c r="CD44">
        <v>100.779</v>
      </c>
      <c r="CE44">
        <v>0.112464</v>
      </c>
      <c r="CF44">
        <v>16.0931333333333</v>
      </c>
      <c r="CG44">
        <v>15.4872</v>
      </c>
      <c r="CH44">
        <v>999.9</v>
      </c>
      <c r="CI44">
        <v>0</v>
      </c>
      <c r="CJ44">
        <v>0</v>
      </c>
      <c r="CK44">
        <v>10009.1666666667</v>
      </c>
      <c r="CL44">
        <v>0</v>
      </c>
      <c r="CM44">
        <v>0.221023</v>
      </c>
      <c r="CN44">
        <v>1460</v>
      </c>
      <c r="CO44">
        <v>0.972997666666667</v>
      </c>
      <c r="CP44">
        <v>0.0270023666666667</v>
      </c>
      <c r="CQ44">
        <v>0</v>
      </c>
      <c r="CR44">
        <v>927.189</v>
      </c>
      <c r="CS44">
        <v>4.99999</v>
      </c>
      <c r="CT44">
        <v>13548.0333333333</v>
      </c>
      <c r="CU44">
        <v>12728.3333333333</v>
      </c>
      <c r="CV44">
        <v>40.062</v>
      </c>
      <c r="CW44">
        <v>42.375</v>
      </c>
      <c r="CX44">
        <v>41.312</v>
      </c>
      <c r="CY44">
        <v>41.562</v>
      </c>
      <c r="CZ44">
        <v>41.5</v>
      </c>
      <c r="DA44">
        <v>1415.71</v>
      </c>
      <c r="DB44">
        <v>39.29</v>
      </c>
      <c r="DC44">
        <v>0</v>
      </c>
      <c r="DD44">
        <v>1626126378.1</v>
      </c>
      <c r="DE44">
        <v>0</v>
      </c>
      <c r="DF44">
        <v>927.698769230769</v>
      </c>
      <c r="DG44">
        <v>-5.35719657837856</v>
      </c>
      <c r="DH44">
        <v>-76.8752136636118</v>
      </c>
      <c r="DI44">
        <v>13556.1692307692</v>
      </c>
      <c r="DJ44">
        <v>15</v>
      </c>
      <c r="DK44">
        <v>1626126261</v>
      </c>
      <c r="DL44" t="s">
        <v>294</v>
      </c>
      <c r="DM44">
        <v>1626126255</v>
      </c>
      <c r="DN44">
        <v>1626126261</v>
      </c>
      <c r="DO44">
        <v>7</v>
      </c>
      <c r="DP44">
        <v>0.339</v>
      </c>
      <c r="DQ44">
        <v>0.02</v>
      </c>
      <c r="DR44">
        <v>2.158</v>
      </c>
      <c r="DS44">
        <v>-0.064</v>
      </c>
      <c r="DT44">
        <v>420</v>
      </c>
      <c r="DU44">
        <v>4</v>
      </c>
      <c r="DV44">
        <v>0.09</v>
      </c>
      <c r="DW44">
        <v>0.05</v>
      </c>
      <c r="DX44">
        <v>-15.89131</v>
      </c>
      <c r="DY44">
        <v>-0.226516322701639</v>
      </c>
      <c r="DZ44">
        <v>0.0388250486155523</v>
      </c>
      <c r="EA44">
        <v>1</v>
      </c>
      <c r="EB44">
        <v>928.019363636364</v>
      </c>
      <c r="EC44">
        <v>-5.59911856672094</v>
      </c>
      <c r="ED44">
        <v>0.584608432443234</v>
      </c>
      <c r="EE44">
        <v>1</v>
      </c>
      <c r="EF44">
        <v>2.29651025</v>
      </c>
      <c r="EG44">
        <v>0.0949651407129437</v>
      </c>
      <c r="EH44">
        <v>0.00914890197988263</v>
      </c>
      <c r="EI44">
        <v>1</v>
      </c>
      <c r="EJ44">
        <v>3</v>
      </c>
      <c r="EK44">
        <v>3</v>
      </c>
      <c r="EL44" t="s">
        <v>295</v>
      </c>
      <c r="EM44">
        <v>100</v>
      </c>
      <c r="EN44">
        <v>100</v>
      </c>
      <c r="EO44">
        <v>2.133</v>
      </c>
      <c r="EP44">
        <v>-0.0587</v>
      </c>
      <c r="EQ44">
        <v>1.36772170046793</v>
      </c>
      <c r="ER44">
        <v>0.00225868272383977</v>
      </c>
      <c r="ES44">
        <v>-9.96746185667655e-07</v>
      </c>
      <c r="ET44">
        <v>2.83711317370827e-10</v>
      </c>
      <c r="EU44">
        <v>-0.063082517618382</v>
      </c>
      <c r="EV44">
        <v>-0.00217948432402501</v>
      </c>
      <c r="EW44">
        <v>0.000453263451741206</v>
      </c>
      <c r="EX44">
        <v>-1.16319206543697e-06</v>
      </c>
      <c r="EY44">
        <v>-2</v>
      </c>
      <c r="EZ44">
        <v>2196</v>
      </c>
      <c r="FA44">
        <v>1</v>
      </c>
      <c r="FB44">
        <v>25</v>
      </c>
      <c r="FC44">
        <v>1.9</v>
      </c>
      <c r="FD44">
        <v>1.8</v>
      </c>
      <c r="FE44">
        <v>18</v>
      </c>
      <c r="FF44">
        <v>940.378</v>
      </c>
      <c r="FG44">
        <v>418.483</v>
      </c>
      <c r="FH44">
        <v>9.31802</v>
      </c>
      <c r="FI44">
        <v>26.1651</v>
      </c>
      <c r="FJ44">
        <v>30.0004</v>
      </c>
      <c r="FK44">
        <v>25.9953</v>
      </c>
      <c r="FL44">
        <v>26.0052</v>
      </c>
      <c r="FM44">
        <v>25.2737</v>
      </c>
      <c r="FN44">
        <v>74.0926</v>
      </c>
      <c r="FO44">
        <v>0</v>
      </c>
      <c r="FP44">
        <v>9.4</v>
      </c>
      <c r="FQ44">
        <v>420</v>
      </c>
      <c r="FR44">
        <v>4.05654</v>
      </c>
      <c r="FS44">
        <v>101.346</v>
      </c>
      <c r="FT44">
        <v>101.976</v>
      </c>
    </row>
    <row r="45" spans="1:176">
      <c r="A45">
        <v>29</v>
      </c>
      <c r="B45">
        <v>1626126370.5</v>
      </c>
      <c r="C45">
        <v>56</v>
      </c>
      <c r="D45" t="s">
        <v>351</v>
      </c>
      <c r="E45" t="s">
        <v>352</v>
      </c>
      <c r="F45">
        <v>1</v>
      </c>
      <c r="I45">
        <v>1626126369.5</v>
      </c>
      <c r="J45">
        <f>(K45)/1000</f>
        <v>0</v>
      </c>
      <c r="K45">
        <f>1000*CC45*AI45*(BY45-BZ45)/(100*BR45*(1000-AI45*BY45))</f>
        <v>0</v>
      </c>
      <c r="L45">
        <f>CC45*AI45*(BX45-BW45*(1000-AI45*BZ45)/(1000-AI45*BY45))/(100*BR45)</f>
        <v>0</v>
      </c>
      <c r="M45">
        <f>BW45 - IF(AI45&gt;1, L45*BR45*100.0/(AK45*CK45), 0)</f>
        <v>0</v>
      </c>
      <c r="N45">
        <f>((T45-J45/2)*M45-L45)/(T45+J45/2)</f>
        <v>0</v>
      </c>
      <c r="O45">
        <f>N45*(CD45+CE45)/1000.0</f>
        <v>0</v>
      </c>
      <c r="P45">
        <f>(BW45 - IF(AI45&gt;1, L45*BR45*100.0/(AK45*CK45), 0))*(CD45+CE45)/1000.0</f>
        <v>0</v>
      </c>
      <c r="Q45">
        <f>2.0/((1/S45-1/R45)+SIGN(S45)*SQRT((1/S45-1/R45)*(1/S45-1/R45) + 4*BS45/((BS45+1)*(BS45+1))*(2*1/S45*1/R45-1/R45*1/R45)))</f>
        <v>0</v>
      </c>
      <c r="R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S45">
        <f>J45*(1000-(1000*0.61365*exp(17.502*W45/(240.97+W45))/(CD45+CE45)+BY45)/2)/(1000*0.61365*exp(17.502*W45/(240.97+W45))/(CD45+CE45)-BY45)</f>
        <v>0</v>
      </c>
      <c r="T45">
        <f>1/((BS45+1)/(Q45/1.6)+1/(R45/1.37)) + BS45/((BS45+1)/(Q45/1.6) + BS45/(R45/1.37))</f>
        <v>0</v>
      </c>
      <c r="U45">
        <f>(BN45*BQ45)</f>
        <v>0</v>
      </c>
      <c r="V45">
        <f>(CF45+(U45+2*0.95*5.67E-8*(((CF45+$B$7)+273)^4-(CF45+273)^4)-44100*J45)/(1.84*29.3*R45+8*0.95*5.67E-8*(CF45+273)^3))</f>
        <v>0</v>
      </c>
      <c r="W45">
        <f>($C$7*CG45+$D$7*CH45+$E$7*V45)</f>
        <v>0</v>
      </c>
      <c r="X45">
        <f>0.61365*exp(17.502*W45/(240.97+W45))</f>
        <v>0</v>
      </c>
      <c r="Y45">
        <f>(Z45/AA45*100)</f>
        <v>0</v>
      </c>
      <c r="Z45">
        <f>BY45*(CD45+CE45)/1000</f>
        <v>0</v>
      </c>
      <c r="AA45">
        <f>0.61365*exp(17.502*CF45/(240.97+CF45))</f>
        <v>0</v>
      </c>
      <c r="AB45">
        <f>(X45-BY45*(CD45+CE45)/1000)</f>
        <v>0</v>
      </c>
      <c r="AC45">
        <f>(-J45*44100)</f>
        <v>0</v>
      </c>
      <c r="AD45">
        <f>2*29.3*R45*0.92*(CF45-W45)</f>
        <v>0</v>
      </c>
      <c r="AE45">
        <f>2*0.95*5.67E-8*(((CF45+$B$7)+273)^4-(W45+273)^4)</f>
        <v>0</v>
      </c>
      <c r="AF45">
        <f>U45+AE45+AC45+AD45</f>
        <v>0</v>
      </c>
      <c r="AG45">
        <v>18</v>
      </c>
      <c r="AH45">
        <v>2</v>
      </c>
      <c r="AI45">
        <f>IF(AG45*$H$13&gt;=AK45,1.0,(AK45/(AK45-AG45*$H$13)))</f>
        <v>0</v>
      </c>
      <c r="AJ45">
        <f>(AI45-1)*100</f>
        <v>0</v>
      </c>
      <c r="AK45">
        <f>MAX(0,($B$13+$C$13*CK45)/(1+$D$13*CK45)*CD45/(CF45+273)*$E$13)</f>
        <v>0</v>
      </c>
      <c r="AL45" t="s">
        <v>292</v>
      </c>
      <c r="AM45" t="s">
        <v>292</v>
      </c>
      <c r="AN45">
        <v>0</v>
      </c>
      <c r="AO45">
        <v>0</v>
      </c>
      <c r="AP45">
        <f>1-AN45/AO45</f>
        <v>0</v>
      </c>
      <c r="AQ45">
        <v>0</v>
      </c>
      <c r="AR45" t="s">
        <v>292</v>
      </c>
      <c r="AS45" t="s">
        <v>292</v>
      </c>
      <c r="AT45">
        <v>0</v>
      </c>
      <c r="AU45">
        <v>0</v>
      </c>
      <c r="AV45">
        <f>1-AT45/AU45</f>
        <v>0</v>
      </c>
      <c r="AW45">
        <v>0.5</v>
      </c>
      <c r="AX45">
        <f>BO45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292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293</v>
      </c>
      <c r="BU45">
        <v>2</v>
      </c>
      <c r="BV45">
        <v>1626126369.5</v>
      </c>
      <c r="BW45">
        <v>404.109</v>
      </c>
      <c r="BX45">
        <v>419.987333333333</v>
      </c>
      <c r="BY45">
        <v>6.36055</v>
      </c>
      <c r="BZ45">
        <v>4.04473</v>
      </c>
      <c r="CA45">
        <v>401.976</v>
      </c>
      <c r="CB45">
        <v>6.41925666666667</v>
      </c>
      <c r="CC45">
        <v>900.057333333333</v>
      </c>
      <c r="CD45">
        <v>100.779</v>
      </c>
      <c r="CE45">
        <v>0.112315666666667</v>
      </c>
      <c r="CF45">
        <v>16.107</v>
      </c>
      <c r="CG45">
        <v>15.4919333333333</v>
      </c>
      <c r="CH45">
        <v>999.9</v>
      </c>
      <c r="CI45">
        <v>0</v>
      </c>
      <c r="CJ45">
        <v>0</v>
      </c>
      <c r="CK45">
        <v>10021.6666666667</v>
      </c>
      <c r="CL45">
        <v>0</v>
      </c>
      <c r="CM45">
        <v>0.221023</v>
      </c>
      <c r="CN45">
        <v>1460.08333333333</v>
      </c>
      <c r="CO45">
        <v>0.972999</v>
      </c>
      <c r="CP45">
        <v>0.0270008</v>
      </c>
      <c r="CQ45">
        <v>0</v>
      </c>
      <c r="CR45">
        <v>927.115</v>
      </c>
      <c r="CS45">
        <v>4.99999</v>
      </c>
      <c r="CT45">
        <v>13546.7666666667</v>
      </c>
      <c r="CU45">
        <v>12729.1333333333</v>
      </c>
      <c r="CV45">
        <v>40.062</v>
      </c>
      <c r="CW45">
        <v>42.375</v>
      </c>
      <c r="CX45">
        <v>41.312</v>
      </c>
      <c r="CY45">
        <v>41.562</v>
      </c>
      <c r="CZ45">
        <v>41.5</v>
      </c>
      <c r="DA45">
        <v>1415.79333333333</v>
      </c>
      <c r="DB45">
        <v>39.29</v>
      </c>
      <c r="DC45">
        <v>0</v>
      </c>
      <c r="DD45">
        <v>1626126379.9</v>
      </c>
      <c r="DE45">
        <v>0</v>
      </c>
      <c r="DF45">
        <v>927.53896</v>
      </c>
      <c r="DG45">
        <v>-5.31399999571883</v>
      </c>
      <c r="DH45">
        <v>-76.1230768444353</v>
      </c>
      <c r="DI45">
        <v>13553.464</v>
      </c>
      <c r="DJ45">
        <v>15</v>
      </c>
      <c r="DK45">
        <v>1626126261</v>
      </c>
      <c r="DL45" t="s">
        <v>294</v>
      </c>
      <c r="DM45">
        <v>1626126255</v>
      </c>
      <c r="DN45">
        <v>1626126261</v>
      </c>
      <c r="DO45">
        <v>7</v>
      </c>
      <c r="DP45">
        <v>0.339</v>
      </c>
      <c r="DQ45">
        <v>0.02</v>
      </c>
      <c r="DR45">
        <v>2.158</v>
      </c>
      <c r="DS45">
        <v>-0.064</v>
      </c>
      <c r="DT45">
        <v>420</v>
      </c>
      <c r="DU45">
        <v>4</v>
      </c>
      <c r="DV45">
        <v>0.09</v>
      </c>
      <c r="DW45">
        <v>0.05</v>
      </c>
      <c r="DX45">
        <v>-15.8943975</v>
      </c>
      <c r="DY45">
        <v>-0.123661913696045</v>
      </c>
      <c r="DZ45">
        <v>0.0365322356796023</v>
      </c>
      <c r="EA45">
        <v>1</v>
      </c>
      <c r="EB45">
        <v>927.860939393939</v>
      </c>
      <c r="EC45">
        <v>-5.69527680350115</v>
      </c>
      <c r="ED45">
        <v>0.594240739879853</v>
      </c>
      <c r="EE45">
        <v>1</v>
      </c>
      <c r="EF45">
        <v>2.29963975</v>
      </c>
      <c r="EG45">
        <v>0.0936507692307634</v>
      </c>
      <c r="EH45">
        <v>0.00902821230573918</v>
      </c>
      <c r="EI45">
        <v>1</v>
      </c>
      <c r="EJ45">
        <v>3</v>
      </c>
      <c r="EK45">
        <v>3</v>
      </c>
      <c r="EL45" t="s">
        <v>295</v>
      </c>
      <c r="EM45">
        <v>100</v>
      </c>
      <c r="EN45">
        <v>100</v>
      </c>
      <c r="EO45">
        <v>2.133</v>
      </c>
      <c r="EP45">
        <v>-0.0587</v>
      </c>
      <c r="EQ45">
        <v>1.36772170046793</v>
      </c>
      <c r="ER45">
        <v>0.00225868272383977</v>
      </c>
      <c r="ES45">
        <v>-9.96746185667655e-07</v>
      </c>
      <c r="ET45">
        <v>2.83711317370827e-10</v>
      </c>
      <c r="EU45">
        <v>-0.063082517618382</v>
      </c>
      <c r="EV45">
        <v>-0.00217948432402501</v>
      </c>
      <c r="EW45">
        <v>0.000453263451741206</v>
      </c>
      <c r="EX45">
        <v>-1.16319206543697e-06</v>
      </c>
      <c r="EY45">
        <v>-2</v>
      </c>
      <c r="EZ45">
        <v>2196</v>
      </c>
      <c r="FA45">
        <v>1</v>
      </c>
      <c r="FB45">
        <v>25</v>
      </c>
      <c r="FC45">
        <v>1.9</v>
      </c>
      <c r="FD45">
        <v>1.8</v>
      </c>
      <c r="FE45">
        <v>18</v>
      </c>
      <c r="FF45">
        <v>940.819</v>
      </c>
      <c r="FG45">
        <v>418.512</v>
      </c>
      <c r="FH45">
        <v>9.37687</v>
      </c>
      <c r="FI45">
        <v>26.1647</v>
      </c>
      <c r="FJ45">
        <v>30.0004</v>
      </c>
      <c r="FK45">
        <v>25.9953</v>
      </c>
      <c r="FL45">
        <v>26.0052</v>
      </c>
      <c r="FM45">
        <v>25.2748</v>
      </c>
      <c r="FN45">
        <v>74.0926</v>
      </c>
      <c r="FO45">
        <v>0</v>
      </c>
      <c r="FP45">
        <v>9.5</v>
      </c>
      <c r="FQ45">
        <v>420</v>
      </c>
      <c r="FR45">
        <v>4.05624</v>
      </c>
      <c r="FS45">
        <v>101.346</v>
      </c>
      <c r="FT45">
        <v>101.975</v>
      </c>
    </row>
    <row r="46" spans="1:176">
      <c r="A46">
        <v>30</v>
      </c>
      <c r="B46">
        <v>1626126372.5</v>
      </c>
      <c r="C46">
        <v>58</v>
      </c>
      <c r="D46" t="s">
        <v>353</v>
      </c>
      <c r="E46" t="s">
        <v>354</v>
      </c>
      <c r="F46">
        <v>1</v>
      </c>
      <c r="I46">
        <v>1626126371.5</v>
      </c>
      <c r="J46">
        <f>(K46)/1000</f>
        <v>0</v>
      </c>
      <c r="K46">
        <f>1000*CC46*AI46*(BY46-BZ46)/(100*BR46*(1000-AI46*BY46))</f>
        <v>0</v>
      </c>
      <c r="L46">
        <f>CC46*AI46*(BX46-BW46*(1000-AI46*BZ46)/(1000-AI46*BY46))/(100*BR46)</f>
        <v>0</v>
      </c>
      <c r="M46">
        <f>BW46 - IF(AI46&gt;1, L46*BR46*100.0/(AK46*CK46), 0)</f>
        <v>0</v>
      </c>
      <c r="N46">
        <f>((T46-J46/2)*M46-L46)/(T46+J46/2)</f>
        <v>0</v>
      </c>
      <c r="O46">
        <f>N46*(CD46+CE46)/1000.0</f>
        <v>0</v>
      </c>
      <c r="P46">
        <f>(BW46 - IF(AI46&gt;1, L46*BR46*100.0/(AK46*CK46), 0))*(CD46+CE46)/1000.0</f>
        <v>0</v>
      </c>
      <c r="Q46">
        <f>2.0/((1/S46-1/R46)+SIGN(S46)*SQRT((1/S46-1/R46)*(1/S46-1/R46) + 4*BS46/((BS46+1)*(BS46+1))*(2*1/S46*1/R46-1/R46*1/R46)))</f>
        <v>0</v>
      </c>
      <c r="R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S46">
        <f>J46*(1000-(1000*0.61365*exp(17.502*W46/(240.97+W46))/(CD46+CE46)+BY46)/2)/(1000*0.61365*exp(17.502*W46/(240.97+W46))/(CD46+CE46)-BY46)</f>
        <v>0</v>
      </c>
      <c r="T46">
        <f>1/((BS46+1)/(Q46/1.6)+1/(R46/1.37)) + BS46/((BS46+1)/(Q46/1.6) + BS46/(R46/1.37))</f>
        <v>0</v>
      </c>
      <c r="U46">
        <f>(BN46*BQ46)</f>
        <v>0</v>
      </c>
      <c r="V46">
        <f>(CF46+(U46+2*0.95*5.67E-8*(((CF46+$B$7)+273)^4-(CF46+273)^4)-44100*J46)/(1.84*29.3*R46+8*0.95*5.67E-8*(CF46+273)^3))</f>
        <v>0</v>
      </c>
      <c r="W46">
        <f>($C$7*CG46+$D$7*CH46+$E$7*V46)</f>
        <v>0</v>
      </c>
      <c r="X46">
        <f>0.61365*exp(17.502*W46/(240.97+W46))</f>
        <v>0</v>
      </c>
      <c r="Y46">
        <f>(Z46/AA46*100)</f>
        <v>0</v>
      </c>
      <c r="Z46">
        <f>BY46*(CD46+CE46)/1000</f>
        <v>0</v>
      </c>
      <c r="AA46">
        <f>0.61365*exp(17.502*CF46/(240.97+CF46))</f>
        <v>0</v>
      </c>
      <c r="AB46">
        <f>(X46-BY46*(CD46+CE46)/1000)</f>
        <v>0</v>
      </c>
      <c r="AC46">
        <f>(-J46*44100)</f>
        <v>0</v>
      </c>
      <c r="AD46">
        <f>2*29.3*R46*0.92*(CF46-W46)</f>
        <v>0</v>
      </c>
      <c r="AE46">
        <f>2*0.95*5.67E-8*(((CF46+$B$7)+273)^4-(W46+273)^4)</f>
        <v>0</v>
      </c>
      <c r="AF46">
        <f>U46+AE46+AC46+AD46</f>
        <v>0</v>
      </c>
      <c r="AG46">
        <v>18</v>
      </c>
      <c r="AH46">
        <v>2</v>
      </c>
      <c r="AI46">
        <f>IF(AG46*$H$13&gt;=AK46,1.0,(AK46/(AK46-AG46*$H$13)))</f>
        <v>0</v>
      </c>
      <c r="AJ46">
        <f>(AI46-1)*100</f>
        <v>0</v>
      </c>
      <c r="AK46">
        <f>MAX(0,($B$13+$C$13*CK46)/(1+$D$13*CK46)*CD46/(CF46+273)*$E$13)</f>
        <v>0</v>
      </c>
      <c r="AL46" t="s">
        <v>292</v>
      </c>
      <c r="AM46" t="s">
        <v>292</v>
      </c>
      <c r="AN46">
        <v>0</v>
      </c>
      <c r="AO46">
        <v>0</v>
      </c>
      <c r="AP46">
        <f>1-AN46/AO46</f>
        <v>0</v>
      </c>
      <c r="AQ46">
        <v>0</v>
      </c>
      <c r="AR46" t="s">
        <v>292</v>
      </c>
      <c r="AS46" t="s">
        <v>292</v>
      </c>
      <c r="AT46">
        <v>0</v>
      </c>
      <c r="AU46">
        <v>0</v>
      </c>
      <c r="AV46">
        <f>1-AT46/AU46</f>
        <v>0</v>
      </c>
      <c r="AW46">
        <v>0.5</v>
      </c>
      <c r="AX46">
        <f>BO46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292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293</v>
      </c>
      <c r="BU46">
        <v>2</v>
      </c>
      <c r="BV46">
        <v>1626126371.5</v>
      </c>
      <c r="BW46">
        <v>404.062333333333</v>
      </c>
      <c r="BX46">
        <v>419.963666666667</v>
      </c>
      <c r="BY46">
        <v>6.36508</v>
      </c>
      <c r="BZ46">
        <v>4.04469666666667</v>
      </c>
      <c r="CA46">
        <v>401.929333333333</v>
      </c>
      <c r="CB46">
        <v>6.42376666666667</v>
      </c>
      <c r="CC46">
        <v>899.993333333333</v>
      </c>
      <c r="CD46">
        <v>100.779</v>
      </c>
      <c r="CE46">
        <v>0.111572666666667</v>
      </c>
      <c r="CF46">
        <v>16.1207</v>
      </c>
      <c r="CG46">
        <v>15.5030333333333</v>
      </c>
      <c r="CH46">
        <v>999.9</v>
      </c>
      <c r="CI46">
        <v>0</v>
      </c>
      <c r="CJ46">
        <v>0</v>
      </c>
      <c r="CK46">
        <v>10008.7666666667</v>
      </c>
      <c r="CL46">
        <v>0</v>
      </c>
      <c r="CM46">
        <v>0.221023</v>
      </c>
      <c r="CN46">
        <v>1460.09666666667</v>
      </c>
      <c r="CO46">
        <v>0.972999</v>
      </c>
      <c r="CP46">
        <v>0.0270008</v>
      </c>
      <c r="CQ46">
        <v>0</v>
      </c>
      <c r="CR46">
        <v>926.752666666667</v>
      </c>
      <c r="CS46">
        <v>4.99999</v>
      </c>
      <c r="CT46">
        <v>13544.4333333333</v>
      </c>
      <c r="CU46">
        <v>12729.2</v>
      </c>
      <c r="CV46">
        <v>40.062</v>
      </c>
      <c r="CW46">
        <v>42.375</v>
      </c>
      <c r="CX46">
        <v>41.312</v>
      </c>
      <c r="CY46">
        <v>41.562</v>
      </c>
      <c r="CZ46">
        <v>41.5</v>
      </c>
      <c r="DA46">
        <v>1415.80666666667</v>
      </c>
      <c r="DB46">
        <v>39.29</v>
      </c>
      <c r="DC46">
        <v>0</v>
      </c>
      <c r="DD46">
        <v>1626126381.7</v>
      </c>
      <c r="DE46">
        <v>0</v>
      </c>
      <c r="DF46">
        <v>927.401423076923</v>
      </c>
      <c r="DG46">
        <v>-4.646871794763</v>
      </c>
      <c r="DH46">
        <v>-74.5367522191337</v>
      </c>
      <c r="DI46">
        <v>13551.7307692308</v>
      </c>
      <c r="DJ46">
        <v>15</v>
      </c>
      <c r="DK46">
        <v>1626126261</v>
      </c>
      <c r="DL46" t="s">
        <v>294</v>
      </c>
      <c r="DM46">
        <v>1626126255</v>
      </c>
      <c r="DN46">
        <v>1626126261</v>
      </c>
      <c r="DO46">
        <v>7</v>
      </c>
      <c r="DP46">
        <v>0.339</v>
      </c>
      <c r="DQ46">
        <v>0.02</v>
      </c>
      <c r="DR46">
        <v>2.158</v>
      </c>
      <c r="DS46">
        <v>-0.064</v>
      </c>
      <c r="DT46">
        <v>420</v>
      </c>
      <c r="DU46">
        <v>4</v>
      </c>
      <c r="DV46">
        <v>0.09</v>
      </c>
      <c r="DW46">
        <v>0.05</v>
      </c>
      <c r="DX46">
        <v>-15.8959525</v>
      </c>
      <c r="DY46">
        <v>-0.0659290806754245</v>
      </c>
      <c r="DZ46">
        <v>0.0361427308562871</v>
      </c>
      <c r="EA46">
        <v>1</v>
      </c>
      <c r="EB46">
        <v>927.7265</v>
      </c>
      <c r="EC46">
        <v>-5.52866307750118</v>
      </c>
      <c r="ED46">
        <v>0.59788806005216</v>
      </c>
      <c r="EE46">
        <v>1</v>
      </c>
      <c r="EF46">
        <v>2.30291125</v>
      </c>
      <c r="EG46">
        <v>0.0976206754221364</v>
      </c>
      <c r="EH46">
        <v>0.00941966299490065</v>
      </c>
      <c r="EI46">
        <v>1</v>
      </c>
      <c r="EJ46">
        <v>3</v>
      </c>
      <c r="EK46">
        <v>3</v>
      </c>
      <c r="EL46" t="s">
        <v>295</v>
      </c>
      <c r="EM46">
        <v>100</v>
      </c>
      <c r="EN46">
        <v>100</v>
      </c>
      <c r="EO46">
        <v>2.133</v>
      </c>
      <c r="EP46">
        <v>-0.0587</v>
      </c>
      <c r="EQ46">
        <v>1.36772170046793</v>
      </c>
      <c r="ER46">
        <v>0.00225868272383977</v>
      </c>
      <c r="ES46">
        <v>-9.96746185667655e-07</v>
      </c>
      <c r="ET46">
        <v>2.83711317370827e-10</v>
      </c>
      <c r="EU46">
        <v>-0.063082517618382</v>
      </c>
      <c r="EV46">
        <v>-0.00217948432402501</v>
      </c>
      <c r="EW46">
        <v>0.000453263451741206</v>
      </c>
      <c r="EX46">
        <v>-1.16319206543697e-06</v>
      </c>
      <c r="EY46">
        <v>-2</v>
      </c>
      <c r="EZ46">
        <v>2196</v>
      </c>
      <c r="FA46">
        <v>1</v>
      </c>
      <c r="FB46">
        <v>25</v>
      </c>
      <c r="FC46">
        <v>2</v>
      </c>
      <c r="FD46">
        <v>1.9</v>
      </c>
      <c r="FE46">
        <v>18</v>
      </c>
      <c r="FF46">
        <v>940.686</v>
      </c>
      <c r="FG46">
        <v>418.585</v>
      </c>
      <c r="FH46">
        <v>9.4376</v>
      </c>
      <c r="FI46">
        <v>26.164</v>
      </c>
      <c r="FJ46">
        <v>30.0002</v>
      </c>
      <c r="FK46">
        <v>25.9951</v>
      </c>
      <c r="FL46">
        <v>26.0052</v>
      </c>
      <c r="FM46">
        <v>25.2759</v>
      </c>
      <c r="FN46">
        <v>74.0926</v>
      </c>
      <c r="FO46">
        <v>0</v>
      </c>
      <c r="FP46">
        <v>9.5</v>
      </c>
      <c r="FQ46">
        <v>420</v>
      </c>
      <c r="FR46">
        <v>4.05624</v>
      </c>
      <c r="FS46">
        <v>101.346</v>
      </c>
      <c r="FT46">
        <v>101.975</v>
      </c>
    </row>
    <row r="47" spans="1:176">
      <c r="A47">
        <v>31</v>
      </c>
      <c r="B47">
        <v>1626126374.5</v>
      </c>
      <c r="C47">
        <v>60</v>
      </c>
      <c r="D47" t="s">
        <v>355</v>
      </c>
      <c r="E47" t="s">
        <v>356</v>
      </c>
      <c r="F47">
        <v>1</v>
      </c>
      <c r="I47">
        <v>1626126373.5</v>
      </c>
      <c r="J47">
        <f>(K47)/1000</f>
        <v>0</v>
      </c>
      <c r="K47">
        <f>1000*CC47*AI47*(BY47-BZ47)/(100*BR47*(1000-AI47*BY47))</f>
        <v>0</v>
      </c>
      <c r="L47">
        <f>CC47*AI47*(BX47-BW47*(1000-AI47*BZ47)/(1000-AI47*BY47))/(100*BR47)</f>
        <v>0</v>
      </c>
      <c r="M47">
        <f>BW47 - IF(AI47&gt;1, L47*BR47*100.0/(AK47*CK47), 0)</f>
        <v>0</v>
      </c>
      <c r="N47">
        <f>((T47-J47/2)*M47-L47)/(T47+J47/2)</f>
        <v>0</v>
      </c>
      <c r="O47">
        <f>N47*(CD47+CE47)/1000.0</f>
        <v>0</v>
      </c>
      <c r="P47">
        <f>(BW47 - IF(AI47&gt;1, L47*BR47*100.0/(AK47*CK47), 0))*(CD47+CE47)/1000.0</f>
        <v>0</v>
      </c>
      <c r="Q47">
        <f>2.0/((1/S47-1/R47)+SIGN(S47)*SQRT((1/S47-1/R47)*(1/S47-1/R47) + 4*BS47/((BS47+1)*(BS47+1))*(2*1/S47*1/R47-1/R47*1/R47)))</f>
        <v>0</v>
      </c>
      <c r="R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S47">
        <f>J47*(1000-(1000*0.61365*exp(17.502*W47/(240.97+W47))/(CD47+CE47)+BY47)/2)/(1000*0.61365*exp(17.502*W47/(240.97+W47))/(CD47+CE47)-BY47)</f>
        <v>0</v>
      </c>
      <c r="T47">
        <f>1/((BS47+1)/(Q47/1.6)+1/(R47/1.37)) + BS47/((BS47+1)/(Q47/1.6) + BS47/(R47/1.37))</f>
        <v>0</v>
      </c>
      <c r="U47">
        <f>(BN47*BQ47)</f>
        <v>0</v>
      </c>
      <c r="V47">
        <f>(CF47+(U47+2*0.95*5.67E-8*(((CF47+$B$7)+273)^4-(CF47+273)^4)-44100*J47)/(1.84*29.3*R47+8*0.95*5.67E-8*(CF47+273)^3))</f>
        <v>0</v>
      </c>
      <c r="W47">
        <f>($C$7*CG47+$D$7*CH47+$E$7*V47)</f>
        <v>0</v>
      </c>
      <c r="X47">
        <f>0.61365*exp(17.502*W47/(240.97+W47))</f>
        <v>0</v>
      </c>
      <c r="Y47">
        <f>(Z47/AA47*100)</f>
        <v>0</v>
      </c>
      <c r="Z47">
        <f>BY47*(CD47+CE47)/1000</f>
        <v>0</v>
      </c>
      <c r="AA47">
        <f>0.61365*exp(17.502*CF47/(240.97+CF47))</f>
        <v>0</v>
      </c>
      <c r="AB47">
        <f>(X47-BY47*(CD47+CE47)/1000)</f>
        <v>0</v>
      </c>
      <c r="AC47">
        <f>(-J47*44100)</f>
        <v>0</v>
      </c>
      <c r="AD47">
        <f>2*29.3*R47*0.92*(CF47-W47)</f>
        <v>0</v>
      </c>
      <c r="AE47">
        <f>2*0.95*5.67E-8*(((CF47+$B$7)+273)^4-(W47+273)^4)</f>
        <v>0</v>
      </c>
      <c r="AF47">
        <f>U47+AE47+AC47+AD47</f>
        <v>0</v>
      </c>
      <c r="AG47">
        <v>19</v>
      </c>
      <c r="AH47">
        <v>2</v>
      </c>
      <c r="AI47">
        <f>IF(AG47*$H$13&gt;=AK47,1.0,(AK47/(AK47-AG47*$H$13)))</f>
        <v>0</v>
      </c>
      <c r="AJ47">
        <f>(AI47-1)*100</f>
        <v>0</v>
      </c>
      <c r="AK47">
        <f>MAX(0,($B$13+$C$13*CK47)/(1+$D$13*CK47)*CD47/(CF47+273)*$E$13)</f>
        <v>0</v>
      </c>
      <c r="AL47" t="s">
        <v>292</v>
      </c>
      <c r="AM47" t="s">
        <v>292</v>
      </c>
      <c r="AN47">
        <v>0</v>
      </c>
      <c r="AO47">
        <v>0</v>
      </c>
      <c r="AP47">
        <f>1-AN47/AO47</f>
        <v>0</v>
      </c>
      <c r="AQ47">
        <v>0</v>
      </c>
      <c r="AR47" t="s">
        <v>292</v>
      </c>
      <c r="AS47" t="s">
        <v>292</v>
      </c>
      <c r="AT47">
        <v>0</v>
      </c>
      <c r="AU47">
        <v>0</v>
      </c>
      <c r="AV47">
        <f>1-AT47/AU47</f>
        <v>0</v>
      </c>
      <c r="AW47">
        <v>0.5</v>
      </c>
      <c r="AX47">
        <f>BO47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292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293</v>
      </c>
      <c r="BU47">
        <v>2</v>
      </c>
      <c r="BV47">
        <v>1626126373.5</v>
      </c>
      <c r="BW47">
        <v>404.038333333333</v>
      </c>
      <c r="BX47">
        <v>419.956333333333</v>
      </c>
      <c r="BY47">
        <v>6.36707</v>
      </c>
      <c r="BZ47">
        <v>4.04445666666667</v>
      </c>
      <c r="CA47">
        <v>401.905333333333</v>
      </c>
      <c r="CB47">
        <v>6.42575333333333</v>
      </c>
      <c r="CC47">
        <v>899.964333333333</v>
      </c>
      <c r="CD47">
        <v>100.778</v>
      </c>
      <c r="CE47">
        <v>0.112192</v>
      </c>
      <c r="CF47">
        <v>16.1336333333333</v>
      </c>
      <c r="CG47">
        <v>15.5150666666667</v>
      </c>
      <c r="CH47">
        <v>999.9</v>
      </c>
      <c r="CI47">
        <v>0</v>
      </c>
      <c r="CJ47">
        <v>0</v>
      </c>
      <c r="CK47">
        <v>10002.3</v>
      </c>
      <c r="CL47">
        <v>0</v>
      </c>
      <c r="CM47">
        <v>0.221023</v>
      </c>
      <c r="CN47">
        <v>1459.99666666667</v>
      </c>
      <c r="CO47">
        <v>0.972997666666667</v>
      </c>
      <c r="CP47">
        <v>0.0270023666666667</v>
      </c>
      <c r="CQ47">
        <v>0</v>
      </c>
      <c r="CR47">
        <v>926.682333333333</v>
      </c>
      <c r="CS47">
        <v>4.99999</v>
      </c>
      <c r="CT47">
        <v>13540.8333333333</v>
      </c>
      <c r="CU47">
        <v>12728.3333333333</v>
      </c>
      <c r="CV47">
        <v>40.062</v>
      </c>
      <c r="CW47">
        <v>42.333</v>
      </c>
      <c r="CX47">
        <v>41.312</v>
      </c>
      <c r="CY47">
        <v>41.562</v>
      </c>
      <c r="CZ47">
        <v>41.5</v>
      </c>
      <c r="DA47">
        <v>1415.70666666667</v>
      </c>
      <c r="DB47">
        <v>39.29</v>
      </c>
      <c r="DC47">
        <v>0</v>
      </c>
      <c r="DD47">
        <v>1626126384.1</v>
      </c>
      <c r="DE47">
        <v>0</v>
      </c>
      <c r="DF47">
        <v>927.219653846154</v>
      </c>
      <c r="DG47">
        <v>-4.64413675997297</v>
      </c>
      <c r="DH47">
        <v>-72.5367521335982</v>
      </c>
      <c r="DI47">
        <v>13548.7423076923</v>
      </c>
      <c r="DJ47">
        <v>15</v>
      </c>
      <c r="DK47">
        <v>1626126261</v>
      </c>
      <c r="DL47" t="s">
        <v>294</v>
      </c>
      <c r="DM47">
        <v>1626126255</v>
      </c>
      <c r="DN47">
        <v>1626126261</v>
      </c>
      <c r="DO47">
        <v>7</v>
      </c>
      <c r="DP47">
        <v>0.339</v>
      </c>
      <c r="DQ47">
        <v>0.02</v>
      </c>
      <c r="DR47">
        <v>2.158</v>
      </c>
      <c r="DS47">
        <v>-0.064</v>
      </c>
      <c r="DT47">
        <v>420</v>
      </c>
      <c r="DU47">
        <v>4</v>
      </c>
      <c r="DV47">
        <v>0.09</v>
      </c>
      <c r="DW47">
        <v>0.05</v>
      </c>
      <c r="DX47">
        <v>-15.8962725</v>
      </c>
      <c r="DY47">
        <v>-0.096178986866717</v>
      </c>
      <c r="DZ47">
        <v>0.036224694529423</v>
      </c>
      <c r="EA47">
        <v>1</v>
      </c>
      <c r="EB47">
        <v>927.513</v>
      </c>
      <c r="EC47">
        <v>-4.9562104534092</v>
      </c>
      <c r="ED47">
        <v>0.542048945044193</v>
      </c>
      <c r="EE47">
        <v>1</v>
      </c>
      <c r="EF47">
        <v>2.306269</v>
      </c>
      <c r="EG47">
        <v>0.100555947467164</v>
      </c>
      <c r="EH47">
        <v>0.00970704893363585</v>
      </c>
      <c r="EI47">
        <v>0</v>
      </c>
      <c r="EJ47">
        <v>2</v>
      </c>
      <c r="EK47">
        <v>3</v>
      </c>
      <c r="EL47" t="s">
        <v>340</v>
      </c>
      <c r="EM47">
        <v>100</v>
      </c>
      <c r="EN47">
        <v>100</v>
      </c>
      <c r="EO47">
        <v>2.132</v>
      </c>
      <c r="EP47">
        <v>-0.0587</v>
      </c>
      <c r="EQ47">
        <v>1.36772170046793</v>
      </c>
      <c r="ER47">
        <v>0.00225868272383977</v>
      </c>
      <c r="ES47">
        <v>-9.96746185667655e-07</v>
      </c>
      <c r="ET47">
        <v>2.83711317370827e-10</v>
      </c>
      <c r="EU47">
        <v>-0.063082517618382</v>
      </c>
      <c r="EV47">
        <v>-0.00217948432402501</v>
      </c>
      <c r="EW47">
        <v>0.000453263451741206</v>
      </c>
      <c r="EX47">
        <v>-1.16319206543697e-06</v>
      </c>
      <c r="EY47">
        <v>-2</v>
      </c>
      <c r="EZ47">
        <v>2196</v>
      </c>
      <c r="FA47">
        <v>1</v>
      </c>
      <c r="FB47">
        <v>25</v>
      </c>
      <c r="FC47">
        <v>2</v>
      </c>
      <c r="FD47">
        <v>1.9</v>
      </c>
      <c r="FE47">
        <v>18</v>
      </c>
      <c r="FF47">
        <v>940.381</v>
      </c>
      <c r="FG47">
        <v>418.527</v>
      </c>
      <c r="FH47">
        <v>9.49976</v>
      </c>
      <c r="FI47">
        <v>26.1629</v>
      </c>
      <c r="FJ47">
        <v>30</v>
      </c>
      <c r="FK47">
        <v>25.994</v>
      </c>
      <c r="FL47">
        <v>26.0052</v>
      </c>
      <c r="FM47">
        <v>25.2752</v>
      </c>
      <c r="FN47">
        <v>74.0926</v>
      </c>
      <c r="FO47">
        <v>0</v>
      </c>
      <c r="FP47">
        <v>9.6</v>
      </c>
      <c r="FQ47">
        <v>420</v>
      </c>
      <c r="FR47">
        <v>4.05624</v>
      </c>
      <c r="FS47">
        <v>101.345</v>
      </c>
      <c r="FT47">
        <v>101.975</v>
      </c>
    </row>
    <row r="48" spans="1:176">
      <c r="A48">
        <v>32</v>
      </c>
      <c r="B48">
        <v>1626126376.5</v>
      </c>
      <c r="C48">
        <v>62</v>
      </c>
      <c r="D48" t="s">
        <v>357</v>
      </c>
      <c r="E48" t="s">
        <v>358</v>
      </c>
      <c r="F48">
        <v>1</v>
      </c>
      <c r="I48">
        <v>1626126375.5</v>
      </c>
      <c r="J48">
        <f>(K48)/1000</f>
        <v>0</v>
      </c>
      <c r="K48">
        <f>1000*CC48*AI48*(BY48-BZ48)/(100*BR48*(1000-AI48*BY48))</f>
        <v>0</v>
      </c>
      <c r="L48">
        <f>CC48*AI48*(BX48-BW48*(1000-AI48*BZ48)/(1000-AI48*BY48))/(100*BR48)</f>
        <v>0</v>
      </c>
      <c r="M48">
        <f>BW48 - IF(AI48&gt;1, L48*BR48*100.0/(AK48*CK48), 0)</f>
        <v>0</v>
      </c>
      <c r="N48">
        <f>((T48-J48/2)*M48-L48)/(T48+J48/2)</f>
        <v>0</v>
      </c>
      <c r="O48">
        <f>N48*(CD48+CE48)/1000.0</f>
        <v>0</v>
      </c>
      <c r="P48">
        <f>(BW48 - IF(AI48&gt;1, L48*BR48*100.0/(AK48*CK48), 0))*(CD48+CE48)/1000.0</f>
        <v>0</v>
      </c>
      <c r="Q48">
        <f>2.0/((1/S48-1/R48)+SIGN(S48)*SQRT((1/S48-1/R48)*(1/S48-1/R48) + 4*BS48/((BS48+1)*(BS48+1))*(2*1/S48*1/R48-1/R48*1/R48)))</f>
        <v>0</v>
      </c>
      <c r="R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S48">
        <f>J48*(1000-(1000*0.61365*exp(17.502*W48/(240.97+W48))/(CD48+CE48)+BY48)/2)/(1000*0.61365*exp(17.502*W48/(240.97+W48))/(CD48+CE48)-BY48)</f>
        <v>0</v>
      </c>
      <c r="T48">
        <f>1/((BS48+1)/(Q48/1.6)+1/(R48/1.37)) + BS48/((BS48+1)/(Q48/1.6) + BS48/(R48/1.37))</f>
        <v>0</v>
      </c>
      <c r="U48">
        <f>(BN48*BQ48)</f>
        <v>0</v>
      </c>
      <c r="V48">
        <f>(CF48+(U48+2*0.95*5.67E-8*(((CF48+$B$7)+273)^4-(CF48+273)^4)-44100*J48)/(1.84*29.3*R48+8*0.95*5.67E-8*(CF48+273)^3))</f>
        <v>0</v>
      </c>
      <c r="W48">
        <f>($C$7*CG48+$D$7*CH48+$E$7*V48)</f>
        <v>0</v>
      </c>
      <c r="X48">
        <f>0.61365*exp(17.502*W48/(240.97+W48))</f>
        <v>0</v>
      </c>
      <c r="Y48">
        <f>(Z48/AA48*100)</f>
        <v>0</v>
      </c>
      <c r="Z48">
        <f>BY48*(CD48+CE48)/1000</f>
        <v>0</v>
      </c>
      <c r="AA48">
        <f>0.61365*exp(17.502*CF48/(240.97+CF48))</f>
        <v>0</v>
      </c>
      <c r="AB48">
        <f>(X48-BY48*(CD48+CE48)/1000)</f>
        <v>0</v>
      </c>
      <c r="AC48">
        <f>(-J48*44100)</f>
        <v>0</v>
      </c>
      <c r="AD48">
        <f>2*29.3*R48*0.92*(CF48-W48)</f>
        <v>0</v>
      </c>
      <c r="AE48">
        <f>2*0.95*5.67E-8*(((CF48+$B$7)+273)^4-(W48+273)^4)</f>
        <v>0</v>
      </c>
      <c r="AF48">
        <f>U48+AE48+AC48+AD48</f>
        <v>0</v>
      </c>
      <c r="AG48">
        <v>18</v>
      </c>
      <c r="AH48">
        <v>2</v>
      </c>
      <c r="AI48">
        <f>IF(AG48*$H$13&gt;=AK48,1.0,(AK48/(AK48-AG48*$H$13)))</f>
        <v>0</v>
      </c>
      <c r="AJ48">
        <f>(AI48-1)*100</f>
        <v>0</v>
      </c>
      <c r="AK48">
        <f>MAX(0,($B$13+$C$13*CK48)/(1+$D$13*CK48)*CD48/(CF48+273)*$E$13)</f>
        <v>0</v>
      </c>
      <c r="AL48" t="s">
        <v>292</v>
      </c>
      <c r="AM48" t="s">
        <v>292</v>
      </c>
      <c r="AN48">
        <v>0</v>
      </c>
      <c r="AO48">
        <v>0</v>
      </c>
      <c r="AP48">
        <f>1-AN48/AO48</f>
        <v>0</v>
      </c>
      <c r="AQ48">
        <v>0</v>
      </c>
      <c r="AR48" t="s">
        <v>292</v>
      </c>
      <c r="AS48" t="s">
        <v>292</v>
      </c>
      <c r="AT48">
        <v>0</v>
      </c>
      <c r="AU48">
        <v>0</v>
      </c>
      <c r="AV48">
        <f>1-AT48/AU48</f>
        <v>0</v>
      </c>
      <c r="AW48">
        <v>0.5</v>
      </c>
      <c r="AX48">
        <f>BO48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292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293</v>
      </c>
      <c r="BU48">
        <v>2</v>
      </c>
      <c r="BV48">
        <v>1626126375.5</v>
      </c>
      <c r="BW48">
        <v>404.038333333333</v>
      </c>
      <c r="BX48">
        <v>419.987666666667</v>
      </c>
      <c r="BY48">
        <v>6.36946333333333</v>
      </c>
      <c r="BZ48">
        <v>4.04405666666667</v>
      </c>
      <c r="CA48">
        <v>401.905333333333</v>
      </c>
      <c r="CB48">
        <v>6.42813666666667</v>
      </c>
      <c r="CC48">
        <v>900.036</v>
      </c>
      <c r="CD48">
        <v>100.778</v>
      </c>
      <c r="CE48">
        <v>0.112727333333333</v>
      </c>
      <c r="CF48">
        <v>16.1497333333333</v>
      </c>
      <c r="CG48">
        <v>15.5319</v>
      </c>
      <c r="CH48">
        <v>999.9</v>
      </c>
      <c r="CI48">
        <v>0</v>
      </c>
      <c r="CJ48">
        <v>0</v>
      </c>
      <c r="CK48">
        <v>10010.8333333333</v>
      </c>
      <c r="CL48">
        <v>0</v>
      </c>
      <c r="CM48">
        <v>0.221023</v>
      </c>
      <c r="CN48">
        <v>1460</v>
      </c>
      <c r="CO48">
        <v>0.972997666666667</v>
      </c>
      <c r="CP48">
        <v>0.0270023666666667</v>
      </c>
      <c r="CQ48">
        <v>0</v>
      </c>
      <c r="CR48">
        <v>926.662333333333</v>
      </c>
      <c r="CS48">
        <v>4.99999</v>
      </c>
      <c r="CT48">
        <v>13538.9333333333</v>
      </c>
      <c r="CU48">
        <v>12728.3333333333</v>
      </c>
      <c r="CV48">
        <v>40.062</v>
      </c>
      <c r="CW48">
        <v>42.375</v>
      </c>
      <c r="CX48">
        <v>41.312</v>
      </c>
      <c r="CY48">
        <v>41.562</v>
      </c>
      <c r="CZ48">
        <v>41.5</v>
      </c>
      <c r="DA48">
        <v>1415.71</v>
      </c>
      <c r="DB48">
        <v>39.29</v>
      </c>
      <c r="DC48">
        <v>0</v>
      </c>
      <c r="DD48">
        <v>1626126385.9</v>
      </c>
      <c r="DE48">
        <v>0</v>
      </c>
      <c r="DF48">
        <v>927.05788</v>
      </c>
      <c r="DG48">
        <v>-4.25769230316262</v>
      </c>
      <c r="DH48">
        <v>-71.5846152972363</v>
      </c>
      <c r="DI48">
        <v>13546.172</v>
      </c>
      <c r="DJ48">
        <v>15</v>
      </c>
      <c r="DK48">
        <v>1626126261</v>
      </c>
      <c r="DL48" t="s">
        <v>294</v>
      </c>
      <c r="DM48">
        <v>1626126255</v>
      </c>
      <c r="DN48">
        <v>1626126261</v>
      </c>
      <c r="DO48">
        <v>7</v>
      </c>
      <c r="DP48">
        <v>0.339</v>
      </c>
      <c r="DQ48">
        <v>0.02</v>
      </c>
      <c r="DR48">
        <v>2.158</v>
      </c>
      <c r="DS48">
        <v>-0.064</v>
      </c>
      <c r="DT48">
        <v>420</v>
      </c>
      <c r="DU48">
        <v>4</v>
      </c>
      <c r="DV48">
        <v>0.09</v>
      </c>
      <c r="DW48">
        <v>0.05</v>
      </c>
      <c r="DX48">
        <v>-15.8993175</v>
      </c>
      <c r="DY48">
        <v>-0.1768063789868</v>
      </c>
      <c r="DZ48">
        <v>0.0380456954693958</v>
      </c>
      <c r="EA48">
        <v>1</v>
      </c>
      <c r="EB48">
        <v>927.355636363636</v>
      </c>
      <c r="EC48">
        <v>-4.84307909092106</v>
      </c>
      <c r="ED48">
        <v>0.521020549712902</v>
      </c>
      <c r="EE48">
        <v>1</v>
      </c>
      <c r="EF48">
        <v>2.309521</v>
      </c>
      <c r="EG48">
        <v>0.0999759849906133</v>
      </c>
      <c r="EH48">
        <v>0.00965289899460261</v>
      </c>
      <c r="EI48">
        <v>1</v>
      </c>
      <c r="EJ48">
        <v>3</v>
      </c>
      <c r="EK48">
        <v>3</v>
      </c>
      <c r="EL48" t="s">
        <v>295</v>
      </c>
      <c r="EM48">
        <v>100</v>
      </c>
      <c r="EN48">
        <v>100</v>
      </c>
      <c r="EO48">
        <v>2.133</v>
      </c>
      <c r="EP48">
        <v>-0.0587</v>
      </c>
      <c r="EQ48">
        <v>1.36772170046793</v>
      </c>
      <c r="ER48">
        <v>0.00225868272383977</v>
      </c>
      <c r="ES48">
        <v>-9.96746185667655e-07</v>
      </c>
      <c r="ET48">
        <v>2.83711317370827e-10</v>
      </c>
      <c r="EU48">
        <v>-0.063082517618382</v>
      </c>
      <c r="EV48">
        <v>-0.00217948432402501</v>
      </c>
      <c r="EW48">
        <v>0.000453263451741206</v>
      </c>
      <c r="EX48">
        <v>-1.16319206543697e-06</v>
      </c>
      <c r="EY48">
        <v>-2</v>
      </c>
      <c r="EZ48">
        <v>2196</v>
      </c>
      <c r="FA48">
        <v>1</v>
      </c>
      <c r="FB48">
        <v>25</v>
      </c>
      <c r="FC48">
        <v>2</v>
      </c>
      <c r="FD48">
        <v>1.9</v>
      </c>
      <c r="FE48">
        <v>18</v>
      </c>
      <c r="FF48">
        <v>940.884</v>
      </c>
      <c r="FG48">
        <v>418.352</v>
      </c>
      <c r="FH48">
        <v>9.56015</v>
      </c>
      <c r="FI48">
        <v>26.1618</v>
      </c>
      <c r="FJ48">
        <v>29.9999</v>
      </c>
      <c r="FK48">
        <v>25.9931</v>
      </c>
      <c r="FL48">
        <v>26.0051</v>
      </c>
      <c r="FM48">
        <v>25.2748</v>
      </c>
      <c r="FN48">
        <v>74.0926</v>
      </c>
      <c r="FO48">
        <v>0</v>
      </c>
      <c r="FP48">
        <v>9.7</v>
      </c>
      <c r="FQ48">
        <v>420</v>
      </c>
      <c r="FR48">
        <v>4.05624</v>
      </c>
      <c r="FS48">
        <v>101.345</v>
      </c>
      <c r="FT48">
        <v>101.975</v>
      </c>
    </row>
    <row r="49" spans="1:176">
      <c r="A49">
        <v>33</v>
      </c>
      <c r="B49">
        <v>1626126378.5</v>
      </c>
      <c r="C49">
        <v>64</v>
      </c>
      <c r="D49" t="s">
        <v>359</v>
      </c>
      <c r="E49" t="s">
        <v>360</v>
      </c>
      <c r="F49">
        <v>1</v>
      </c>
      <c r="I49">
        <v>1626126377.5</v>
      </c>
      <c r="J49">
        <f>(K49)/1000</f>
        <v>0</v>
      </c>
      <c r="K49">
        <f>1000*CC49*AI49*(BY49-BZ49)/(100*BR49*(1000-AI49*BY49))</f>
        <v>0</v>
      </c>
      <c r="L49">
        <f>CC49*AI49*(BX49-BW49*(1000-AI49*BZ49)/(1000-AI49*BY49))/(100*BR49)</f>
        <v>0</v>
      </c>
      <c r="M49">
        <f>BW49 - IF(AI49&gt;1, L49*BR49*100.0/(AK49*CK49), 0)</f>
        <v>0</v>
      </c>
      <c r="N49">
        <f>((T49-J49/2)*M49-L49)/(T49+J49/2)</f>
        <v>0</v>
      </c>
      <c r="O49">
        <f>N49*(CD49+CE49)/1000.0</f>
        <v>0</v>
      </c>
      <c r="P49">
        <f>(BW49 - IF(AI49&gt;1, L49*BR49*100.0/(AK49*CK49), 0))*(CD49+CE49)/1000.0</f>
        <v>0</v>
      </c>
      <c r="Q49">
        <f>2.0/((1/S49-1/R49)+SIGN(S49)*SQRT((1/S49-1/R49)*(1/S49-1/R49) + 4*BS49/((BS49+1)*(BS49+1))*(2*1/S49*1/R49-1/R49*1/R49)))</f>
        <v>0</v>
      </c>
      <c r="R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S49">
        <f>J49*(1000-(1000*0.61365*exp(17.502*W49/(240.97+W49))/(CD49+CE49)+BY49)/2)/(1000*0.61365*exp(17.502*W49/(240.97+W49))/(CD49+CE49)-BY49)</f>
        <v>0</v>
      </c>
      <c r="T49">
        <f>1/((BS49+1)/(Q49/1.6)+1/(R49/1.37)) + BS49/((BS49+1)/(Q49/1.6) + BS49/(R49/1.37))</f>
        <v>0</v>
      </c>
      <c r="U49">
        <f>(BN49*BQ49)</f>
        <v>0</v>
      </c>
      <c r="V49">
        <f>(CF49+(U49+2*0.95*5.67E-8*(((CF49+$B$7)+273)^4-(CF49+273)^4)-44100*J49)/(1.84*29.3*R49+8*0.95*5.67E-8*(CF49+273)^3))</f>
        <v>0</v>
      </c>
      <c r="W49">
        <f>($C$7*CG49+$D$7*CH49+$E$7*V49)</f>
        <v>0</v>
      </c>
      <c r="X49">
        <f>0.61365*exp(17.502*W49/(240.97+W49))</f>
        <v>0</v>
      </c>
      <c r="Y49">
        <f>(Z49/AA49*100)</f>
        <v>0</v>
      </c>
      <c r="Z49">
        <f>BY49*(CD49+CE49)/1000</f>
        <v>0</v>
      </c>
      <c r="AA49">
        <f>0.61365*exp(17.502*CF49/(240.97+CF49))</f>
        <v>0</v>
      </c>
      <c r="AB49">
        <f>(X49-BY49*(CD49+CE49)/1000)</f>
        <v>0</v>
      </c>
      <c r="AC49">
        <f>(-J49*44100)</f>
        <v>0</v>
      </c>
      <c r="AD49">
        <f>2*29.3*R49*0.92*(CF49-W49)</f>
        <v>0</v>
      </c>
      <c r="AE49">
        <f>2*0.95*5.67E-8*(((CF49+$B$7)+273)^4-(W49+273)^4)</f>
        <v>0</v>
      </c>
      <c r="AF49">
        <f>U49+AE49+AC49+AD49</f>
        <v>0</v>
      </c>
      <c r="AG49">
        <v>18</v>
      </c>
      <c r="AH49">
        <v>2</v>
      </c>
      <c r="AI49">
        <f>IF(AG49*$H$13&gt;=AK49,1.0,(AK49/(AK49-AG49*$H$13)))</f>
        <v>0</v>
      </c>
      <c r="AJ49">
        <f>(AI49-1)*100</f>
        <v>0</v>
      </c>
      <c r="AK49">
        <f>MAX(0,($B$13+$C$13*CK49)/(1+$D$13*CK49)*CD49/(CF49+273)*$E$13)</f>
        <v>0</v>
      </c>
      <c r="AL49" t="s">
        <v>292</v>
      </c>
      <c r="AM49" t="s">
        <v>292</v>
      </c>
      <c r="AN49">
        <v>0</v>
      </c>
      <c r="AO49">
        <v>0</v>
      </c>
      <c r="AP49">
        <f>1-AN49/AO49</f>
        <v>0</v>
      </c>
      <c r="AQ49">
        <v>0</v>
      </c>
      <c r="AR49" t="s">
        <v>292</v>
      </c>
      <c r="AS49" t="s">
        <v>292</v>
      </c>
      <c r="AT49">
        <v>0</v>
      </c>
      <c r="AU49">
        <v>0</v>
      </c>
      <c r="AV49">
        <f>1-AT49/AU49</f>
        <v>0</v>
      </c>
      <c r="AW49">
        <v>0.5</v>
      </c>
      <c r="AX49">
        <f>BO49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292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293</v>
      </c>
      <c r="BU49">
        <v>2</v>
      </c>
      <c r="BV49">
        <v>1626126377.5</v>
      </c>
      <c r="BW49">
        <v>404.045666666667</v>
      </c>
      <c r="BX49">
        <v>420.005333333333</v>
      </c>
      <c r="BY49">
        <v>6.37318666666667</v>
      </c>
      <c r="BZ49">
        <v>4.04377333333333</v>
      </c>
      <c r="CA49">
        <v>401.912666666667</v>
      </c>
      <c r="CB49">
        <v>6.43184333333333</v>
      </c>
      <c r="CC49">
        <v>900.031666666667</v>
      </c>
      <c r="CD49">
        <v>100.778333333333</v>
      </c>
      <c r="CE49">
        <v>0.112111666666667</v>
      </c>
      <c r="CF49">
        <v>16.1658333333333</v>
      </c>
      <c r="CG49">
        <v>15.5502333333333</v>
      </c>
      <c r="CH49">
        <v>999.9</v>
      </c>
      <c r="CI49">
        <v>0</v>
      </c>
      <c r="CJ49">
        <v>0</v>
      </c>
      <c r="CK49">
        <v>10018.3333333333</v>
      </c>
      <c r="CL49">
        <v>0</v>
      </c>
      <c r="CM49">
        <v>0.221023</v>
      </c>
      <c r="CN49">
        <v>1459.92</v>
      </c>
      <c r="CO49">
        <v>0.972996333333333</v>
      </c>
      <c r="CP49">
        <v>0.0270039333333333</v>
      </c>
      <c r="CQ49">
        <v>0</v>
      </c>
      <c r="CR49">
        <v>926.143</v>
      </c>
      <c r="CS49">
        <v>4.99999</v>
      </c>
      <c r="CT49">
        <v>13535.3</v>
      </c>
      <c r="CU49">
        <v>12727.6</v>
      </c>
      <c r="CV49">
        <v>40.062</v>
      </c>
      <c r="CW49">
        <v>42.333</v>
      </c>
      <c r="CX49">
        <v>41.312</v>
      </c>
      <c r="CY49">
        <v>41.604</v>
      </c>
      <c r="CZ49">
        <v>41.5</v>
      </c>
      <c r="DA49">
        <v>1415.63</v>
      </c>
      <c r="DB49">
        <v>39.29</v>
      </c>
      <c r="DC49">
        <v>0</v>
      </c>
      <c r="DD49">
        <v>1626126387.7</v>
      </c>
      <c r="DE49">
        <v>0</v>
      </c>
      <c r="DF49">
        <v>926.907076923077</v>
      </c>
      <c r="DG49">
        <v>-4.45600000108346</v>
      </c>
      <c r="DH49">
        <v>-70.8615384915927</v>
      </c>
      <c r="DI49">
        <v>13544.3192307692</v>
      </c>
      <c r="DJ49">
        <v>15</v>
      </c>
      <c r="DK49">
        <v>1626126261</v>
      </c>
      <c r="DL49" t="s">
        <v>294</v>
      </c>
      <c r="DM49">
        <v>1626126255</v>
      </c>
      <c r="DN49">
        <v>1626126261</v>
      </c>
      <c r="DO49">
        <v>7</v>
      </c>
      <c r="DP49">
        <v>0.339</v>
      </c>
      <c r="DQ49">
        <v>0.02</v>
      </c>
      <c r="DR49">
        <v>2.158</v>
      </c>
      <c r="DS49">
        <v>-0.064</v>
      </c>
      <c r="DT49">
        <v>420</v>
      </c>
      <c r="DU49">
        <v>4</v>
      </c>
      <c r="DV49">
        <v>0.09</v>
      </c>
      <c r="DW49">
        <v>0.05</v>
      </c>
      <c r="DX49">
        <v>-15.9094725</v>
      </c>
      <c r="DY49">
        <v>-0.219029268292685</v>
      </c>
      <c r="DZ49">
        <v>0.0406772908850873</v>
      </c>
      <c r="EA49">
        <v>1</v>
      </c>
      <c r="EB49">
        <v>927.182342857143</v>
      </c>
      <c r="EC49">
        <v>-4.81473351017522</v>
      </c>
      <c r="ED49">
        <v>0.539338745547716</v>
      </c>
      <c r="EE49">
        <v>1</v>
      </c>
      <c r="EF49">
        <v>2.312849</v>
      </c>
      <c r="EG49">
        <v>0.100748217636022</v>
      </c>
      <c r="EH49">
        <v>0.00972673963874844</v>
      </c>
      <c r="EI49">
        <v>0</v>
      </c>
      <c r="EJ49">
        <v>2</v>
      </c>
      <c r="EK49">
        <v>3</v>
      </c>
      <c r="EL49" t="s">
        <v>340</v>
      </c>
      <c r="EM49">
        <v>100</v>
      </c>
      <c r="EN49">
        <v>100</v>
      </c>
      <c r="EO49">
        <v>2.133</v>
      </c>
      <c r="EP49">
        <v>-0.0587</v>
      </c>
      <c r="EQ49">
        <v>1.36772170046793</v>
      </c>
      <c r="ER49">
        <v>0.00225868272383977</v>
      </c>
      <c r="ES49">
        <v>-9.96746185667655e-07</v>
      </c>
      <c r="ET49">
        <v>2.83711317370827e-10</v>
      </c>
      <c r="EU49">
        <v>-0.063082517618382</v>
      </c>
      <c r="EV49">
        <v>-0.00217948432402501</v>
      </c>
      <c r="EW49">
        <v>0.000453263451741206</v>
      </c>
      <c r="EX49">
        <v>-1.16319206543697e-06</v>
      </c>
      <c r="EY49">
        <v>-2</v>
      </c>
      <c r="EZ49">
        <v>2196</v>
      </c>
      <c r="FA49">
        <v>1</v>
      </c>
      <c r="FB49">
        <v>25</v>
      </c>
      <c r="FC49">
        <v>2.1</v>
      </c>
      <c r="FD49">
        <v>2</v>
      </c>
      <c r="FE49">
        <v>18</v>
      </c>
      <c r="FF49">
        <v>940.78</v>
      </c>
      <c r="FG49">
        <v>418.431</v>
      </c>
      <c r="FH49">
        <v>9.62259</v>
      </c>
      <c r="FI49">
        <v>26.1606</v>
      </c>
      <c r="FJ49">
        <v>29.9999</v>
      </c>
      <c r="FK49">
        <v>25.9931</v>
      </c>
      <c r="FL49">
        <v>26.004</v>
      </c>
      <c r="FM49">
        <v>25.2752</v>
      </c>
      <c r="FN49">
        <v>74.0926</v>
      </c>
      <c r="FO49">
        <v>0</v>
      </c>
      <c r="FP49">
        <v>9.7</v>
      </c>
      <c r="FQ49">
        <v>420</v>
      </c>
      <c r="FR49">
        <v>4.05624</v>
      </c>
      <c r="FS49">
        <v>101.344</v>
      </c>
      <c r="FT49">
        <v>101.975</v>
      </c>
    </row>
    <row r="50" spans="1:176">
      <c r="A50">
        <v>34</v>
      </c>
      <c r="B50">
        <v>1626126380.5</v>
      </c>
      <c r="C50">
        <v>66</v>
      </c>
      <c r="D50" t="s">
        <v>361</v>
      </c>
      <c r="E50" t="s">
        <v>362</v>
      </c>
      <c r="F50">
        <v>1</v>
      </c>
      <c r="I50">
        <v>1626126379.5</v>
      </c>
      <c r="J50">
        <f>(K50)/1000</f>
        <v>0</v>
      </c>
      <c r="K50">
        <f>1000*CC50*AI50*(BY50-BZ50)/(100*BR50*(1000-AI50*BY50))</f>
        <v>0</v>
      </c>
      <c r="L50">
        <f>CC50*AI50*(BX50-BW50*(1000-AI50*BZ50)/(1000-AI50*BY50))/(100*BR50)</f>
        <v>0</v>
      </c>
      <c r="M50">
        <f>BW50 - IF(AI50&gt;1, L50*BR50*100.0/(AK50*CK50), 0)</f>
        <v>0</v>
      </c>
      <c r="N50">
        <f>((T50-J50/2)*M50-L50)/(T50+J50/2)</f>
        <v>0</v>
      </c>
      <c r="O50">
        <f>N50*(CD50+CE50)/1000.0</f>
        <v>0</v>
      </c>
      <c r="P50">
        <f>(BW50 - IF(AI50&gt;1, L50*BR50*100.0/(AK50*CK50), 0))*(CD50+CE50)/1000.0</f>
        <v>0</v>
      </c>
      <c r="Q50">
        <f>2.0/((1/S50-1/R50)+SIGN(S50)*SQRT((1/S50-1/R50)*(1/S50-1/R50) + 4*BS50/((BS50+1)*(BS50+1))*(2*1/S50*1/R50-1/R50*1/R50)))</f>
        <v>0</v>
      </c>
      <c r="R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S50">
        <f>J50*(1000-(1000*0.61365*exp(17.502*W50/(240.97+W50))/(CD50+CE50)+BY50)/2)/(1000*0.61365*exp(17.502*W50/(240.97+W50))/(CD50+CE50)-BY50)</f>
        <v>0</v>
      </c>
      <c r="T50">
        <f>1/((BS50+1)/(Q50/1.6)+1/(R50/1.37)) + BS50/((BS50+1)/(Q50/1.6) + BS50/(R50/1.37))</f>
        <v>0</v>
      </c>
      <c r="U50">
        <f>(BN50*BQ50)</f>
        <v>0</v>
      </c>
      <c r="V50">
        <f>(CF50+(U50+2*0.95*5.67E-8*(((CF50+$B$7)+273)^4-(CF50+273)^4)-44100*J50)/(1.84*29.3*R50+8*0.95*5.67E-8*(CF50+273)^3))</f>
        <v>0</v>
      </c>
      <c r="W50">
        <f>($C$7*CG50+$D$7*CH50+$E$7*V50)</f>
        <v>0</v>
      </c>
      <c r="X50">
        <f>0.61365*exp(17.502*W50/(240.97+W50))</f>
        <v>0</v>
      </c>
      <c r="Y50">
        <f>(Z50/AA50*100)</f>
        <v>0</v>
      </c>
      <c r="Z50">
        <f>BY50*(CD50+CE50)/1000</f>
        <v>0</v>
      </c>
      <c r="AA50">
        <f>0.61365*exp(17.502*CF50/(240.97+CF50))</f>
        <v>0</v>
      </c>
      <c r="AB50">
        <f>(X50-BY50*(CD50+CE50)/1000)</f>
        <v>0</v>
      </c>
      <c r="AC50">
        <f>(-J50*44100)</f>
        <v>0</v>
      </c>
      <c r="AD50">
        <f>2*29.3*R50*0.92*(CF50-W50)</f>
        <v>0</v>
      </c>
      <c r="AE50">
        <f>2*0.95*5.67E-8*(((CF50+$B$7)+273)^4-(W50+273)^4)</f>
        <v>0</v>
      </c>
      <c r="AF50">
        <f>U50+AE50+AC50+AD50</f>
        <v>0</v>
      </c>
      <c r="AG50">
        <v>18</v>
      </c>
      <c r="AH50">
        <v>2</v>
      </c>
      <c r="AI50">
        <f>IF(AG50*$H$13&gt;=AK50,1.0,(AK50/(AK50-AG50*$H$13)))</f>
        <v>0</v>
      </c>
      <c r="AJ50">
        <f>(AI50-1)*100</f>
        <v>0</v>
      </c>
      <c r="AK50">
        <f>MAX(0,($B$13+$C$13*CK50)/(1+$D$13*CK50)*CD50/(CF50+273)*$E$13)</f>
        <v>0</v>
      </c>
      <c r="AL50" t="s">
        <v>292</v>
      </c>
      <c r="AM50" t="s">
        <v>292</v>
      </c>
      <c r="AN50">
        <v>0</v>
      </c>
      <c r="AO50">
        <v>0</v>
      </c>
      <c r="AP50">
        <f>1-AN50/AO50</f>
        <v>0</v>
      </c>
      <c r="AQ50">
        <v>0</v>
      </c>
      <c r="AR50" t="s">
        <v>292</v>
      </c>
      <c r="AS50" t="s">
        <v>292</v>
      </c>
      <c r="AT50">
        <v>0</v>
      </c>
      <c r="AU50">
        <v>0</v>
      </c>
      <c r="AV50">
        <f>1-AT50/AU50</f>
        <v>0</v>
      </c>
      <c r="AW50">
        <v>0.5</v>
      </c>
      <c r="AX50">
        <f>BO50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292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293</v>
      </c>
      <c r="BU50">
        <v>2</v>
      </c>
      <c r="BV50">
        <v>1626126379.5</v>
      </c>
      <c r="BW50">
        <v>404.056333333333</v>
      </c>
      <c r="BX50">
        <v>419.995</v>
      </c>
      <c r="BY50">
        <v>6.37666</v>
      </c>
      <c r="BZ50">
        <v>4.04417666666667</v>
      </c>
      <c r="CA50">
        <v>401.923333333333</v>
      </c>
      <c r="CB50">
        <v>6.43530666666667</v>
      </c>
      <c r="CC50">
        <v>899.991666666667</v>
      </c>
      <c r="CD50">
        <v>100.779</v>
      </c>
      <c r="CE50">
        <v>0.112291333333333</v>
      </c>
      <c r="CF50">
        <v>16.1795333333333</v>
      </c>
      <c r="CG50">
        <v>15.5602666666667</v>
      </c>
      <c r="CH50">
        <v>999.9</v>
      </c>
      <c r="CI50">
        <v>0</v>
      </c>
      <c r="CJ50">
        <v>0</v>
      </c>
      <c r="CK50">
        <v>10012.6666666667</v>
      </c>
      <c r="CL50">
        <v>0</v>
      </c>
      <c r="CM50">
        <v>0.221023</v>
      </c>
      <c r="CN50">
        <v>1459.99666666667</v>
      </c>
      <c r="CO50">
        <v>0.972997666666667</v>
      </c>
      <c r="CP50">
        <v>0.0270023666666667</v>
      </c>
      <c r="CQ50">
        <v>0</v>
      </c>
      <c r="CR50">
        <v>926.066</v>
      </c>
      <c r="CS50">
        <v>4.99999</v>
      </c>
      <c r="CT50">
        <v>13533.7333333333</v>
      </c>
      <c r="CU50">
        <v>12728.2666666667</v>
      </c>
      <c r="CV50">
        <v>40.062</v>
      </c>
      <c r="CW50">
        <v>42.333</v>
      </c>
      <c r="CX50">
        <v>41.312</v>
      </c>
      <c r="CY50">
        <v>41.562</v>
      </c>
      <c r="CZ50">
        <v>41.5</v>
      </c>
      <c r="DA50">
        <v>1415.70666666667</v>
      </c>
      <c r="DB50">
        <v>39.29</v>
      </c>
      <c r="DC50">
        <v>0</v>
      </c>
      <c r="DD50">
        <v>1626126390.1</v>
      </c>
      <c r="DE50">
        <v>0</v>
      </c>
      <c r="DF50">
        <v>926.713923076923</v>
      </c>
      <c r="DG50">
        <v>-5.10338461056064</v>
      </c>
      <c r="DH50">
        <v>-70.5777777545051</v>
      </c>
      <c r="DI50">
        <v>13541.3923076923</v>
      </c>
      <c r="DJ50">
        <v>15</v>
      </c>
      <c r="DK50">
        <v>1626126261</v>
      </c>
      <c r="DL50" t="s">
        <v>294</v>
      </c>
      <c r="DM50">
        <v>1626126255</v>
      </c>
      <c r="DN50">
        <v>1626126261</v>
      </c>
      <c r="DO50">
        <v>7</v>
      </c>
      <c r="DP50">
        <v>0.339</v>
      </c>
      <c r="DQ50">
        <v>0.02</v>
      </c>
      <c r="DR50">
        <v>2.158</v>
      </c>
      <c r="DS50">
        <v>-0.064</v>
      </c>
      <c r="DT50">
        <v>420</v>
      </c>
      <c r="DU50">
        <v>4</v>
      </c>
      <c r="DV50">
        <v>0.09</v>
      </c>
      <c r="DW50">
        <v>0.05</v>
      </c>
      <c r="DX50">
        <v>-15.9210075</v>
      </c>
      <c r="DY50">
        <v>-0.156192495309516</v>
      </c>
      <c r="DZ50">
        <v>0.0355568726654919</v>
      </c>
      <c r="EA50">
        <v>1</v>
      </c>
      <c r="EB50">
        <v>926.982181818182</v>
      </c>
      <c r="EC50">
        <v>-4.82147611749335</v>
      </c>
      <c r="ED50">
        <v>0.505874607444678</v>
      </c>
      <c r="EE50">
        <v>1</v>
      </c>
      <c r="EF50">
        <v>2.3161685</v>
      </c>
      <c r="EG50">
        <v>0.101012983114438</v>
      </c>
      <c r="EH50">
        <v>0.00975176972400397</v>
      </c>
      <c r="EI50">
        <v>0</v>
      </c>
      <c r="EJ50">
        <v>2</v>
      </c>
      <c r="EK50">
        <v>3</v>
      </c>
      <c r="EL50" t="s">
        <v>340</v>
      </c>
      <c r="EM50">
        <v>100</v>
      </c>
      <c r="EN50">
        <v>100</v>
      </c>
      <c r="EO50">
        <v>2.133</v>
      </c>
      <c r="EP50">
        <v>-0.0586</v>
      </c>
      <c r="EQ50">
        <v>1.36772170046793</v>
      </c>
      <c r="ER50">
        <v>0.00225868272383977</v>
      </c>
      <c r="ES50">
        <v>-9.96746185667655e-07</v>
      </c>
      <c r="ET50">
        <v>2.83711317370827e-10</v>
      </c>
      <c r="EU50">
        <v>-0.063082517618382</v>
      </c>
      <c r="EV50">
        <v>-0.00217948432402501</v>
      </c>
      <c r="EW50">
        <v>0.000453263451741206</v>
      </c>
      <c r="EX50">
        <v>-1.16319206543697e-06</v>
      </c>
      <c r="EY50">
        <v>-2</v>
      </c>
      <c r="EZ50">
        <v>2196</v>
      </c>
      <c r="FA50">
        <v>1</v>
      </c>
      <c r="FB50">
        <v>25</v>
      </c>
      <c r="FC50">
        <v>2.1</v>
      </c>
      <c r="FD50">
        <v>2</v>
      </c>
      <c r="FE50">
        <v>18</v>
      </c>
      <c r="FF50">
        <v>941.04</v>
      </c>
      <c r="FG50">
        <v>418.51</v>
      </c>
      <c r="FH50">
        <v>9.6872</v>
      </c>
      <c r="FI50">
        <v>26.1595</v>
      </c>
      <c r="FJ50">
        <v>29.9998</v>
      </c>
      <c r="FK50">
        <v>25.9931</v>
      </c>
      <c r="FL50">
        <v>26.003</v>
      </c>
      <c r="FM50">
        <v>25.2754</v>
      </c>
      <c r="FN50">
        <v>74.0926</v>
      </c>
      <c r="FO50">
        <v>0</v>
      </c>
      <c r="FP50">
        <v>9.8</v>
      </c>
      <c r="FQ50">
        <v>420</v>
      </c>
      <c r="FR50">
        <v>4.05624</v>
      </c>
      <c r="FS50">
        <v>101.344</v>
      </c>
      <c r="FT50">
        <v>101.975</v>
      </c>
    </row>
    <row r="51" spans="1:176">
      <c r="A51">
        <v>35</v>
      </c>
      <c r="B51">
        <v>1626126382.5</v>
      </c>
      <c r="C51">
        <v>68</v>
      </c>
      <c r="D51" t="s">
        <v>363</v>
      </c>
      <c r="E51" t="s">
        <v>364</v>
      </c>
      <c r="F51">
        <v>1</v>
      </c>
      <c r="I51">
        <v>1626126381.5</v>
      </c>
      <c r="J51">
        <f>(K51)/1000</f>
        <v>0</v>
      </c>
      <c r="K51">
        <f>1000*CC51*AI51*(BY51-BZ51)/(100*BR51*(1000-AI51*BY51))</f>
        <v>0</v>
      </c>
      <c r="L51">
        <f>CC51*AI51*(BX51-BW51*(1000-AI51*BZ51)/(1000-AI51*BY51))/(100*BR51)</f>
        <v>0</v>
      </c>
      <c r="M51">
        <f>BW51 - IF(AI51&gt;1, L51*BR51*100.0/(AK51*CK51), 0)</f>
        <v>0</v>
      </c>
      <c r="N51">
        <f>((T51-J51/2)*M51-L51)/(T51+J51/2)</f>
        <v>0</v>
      </c>
      <c r="O51">
        <f>N51*(CD51+CE51)/1000.0</f>
        <v>0</v>
      </c>
      <c r="P51">
        <f>(BW51 - IF(AI51&gt;1, L51*BR51*100.0/(AK51*CK51), 0))*(CD51+CE51)/1000.0</f>
        <v>0</v>
      </c>
      <c r="Q51">
        <f>2.0/((1/S51-1/R51)+SIGN(S51)*SQRT((1/S51-1/R51)*(1/S51-1/R51) + 4*BS51/((BS51+1)*(BS51+1))*(2*1/S51*1/R51-1/R51*1/R51)))</f>
        <v>0</v>
      </c>
      <c r="R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S51">
        <f>J51*(1000-(1000*0.61365*exp(17.502*W51/(240.97+W51))/(CD51+CE51)+BY51)/2)/(1000*0.61365*exp(17.502*W51/(240.97+W51))/(CD51+CE51)-BY51)</f>
        <v>0</v>
      </c>
      <c r="T51">
        <f>1/((BS51+1)/(Q51/1.6)+1/(R51/1.37)) + BS51/((BS51+1)/(Q51/1.6) + BS51/(R51/1.37))</f>
        <v>0</v>
      </c>
      <c r="U51">
        <f>(BN51*BQ51)</f>
        <v>0</v>
      </c>
      <c r="V51">
        <f>(CF51+(U51+2*0.95*5.67E-8*(((CF51+$B$7)+273)^4-(CF51+273)^4)-44100*J51)/(1.84*29.3*R51+8*0.95*5.67E-8*(CF51+273)^3))</f>
        <v>0</v>
      </c>
      <c r="W51">
        <f>($C$7*CG51+$D$7*CH51+$E$7*V51)</f>
        <v>0</v>
      </c>
      <c r="X51">
        <f>0.61365*exp(17.502*W51/(240.97+W51))</f>
        <v>0</v>
      </c>
      <c r="Y51">
        <f>(Z51/AA51*100)</f>
        <v>0</v>
      </c>
      <c r="Z51">
        <f>BY51*(CD51+CE51)/1000</f>
        <v>0</v>
      </c>
      <c r="AA51">
        <f>0.61365*exp(17.502*CF51/(240.97+CF51))</f>
        <v>0</v>
      </c>
      <c r="AB51">
        <f>(X51-BY51*(CD51+CE51)/1000)</f>
        <v>0</v>
      </c>
      <c r="AC51">
        <f>(-J51*44100)</f>
        <v>0</v>
      </c>
      <c r="AD51">
        <f>2*29.3*R51*0.92*(CF51-W51)</f>
        <v>0</v>
      </c>
      <c r="AE51">
        <f>2*0.95*5.67E-8*(((CF51+$B$7)+273)^4-(W51+273)^4)</f>
        <v>0</v>
      </c>
      <c r="AF51">
        <f>U51+AE51+AC51+AD51</f>
        <v>0</v>
      </c>
      <c r="AG51">
        <v>18</v>
      </c>
      <c r="AH51">
        <v>2</v>
      </c>
      <c r="AI51">
        <f>IF(AG51*$H$13&gt;=AK51,1.0,(AK51/(AK51-AG51*$H$13)))</f>
        <v>0</v>
      </c>
      <c r="AJ51">
        <f>(AI51-1)*100</f>
        <v>0</v>
      </c>
      <c r="AK51">
        <f>MAX(0,($B$13+$C$13*CK51)/(1+$D$13*CK51)*CD51/(CF51+273)*$E$13)</f>
        <v>0</v>
      </c>
      <c r="AL51" t="s">
        <v>292</v>
      </c>
      <c r="AM51" t="s">
        <v>292</v>
      </c>
      <c r="AN51">
        <v>0</v>
      </c>
      <c r="AO51">
        <v>0</v>
      </c>
      <c r="AP51">
        <f>1-AN51/AO51</f>
        <v>0</v>
      </c>
      <c r="AQ51">
        <v>0</v>
      </c>
      <c r="AR51" t="s">
        <v>292</v>
      </c>
      <c r="AS51" t="s">
        <v>292</v>
      </c>
      <c r="AT51">
        <v>0</v>
      </c>
      <c r="AU51">
        <v>0</v>
      </c>
      <c r="AV51">
        <f>1-AT51/AU51</f>
        <v>0</v>
      </c>
      <c r="AW51">
        <v>0.5</v>
      </c>
      <c r="AX51">
        <f>BO51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292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293</v>
      </c>
      <c r="BU51">
        <v>2</v>
      </c>
      <c r="BV51">
        <v>1626126381.5</v>
      </c>
      <c r="BW51">
        <v>404.058</v>
      </c>
      <c r="BX51">
        <v>420.010666666667</v>
      </c>
      <c r="BY51">
        <v>6.38044666666667</v>
      </c>
      <c r="BZ51">
        <v>4.04470333333333</v>
      </c>
      <c r="CA51">
        <v>401.925</v>
      </c>
      <c r="CB51">
        <v>6.43908</v>
      </c>
      <c r="CC51">
        <v>900.026666666667</v>
      </c>
      <c r="CD51">
        <v>100.779333333333</v>
      </c>
      <c r="CE51">
        <v>0.112417333333333</v>
      </c>
      <c r="CF51">
        <v>16.1955</v>
      </c>
      <c r="CG51">
        <v>15.5665</v>
      </c>
      <c r="CH51">
        <v>999.9</v>
      </c>
      <c r="CI51">
        <v>0</v>
      </c>
      <c r="CJ51">
        <v>0</v>
      </c>
      <c r="CK51">
        <v>9983.33</v>
      </c>
      <c r="CL51">
        <v>0</v>
      </c>
      <c r="CM51">
        <v>0.221023</v>
      </c>
      <c r="CN51">
        <v>1460.07</v>
      </c>
      <c r="CO51">
        <v>0.972999</v>
      </c>
      <c r="CP51">
        <v>0.0270008</v>
      </c>
      <c r="CQ51">
        <v>0</v>
      </c>
      <c r="CR51">
        <v>926.012666666667</v>
      </c>
      <c r="CS51">
        <v>4.99999</v>
      </c>
      <c r="CT51">
        <v>13531.9333333333</v>
      </c>
      <c r="CU51">
        <v>12728.9333333333</v>
      </c>
      <c r="CV51">
        <v>40.0413333333333</v>
      </c>
      <c r="CW51">
        <v>42.375</v>
      </c>
      <c r="CX51">
        <v>41.312</v>
      </c>
      <c r="CY51">
        <v>41.604</v>
      </c>
      <c r="CZ51">
        <v>41.5</v>
      </c>
      <c r="DA51">
        <v>1415.78</v>
      </c>
      <c r="DB51">
        <v>39.29</v>
      </c>
      <c r="DC51">
        <v>0</v>
      </c>
      <c r="DD51">
        <v>1626126391.9</v>
      </c>
      <c r="DE51">
        <v>0</v>
      </c>
      <c r="DF51">
        <v>926.52356</v>
      </c>
      <c r="DG51">
        <v>-5.73607691488425</v>
      </c>
      <c r="DH51">
        <v>-69.9461537325513</v>
      </c>
      <c r="DI51">
        <v>13538.94</v>
      </c>
      <c r="DJ51">
        <v>15</v>
      </c>
      <c r="DK51">
        <v>1626126261</v>
      </c>
      <c r="DL51" t="s">
        <v>294</v>
      </c>
      <c r="DM51">
        <v>1626126255</v>
      </c>
      <c r="DN51">
        <v>1626126261</v>
      </c>
      <c r="DO51">
        <v>7</v>
      </c>
      <c r="DP51">
        <v>0.339</v>
      </c>
      <c r="DQ51">
        <v>0.02</v>
      </c>
      <c r="DR51">
        <v>2.158</v>
      </c>
      <c r="DS51">
        <v>-0.064</v>
      </c>
      <c r="DT51">
        <v>420</v>
      </c>
      <c r="DU51">
        <v>4</v>
      </c>
      <c r="DV51">
        <v>0.09</v>
      </c>
      <c r="DW51">
        <v>0.05</v>
      </c>
      <c r="DX51">
        <v>-15.9279775</v>
      </c>
      <c r="DY51">
        <v>-0.0879636022513898</v>
      </c>
      <c r="DZ51">
        <v>0.0307953607504442</v>
      </c>
      <c r="EA51">
        <v>1</v>
      </c>
      <c r="EB51">
        <v>926.836090909091</v>
      </c>
      <c r="EC51">
        <v>-4.89407780474575</v>
      </c>
      <c r="ED51">
        <v>0.512014403421724</v>
      </c>
      <c r="EE51">
        <v>1</v>
      </c>
      <c r="EF51">
        <v>2.3195475</v>
      </c>
      <c r="EG51">
        <v>0.100447654784236</v>
      </c>
      <c r="EH51">
        <v>0.00969721525748502</v>
      </c>
      <c r="EI51">
        <v>0</v>
      </c>
      <c r="EJ51">
        <v>2</v>
      </c>
      <c r="EK51">
        <v>3</v>
      </c>
      <c r="EL51" t="s">
        <v>340</v>
      </c>
      <c r="EM51">
        <v>100</v>
      </c>
      <c r="EN51">
        <v>100</v>
      </c>
      <c r="EO51">
        <v>2.133</v>
      </c>
      <c r="EP51">
        <v>-0.0586</v>
      </c>
      <c r="EQ51">
        <v>1.36772170046793</v>
      </c>
      <c r="ER51">
        <v>0.00225868272383977</v>
      </c>
      <c r="ES51">
        <v>-9.96746185667655e-07</v>
      </c>
      <c r="ET51">
        <v>2.83711317370827e-10</v>
      </c>
      <c r="EU51">
        <v>-0.063082517618382</v>
      </c>
      <c r="EV51">
        <v>-0.00217948432402501</v>
      </c>
      <c r="EW51">
        <v>0.000453263451741206</v>
      </c>
      <c r="EX51">
        <v>-1.16319206543697e-06</v>
      </c>
      <c r="EY51">
        <v>-2</v>
      </c>
      <c r="EZ51">
        <v>2196</v>
      </c>
      <c r="FA51">
        <v>1</v>
      </c>
      <c r="FB51">
        <v>25</v>
      </c>
      <c r="FC51">
        <v>2.1</v>
      </c>
      <c r="FD51">
        <v>2</v>
      </c>
      <c r="FE51">
        <v>18</v>
      </c>
      <c r="FF51">
        <v>940.677</v>
      </c>
      <c r="FG51">
        <v>418.568</v>
      </c>
      <c r="FH51">
        <v>9.75059</v>
      </c>
      <c r="FI51">
        <v>26.1582</v>
      </c>
      <c r="FJ51">
        <v>29.9997</v>
      </c>
      <c r="FK51">
        <v>25.9931</v>
      </c>
      <c r="FL51">
        <v>26.003</v>
      </c>
      <c r="FM51">
        <v>25.2749</v>
      </c>
      <c r="FN51">
        <v>74.0926</v>
      </c>
      <c r="FO51">
        <v>0</v>
      </c>
      <c r="FP51">
        <v>9.9</v>
      </c>
      <c r="FQ51">
        <v>420</v>
      </c>
      <c r="FR51">
        <v>4.05624</v>
      </c>
      <c r="FS51">
        <v>101.345</v>
      </c>
      <c r="FT51">
        <v>101.975</v>
      </c>
    </row>
    <row r="52" spans="1:176">
      <c r="A52">
        <v>36</v>
      </c>
      <c r="B52">
        <v>1626126384.5</v>
      </c>
      <c r="C52">
        <v>70</v>
      </c>
      <c r="D52" t="s">
        <v>365</v>
      </c>
      <c r="E52" t="s">
        <v>366</v>
      </c>
      <c r="F52">
        <v>1</v>
      </c>
      <c r="I52">
        <v>1626126383.5</v>
      </c>
      <c r="J52">
        <f>(K52)/1000</f>
        <v>0</v>
      </c>
      <c r="K52">
        <f>1000*CC52*AI52*(BY52-BZ52)/(100*BR52*(1000-AI52*BY52))</f>
        <v>0</v>
      </c>
      <c r="L52">
        <f>CC52*AI52*(BX52-BW52*(1000-AI52*BZ52)/(1000-AI52*BY52))/(100*BR52)</f>
        <v>0</v>
      </c>
      <c r="M52">
        <f>BW52 - IF(AI52&gt;1, L52*BR52*100.0/(AK52*CK52), 0)</f>
        <v>0</v>
      </c>
      <c r="N52">
        <f>((T52-J52/2)*M52-L52)/(T52+J52/2)</f>
        <v>0</v>
      </c>
      <c r="O52">
        <f>N52*(CD52+CE52)/1000.0</f>
        <v>0</v>
      </c>
      <c r="P52">
        <f>(BW52 - IF(AI52&gt;1, L52*BR52*100.0/(AK52*CK52), 0))*(CD52+CE52)/1000.0</f>
        <v>0</v>
      </c>
      <c r="Q52">
        <f>2.0/((1/S52-1/R52)+SIGN(S52)*SQRT((1/S52-1/R52)*(1/S52-1/R52) + 4*BS52/((BS52+1)*(BS52+1))*(2*1/S52*1/R52-1/R52*1/R52)))</f>
        <v>0</v>
      </c>
      <c r="R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S52">
        <f>J52*(1000-(1000*0.61365*exp(17.502*W52/(240.97+W52))/(CD52+CE52)+BY52)/2)/(1000*0.61365*exp(17.502*W52/(240.97+W52))/(CD52+CE52)-BY52)</f>
        <v>0</v>
      </c>
      <c r="T52">
        <f>1/((BS52+1)/(Q52/1.6)+1/(R52/1.37)) + BS52/((BS52+1)/(Q52/1.6) + BS52/(R52/1.37))</f>
        <v>0</v>
      </c>
      <c r="U52">
        <f>(BN52*BQ52)</f>
        <v>0</v>
      </c>
      <c r="V52">
        <f>(CF52+(U52+2*0.95*5.67E-8*(((CF52+$B$7)+273)^4-(CF52+273)^4)-44100*J52)/(1.84*29.3*R52+8*0.95*5.67E-8*(CF52+273)^3))</f>
        <v>0</v>
      </c>
      <c r="W52">
        <f>($C$7*CG52+$D$7*CH52+$E$7*V52)</f>
        <v>0</v>
      </c>
      <c r="X52">
        <f>0.61365*exp(17.502*W52/(240.97+W52))</f>
        <v>0</v>
      </c>
      <c r="Y52">
        <f>(Z52/AA52*100)</f>
        <v>0</v>
      </c>
      <c r="Z52">
        <f>BY52*(CD52+CE52)/1000</f>
        <v>0</v>
      </c>
      <c r="AA52">
        <f>0.61365*exp(17.502*CF52/(240.97+CF52))</f>
        <v>0</v>
      </c>
      <c r="AB52">
        <f>(X52-BY52*(CD52+CE52)/1000)</f>
        <v>0</v>
      </c>
      <c r="AC52">
        <f>(-J52*44100)</f>
        <v>0</v>
      </c>
      <c r="AD52">
        <f>2*29.3*R52*0.92*(CF52-W52)</f>
        <v>0</v>
      </c>
      <c r="AE52">
        <f>2*0.95*5.67E-8*(((CF52+$B$7)+273)^4-(W52+273)^4)</f>
        <v>0</v>
      </c>
      <c r="AF52">
        <f>U52+AE52+AC52+AD52</f>
        <v>0</v>
      </c>
      <c r="AG52">
        <v>18</v>
      </c>
      <c r="AH52">
        <v>2</v>
      </c>
      <c r="AI52">
        <f>IF(AG52*$H$13&gt;=AK52,1.0,(AK52/(AK52-AG52*$H$13)))</f>
        <v>0</v>
      </c>
      <c r="AJ52">
        <f>(AI52-1)*100</f>
        <v>0</v>
      </c>
      <c r="AK52">
        <f>MAX(0,($B$13+$C$13*CK52)/(1+$D$13*CK52)*CD52/(CF52+273)*$E$13)</f>
        <v>0</v>
      </c>
      <c r="AL52" t="s">
        <v>292</v>
      </c>
      <c r="AM52" t="s">
        <v>292</v>
      </c>
      <c r="AN52">
        <v>0</v>
      </c>
      <c r="AO52">
        <v>0</v>
      </c>
      <c r="AP52">
        <f>1-AN52/AO52</f>
        <v>0</v>
      </c>
      <c r="AQ52">
        <v>0</v>
      </c>
      <c r="AR52" t="s">
        <v>292</v>
      </c>
      <c r="AS52" t="s">
        <v>292</v>
      </c>
      <c r="AT52">
        <v>0</v>
      </c>
      <c r="AU52">
        <v>0</v>
      </c>
      <c r="AV52">
        <f>1-AT52/AU52</f>
        <v>0</v>
      </c>
      <c r="AW52">
        <v>0.5</v>
      </c>
      <c r="AX52">
        <f>BO52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292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293</v>
      </c>
      <c r="BU52">
        <v>2</v>
      </c>
      <c r="BV52">
        <v>1626126383.5</v>
      </c>
      <c r="BW52">
        <v>404.049666666667</v>
      </c>
      <c r="BX52">
        <v>420.007666666667</v>
      </c>
      <c r="BY52">
        <v>6.38465333333333</v>
      </c>
      <c r="BZ52">
        <v>4.04457</v>
      </c>
      <c r="CA52">
        <v>401.916666666667</v>
      </c>
      <c r="CB52">
        <v>6.44327</v>
      </c>
      <c r="CC52">
        <v>900.006666666667</v>
      </c>
      <c r="CD52">
        <v>100.779</v>
      </c>
      <c r="CE52">
        <v>0.111887333333333</v>
      </c>
      <c r="CF52">
        <v>16.2111</v>
      </c>
      <c r="CG52">
        <v>15.5801666666667</v>
      </c>
      <c r="CH52">
        <v>999.9</v>
      </c>
      <c r="CI52">
        <v>0</v>
      </c>
      <c r="CJ52">
        <v>0</v>
      </c>
      <c r="CK52">
        <v>9985.83666666667</v>
      </c>
      <c r="CL52">
        <v>0</v>
      </c>
      <c r="CM52">
        <v>0.221023</v>
      </c>
      <c r="CN52">
        <v>1459.98666666667</v>
      </c>
      <c r="CO52">
        <v>0.972995</v>
      </c>
      <c r="CP52">
        <v>0.0270055</v>
      </c>
      <c r="CQ52">
        <v>0</v>
      </c>
      <c r="CR52">
        <v>925.796666666667</v>
      </c>
      <c r="CS52">
        <v>4.99999</v>
      </c>
      <c r="CT52">
        <v>13528.2666666667</v>
      </c>
      <c r="CU52">
        <v>12728.2333333333</v>
      </c>
      <c r="CV52">
        <v>40.062</v>
      </c>
      <c r="CW52">
        <v>42.375</v>
      </c>
      <c r="CX52">
        <v>41.312</v>
      </c>
      <c r="CY52">
        <v>41.562</v>
      </c>
      <c r="CZ52">
        <v>41.5</v>
      </c>
      <c r="DA52">
        <v>1415.69666666667</v>
      </c>
      <c r="DB52">
        <v>39.29</v>
      </c>
      <c r="DC52">
        <v>0</v>
      </c>
      <c r="DD52">
        <v>1626126393.7</v>
      </c>
      <c r="DE52">
        <v>0</v>
      </c>
      <c r="DF52">
        <v>926.400769230769</v>
      </c>
      <c r="DG52">
        <v>-5.91323077692901</v>
      </c>
      <c r="DH52">
        <v>-73.5282051646446</v>
      </c>
      <c r="DI52">
        <v>13537.1192307692</v>
      </c>
      <c r="DJ52">
        <v>15</v>
      </c>
      <c r="DK52">
        <v>1626126261</v>
      </c>
      <c r="DL52" t="s">
        <v>294</v>
      </c>
      <c r="DM52">
        <v>1626126255</v>
      </c>
      <c r="DN52">
        <v>1626126261</v>
      </c>
      <c r="DO52">
        <v>7</v>
      </c>
      <c r="DP52">
        <v>0.339</v>
      </c>
      <c r="DQ52">
        <v>0.02</v>
      </c>
      <c r="DR52">
        <v>2.158</v>
      </c>
      <c r="DS52">
        <v>-0.064</v>
      </c>
      <c r="DT52">
        <v>420</v>
      </c>
      <c r="DU52">
        <v>4</v>
      </c>
      <c r="DV52">
        <v>0.09</v>
      </c>
      <c r="DW52">
        <v>0.05</v>
      </c>
      <c r="DX52">
        <v>-15.9292225</v>
      </c>
      <c r="DY52">
        <v>-0.127779737335778</v>
      </c>
      <c r="DZ52">
        <v>0.0310242283344808</v>
      </c>
      <c r="EA52">
        <v>1</v>
      </c>
      <c r="EB52">
        <v>926.660885714286</v>
      </c>
      <c r="EC52">
        <v>-5.05676871738517</v>
      </c>
      <c r="ED52">
        <v>0.552563830646544</v>
      </c>
      <c r="EE52">
        <v>1</v>
      </c>
      <c r="EF52">
        <v>2.322921</v>
      </c>
      <c r="EG52">
        <v>0.102015309568477</v>
      </c>
      <c r="EH52">
        <v>0.00984759635647199</v>
      </c>
      <c r="EI52">
        <v>0</v>
      </c>
      <c r="EJ52">
        <v>2</v>
      </c>
      <c r="EK52">
        <v>3</v>
      </c>
      <c r="EL52" t="s">
        <v>340</v>
      </c>
      <c r="EM52">
        <v>100</v>
      </c>
      <c r="EN52">
        <v>100</v>
      </c>
      <c r="EO52">
        <v>2.133</v>
      </c>
      <c r="EP52">
        <v>-0.0586</v>
      </c>
      <c r="EQ52">
        <v>1.36772170046793</v>
      </c>
      <c r="ER52">
        <v>0.00225868272383977</v>
      </c>
      <c r="ES52">
        <v>-9.96746185667655e-07</v>
      </c>
      <c r="ET52">
        <v>2.83711317370827e-10</v>
      </c>
      <c r="EU52">
        <v>-0.063082517618382</v>
      </c>
      <c r="EV52">
        <v>-0.00217948432402501</v>
      </c>
      <c r="EW52">
        <v>0.000453263451741206</v>
      </c>
      <c r="EX52">
        <v>-1.16319206543697e-06</v>
      </c>
      <c r="EY52">
        <v>-2</v>
      </c>
      <c r="EZ52">
        <v>2196</v>
      </c>
      <c r="FA52">
        <v>1</v>
      </c>
      <c r="FB52">
        <v>25</v>
      </c>
      <c r="FC52">
        <v>2.2</v>
      </c>
      <c r="FD52">
        <v>2.1</v>
      </c>
      <c r="FE52">
        <v>18</v>
      </c>
      <c r="FF52">
        <v>940.599</v>
      </c>
      <c r="FG52">
        <v>418.714</v>
      </c>
      <c r="FH52">
        <v>9.81565</v>
      </c>
      <c r="FI52">
        <v>26.1568</v>
      </c>
      <c r="FJ52">
        <v>29.9993</v>
      </c>
      <c r="FK52">
        <v>25.9931</v>
      </c>
      <c r="FL52">
        <v>26.003</v>
      </c>
      <c r="FM52">
        <v>25.2746</v>
      </c>
      <c r="FN52">
        <v>74.0926</v>
      </c>
      <c r="FO52">
        <v>0</v>
      </c>
      <c r="FP52">
        <v>9.9</v>
      </c>
      <c r="FQ52">
        <v>420</v>
      </c>
      <c r="FR52">
        <v>4.05624</v>
      </c>
      <c r="FS52">
        <v>101.346</v>
      </c>
      <c r="FT52">
        <v>101.975</v>
      </c>
    </row>
    <row r="53" spans="1:176">
      <c r="A53">
        <v>37</v>
      </c>
      <c r="B53">
        <v>1626126386.5</v>
      </c>
      <c r="C53">
        <v>72</v>
      </c>
      <c r="D53" t="s">
        <v>367</v>
      </c>
      <c r="E53" t="s">
        <v>368</v>
      </c>
      <c r="F53">
        <v>1</v>
      </c>
      <c r="I53">
        <v>1626126385.5</v>
      </c>
      <c r="J53">
        <f>(K53)/1000</f>
        <v>0</v>
      </c>
      <c r="K53">
        <f>1000*CC53*AI53*(BY53-BZ53)/(100*BR53*(1000-AI53*BY53))</f>
        <v>0</v>
      </c>
      <c r="L53">
        <f>CC53*AI53*(BX53-BW53*(1000-AI53*BZ53)/(1000-AI53*BY53))/(100*BR53)</f>
        <v>0</v>
      </c>
      <c r="M53">
        <f>BW53 - IF(AI53&gt;1, L53*BR53*100.0/(AK53*CK53), 0)</f>
        <v>0</v>
      </c>
      <c r="N53">
        <f>((T53-J53/2)*M53-L53)/(T53+J53/2)</f>
        <v>0</v>
      </c>
      <c r="O53">
        <f>N53*(CD53+CE53)/1000.0</f>
        <v>0</v>
      </c>
      <c r="P53">
        <f>(BW53 - IF(AI53&gt;1, L53*BR53*100.0/(AK53*CK53), 0))*(CD53+CE53)/1000.0</f>
        <v>0</v>
      </c>
      <c r="Q53">
        <f>2.0/((1/S53-1/R53)+SIGN(S53)*SQRT((1/S53-1/R53)*(1/S53-1/R53) + 4*BS53/((BS53+1)*(BS53+1))*(2*1/S53*1/R53-1/R53*1/R53)))</f>
        <v>0</v>
      </c>
      <c r="R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S53">
        <f>J53*(1000-(1000*0.61365*exp(17.502*W53/(240.97+W53))/(CD53+CE53)+BY53)/2)/(1000*0.61365*exp(17.502*W53/(240.97+W53))/(CD53+CE53)-BY53)</f>
        <v>0</v>
      </c>
      <c r="T53">
        <f>1/((BS53+1)/(Q53/1.6)+1/(R53/1.37)) + BS53/((BS53+1)/(Q53/1.6) + BS53/(R53/1.37))</f>
        <v>0</v>
      </c>
      <c r="U53">
        <f>(BN53*BQ53)</f>
        <v>0</v>
      </c>
      <c r="V53">
        <f>(CF53+(U53+2*0.95*5.67E-8*(((CF53+$B$7)+273)^4-(CF53+273)^4)-44100*J53)/(1.84*29.3*R53+8*0.95*5.67E-8*(CF53+273)^3))</f>
        <v>0</v>
      </c>
      <c r="W53">
        <f>($C$7*CG53+$D$7*CH53+$E$7*V53)</f>
        <v>0</v>
      </c>
      <c r="X53">
        <f>0.61365*exp(17.502*W53/(240.97+W53))</f>
        <v>0</v>
      </c>
      <c r="Y53">
        <f>(Z53/AA53*100)</f>
        <v>0</v>
      </c>
      <c r="Z53">
        <f>BY53*(CD53+CE53)/1000</f>
        <v>0</v>
      </c>
      <c r="AA53">
        <f>0.61365*exp(17.502*CF53/(240.97+CF53))</f>
        <v>0</v>
      </c>
      <c r="AB53">
        <f>(X53-BY53*(CD53+CE53)/1000)</f>
        <v>0</v>
      </c>
      <c r="AC53">
        <f>(-J53*44100)</f>
        <v>0</v>
      </c>
      <c r="AD53">
        <f>2*29.3*R53*0.92*(CF53-W53)</f>
        <v>0</v>
      </c>
      <c r="AE53">
        <f>2*0.95*5.67E-8*(((CF53+$B$7)+273)^4-(W53+273)^4)</f>
        <v>0</v>
      </c>
      <c r="AF53">
        <f>U53+AE53+AC53+AD53</f>
        <v>0</v>
      </c>
      <c r="AG53">
        <v>18</v>
      </c>
      <c r="AH53">
        <v>2</v>
      </c>
      <c r="AI53">
        <f>IF(AG53*$H$13&gt;=AK53,1.0,(AK53/(AK53-AG53*$H$13)))</f>
        <v>0</v>
      </c>
      <c r="AJ53">
        <f>(AI53-1)*100</f>
        <v>0</v>
      </c>
      <c r="AK53">
        <f>MAX(0,($B$13+$C$13*CK53)/(1+$D$13*CK53)*CD53/(CF53+273)*$E$13)</f>
        <v>0</v>
      </c>
      <c r="AL53" t="s">
        <v>292</v>
      </c>
      <c r="AM53" t="s">
        <v>292</v>
      </c>
      <c r="AN53">
        <v>0</v>
      </c>
      <c r="AO53">
        <v>0</v>
      </c>
      <c r="AP53">
        <f>1-AN53/AO53</f>
        <v>0</v>
      </c>
      <c r="AQ53">
        <v>0</v>
      </c>
      <c r="AR53" t="s">
        <v>292</v>
      </c>
      <c r="AS53" t="s">
        <v>292</v>
      </c>
      <c r="AT53">
        <v>0</v>
      </c>
      <c r="AU53">
        <v>0</v>
      </c>
      <c r="AV53">
        <f>1-AT53/AU53</f>
        <v>0</v>
      </c>
      <c r="AW53">
        <v>0.5</v>
      </c>
      <c r="AX53">
        <f>BO53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292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293</v>
      </c>
      <c r="BU53">
        <v>2</v>
      </c>
      <c r="BV53">
        <v>1626126385.5</v>
      </c>
      <c r="BW53">
        <v>404.016666666667</v>
      </c>
      <c r="BX53">
        <v>419.988333333333</v>
      </c>
      <c r="BY53">
        <v>6.38921</v>
      </c>
      <c r="BZ53">
        <v>4.04462</v>
      </c>
      <c r="CA53">
        <v>401.883666666667</v>
      </c>
      <c r="CB53">
        <v>6.44781666666667</v>
      </c>
      <c r="CC53">
        <v>899.969</v>
      </c>
      <c r="CD53">
        <v>100.777333333333</v>
      </c>
      <c r="CE53">
        <v>0.111891666666667</v>
      </c>
      <c r="CF53">
        <v>16.2262</v>
      </c>
      <c r="CG53">
        <v>15.5986666666667</v>
      </c>
      <c r="CH53">
        <v>999.9</v>
      </c>
      <c r="CI53">
        <v>0</v>
      </c>
      <c r="CJ53">
        <v>0</v>
      </c>
      <c r="CK53">
        <v>9995</v>
      </c>
      <c r="CL53">
        <v>0</v>
      </c>
      <c r="CM53">
        <v>0.221023</v>
      </c>
      <c r="CN53">
        <v>1459.99</v>
      </c>
      <c r="CO53">
        <v>0.972996333333333</v>
      </c>
      <c r="CP53">
        <v>0.0270039333333333</v>
      </c>
      <c r="CQ53">
        <v>0</v>
      </c>
      <c r="CR53">
        <v>925.590333333333</v>
      </c>
      <c r="CS53">
        <v>4.99999</v>
      </c>
      <c r="CT53">
        <v>13525.8666666667</v>
      </c>
      <c r="CU53">
        <v>12728.2666666667</v>
      </c>
      <c r="CV53">
        <v>40.062</v>
      </c>
      <c r="CW53">
        <v>42.375</v>
      </c>
      <c r="CX53">
        <v>41.312</v>
      </c>
      <c r="CY53">
        <v>41.562</v>
      </c>
      <c r="CZ53">
        <v>41.5</v>
      </c>
      <c r="DA53">
        <v>1415.7</v>
      </c>
      <c r="DB53">
        <v>39.29</v>
      </c>
      <c r="DC53">
        <v>0</v>
      </c>
      <c r="DD53">
        <v>1626126396.1</v>
      </c>
      <c r="DE53">
        <v>0</v>
      </c>
      <c r="DF53">
        <v>926.177576923077</v>
      </c>
      <c r="DG53">
        <v>-6.12434187834497</v>
      </c>
      <c r="DH53">
        <v>-74.9196581131241</v>
      </c>
      <c r="DI53">
        <v>13534.1538461538</v>
      </c>
      <c r="DJ53">
        <v>15</v>
      </c>
      <c r="DK53">
        <v>1626126261</v>
      </c>
      <c r="DL53" t="s">
        <v>294</v>
      </c>
      <c r="DM53">
        <v>1626126255</v>
      </c>
      <c r="DN53">
        <v>1626126261</v>
      </c>
      <c r="DO53">
        <v>7</v>
      </c>
      <c r="DP53">
        <v>0.339</v>
      </c>
      <c r="DQ53">
        <v>0.02</v>
      </c>
      <c r="DR53">
        <v>2.158</v>
      </c>
      <c r="DS53">
        <v>-0.064</v>
      </c>
      <c r="DT53">
        <v>420</v>
      </c>
      <c r="DU53">
        <v>4</v>
      </c>
      <c r="DV53">
        <v>0.09</v>
      </c>
      <c r="DW53">
        <v>0.05</v>
      </c>
      <c r="DX53">
        <v>-15.93088</v>
      </c>
      <c r="DY53">
        <v>-0.256068292682909</v>
      </c>
      <c r="DZ53">
        <v>0.0326980442840241</v>
      </c>
      <c r="EA53">
        <v>1</v>
      </c>
      <c r="EB53">
        <v>926.472939393939</v>
      </c>
      <c r="EC53">
        <v>-5.69755836149501</v>
      </c>
      <c r="ED53">
        <v>0.573109907455691</v>
      </c>
      <c r="EE53">
        <v>1</v>
      </c>
      <c r="EF53">
        <v>2.32637125</v>
      </c>
      <c r="EG53">
        <v>0.105261050656655</v>
      </c>
      <c r="EH53">
        <v>0.0101583443994334</v>
      </c>
      <c r="EI53">
        <v>0</v>
      </c>
      <c r="EJ53">
        <v>2</v>
      </c>
      <c r="EK53">
        <v>3</v>
      </c>
      <c r="EL53" t="s">
        <v>340</v>
      </c>
      <c r="EM53">
        <v>100</v>
      </c>
      <c r="EN53">
        <v>100</v>
      </c>
      <c r="EO53">
        <v>2.133</v>
      </c>
      <c r="EP53">
        <v>-0.0586</v>
      </c>
      <c r="EQ53">
        <v>1.36772170046793</v>
      </c>
      <c r="ER53">
        <v>0.00225868272383977</v>
      </c>
      <c r="ES53">
        <v>-9.96746185667655e-07</v>
      </c>
      <c r="ET53">
        <v>2.83711317370827e-10</v>
      </c>
      <c r="EU53">
        <v>-0.063082517618382</v>
      </c>
      <c r="EV53">
        <v>-0.00217948432402501</v>
      </c>
      <c r="EW53">
        <v>0.000453263451741206</v>
      </c>
      <c r="EX53">
        <v>-1.16319206543697e-06</v>
      </c>
      <c r="EY53">
        <v>-2</v>
      </c>
      <c r="EZ53">
        <v>2196</v>
      </c>
      <c r="FA53">
        <v>1</v>
      </c>
      <c r="FB53">
        <v>25</v>
      </c>
      <c r="FC53">
        <v>2.2</v>
      </c>
      <c r="FD53">
        <v>2.1</v>
      </c>
      <c r="FE53">
        <v>18</v>
      </c>
      <c r="FF53">
        <v>940.884</v>
      </c>
      <c r="FG53">
        <v>418.772</v>
      </c>
      <c r="FH53">
        <v>9.88283</v>
      </c>
      <c r="FI53">
        <v>26.1557</v>
      </c>
      <c r="FJ53">
        <v>29.9992</v>
      </c>
      <c r="FK53">
        <v>25.9931</v>
      </c>
      <c r="FL53">
        <v>26.003</v>
      </c>
      <c r="FM53">
        <v>25.2746</v>
      </c>
      <c r="FN53">
        <v>74.0926</v>
      </c>
      <c r="FO53">
        <v>0</v>
      </c>
      <c r="FP53">
        <v>10</v>
      </c>
      <c r="FQ53">
        <v>420</v>
      </c>
      <c r="FR53">
        <v>4.05624</v>
      </c>
      <c r="FS53">
        <v>101.347</v>
      </c>
      <c r="FT53">
        <v>101.976</v>
      </c>
    </row>
    <row r="54" spans="1:176">
      <c r="A54">
        <v>38</v>
      </c>
      <c r="B54">
        <v>1626126388.5</v>
      </c>
      <c r="C54">
        <v>74</v>
      </c>
      <c r="D54" t="s">
        <v>369</v>
      </c>
      <c r="E54" t="s">
        <v>370</v>
      </c>
      <c r="F54">
        <v>1</v>
      </c>
      <c r="I54">
        <v>1626126387.5</v>
      </c>
      <c r="J54">
        <f>(K54)/1000</f>
        <v>0</v>
      </c>
      <c r="K54">
        <f>1000*CC54*AI54*(BY54-BZ54)/(100*BR54*(1000-AI54*BY54))</f>
        <v>0</v>
      </c>
      <c r="L54">
        <f>CC54*AI54*(BX54-BW54*(1000-AI54*BZ54)/(1000-AI54*BY54))/(100*BR54)</f>
        <v>0</v>
      </c>
      <c r="M54">
        <f>BW54 - IF(AI54&gt;1, L54*BR54*100.0/(AK54*CK54), 0)</f>
        <v>0</v>
      </c>
      <c r="N54">
        <f>((T54-J54/2)*M54-L54)/(T54+J54/2)</f>
        <v>0</v>
      </c>
      <c r="O54">
        <f>N54*(CD54+CE54)/1000.0</f>
        <v>0</v>
      </c>
      <c r="P54">
        <f>(BW54 - IF(AI54&gt;1, L54*BR54*100.0/(AK54*CK54), 0))*(CD54+CE54)/1000.0</f>
        <v>0</v>
      </c>
      <c r="Q54">
        <f>2.0/((1/S54-1/R54)+SIGN(S54)*SQRT((1/S54-1/R54)*(1/S54-1/R54) + 4*BS54/((BS54+1)*(BS54+1))*(2*1/S54*1/R54-1/R54*1/R54)))</f>
        <v>0</v>
      </c>
      <c r="R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S54">
        <f>J54*(1000-(1000*0.61365*exp(17.502*W54/(240.97+W54))/(CD54+CE54)+BY54)/2)/(1000*0.61365*exp(17.502*W54/(240.97+W54))/(CD54+CE54)-BY54)</f>
        <v>0</v>
      </c>
      <c r="T54">
        <f>1/((BS54+1)/(Q54/1.6)+1/(R54/1.37)) + BS54/((BS54+1)/(Q54/1.6) + BS54/(R54/1.37))</f>
        <v>0</v>
      </c>
      <c r="U54">
        <f>(BN54*BQ54)</f>
        <v>0</v>
      </c>
      <c r="V54">
        <f>(CF54+(U54+2*0.95*5.67E-8*(((CF54+$B$7)+273)^4-(CF54+273)^4)-44100*J54)/(1.84*29.3*R54+8*0.95*5.67E-8*(CF54+273)^3))</f>
        <v>0</v>
      </c>
      <c r="W54">
        <f>($C$7*CG54+$D$7*CH54+$E$7*V54)</f>
        <v>0</v>
      </c>
      <c r="X54">
        <f>0.61365*exp(17.502*W54/(240.97+W54))</f>
        <v>0</v>
      </c>
      <c r="Y54">
        <f>(Z54/AA54*100)</f>
        <v>0</v>
      </c>
      <c r="Z54">
        <f>BY54*(CD54+CE54)/1000</f>
        <v>0</v>
      </c>
      <c r="AA54">
        <f>0.61365*exp(17.502*CF54/(240.97+CF54))</f>
        <v>0</v>
      </c>
      <c r="AB54">
        <f>(X54-BY54*(CD54+CE54)/1000)</f>
        <v>0</v>
      </c>
      <c r="AC54">
        <f>(-J54*44100)</f>
        <v>0</v>
      </c>
      <c r="AD54">
        <f>2*29.3*R54*0.92*(CF54-W54)</f>
        <v>0</v>
      </c>
      <c r="AE54">
        <f>2*0.95*5.67E-8*(((CF54+$B$7)+273)^4-(W54+273)^4)</f>
        <v>0</v>
      </c>
      <c r="AF54">
        <f>U54+AE54+AC54+AD54</f>
        <v>0</v>
      </c>
      <c r="AG54">
        <v>18</v>
      </c>
      <c r="AH54">
        <v>2</v>
      </c>
      <c r="AI54">
        <f>IF(AG54*$H$13&gt;=AK54,1.0,(AK54/(AK54-AG54*$H$13)))</f>
        <v>0</v>
      </c>
      <c r="AJ54">
        <f>(AI54-1)*100</f>
        <v>0</v>
      </c>
      <c r="AK54">
        <f>MAX(0,($B$13+$C$13*CK54)/(1+$D$13*CK54)*CD54/(CF54+273)*$E$13)</f>
        <v>0</v>
      </c>
      <c r="AL54" t="s">
        <v>292</v>
      </c>
      <c r="AM54" t="s">
        <v>292</v>
      </c>
      <c r="AN54">
        <v>0</v>
      </c>
      <c r="AO54">
        <v>0</v>
      </c>
      <c r="AP54">
        <f>1-AN54/AO54</f>
        <v>0</v>
      </c>
      <c r="AQ54">
        <v>0</v>
      </c>
      <c r="AR54" t="s">
        <v>292</v>
      </c>
      <c r="AS54" t="s">
        <v>292</v>
      </c>
      <c r="AT54">
        <v>0</v>
      </c>
      <c r="AU54">
        <v>0</v>
      </c>
      <c r="AV54">
        <f>1-AT54/AU54</f>
        <v>0</v>
      </c>
      <c r="AW54">
        <v>0.5</v>
      </c>
      <c r="AX54">
        <f>BO54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292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293</v>
      </c>
      <c r="BU54">
        <v>2</v>
      </c>
      <c r="BV54">
        <v>1626126387.5</v>
      </c>
      <c r="BW54">
        <v>404.008</v>
      </c>
      <c r="BX54">
        <v>419.981333333333</v>
      </c>
      <c r="BY54">
        <v>6.39252666666667</v>
      </c>
      <c r="BZ54">
        <v>4.04464</v>
      </c>
      <c r="CA54">
        <v>401.875</v>
      </c>
      <c r="CB54">
        <v>6.45111666666667</v>
      </c>
      <c r="CC54">
        <v>900.026</v>
      </c>
      <c r="CD54">
        <v>100.777</v>
      </c>
      <c r="CE54">
        <v>0.112172333333333</v>
      </c>
      <c r="CF54">
        <v>16.2405666666667</v>
      </c>
      <c r="CG54">
        <v>15.6126</v>
      </c>
      <c r="CH54">
        <v>999.9</v>
      </c>
      <c r="CI54">
        <v>0</v>
      </c>
      <c r="CJ54">
        <v>0</v>
      </c>
      <c r="CK54">
        <v>9998.14333333333</v>
      </c>
      <c r="CL54">
        <v>0</v>
      </c>
      <c r="CM54">
        <v>0.221023</v>
      </c>
      <c r="CN54">
        <v>1460.07666666667</v>
      </c>
      <c r="CO54">
        <v>0.972999</v>
      </c>
      <c r="CP54">
        <v>0.0270008</v>
      </c>
      <c r="CQ54">
        <v>0</v>
      </c>
      <c r="CR54">
        <v>925.297</v>
      </c>
      <c r="CS54">
        <v>4.99999</v>
      </c>
      <c r="CT54">
        <v>13524.8</v>
      </c>
      <c r="CU54">
        <v>12729</v>
      </c>
      <c r="CV54">
        <v>40.062</v>
      </c>
      <c r="CW54">
        <v>42.333</v>
      </c>
      <c r="CX54">
        <v>41.312</v>
      </c>
      <c r="CY54">
        <v>41.562</v>
      </c>
      <c r="CZ54">
        <v>41.5</v>
      </c>
      <c r="DA54">
        <v>1415.78666666667</v>
      </c>
      <c r="DB54">
        <v>39.29</v>
      </c>
      <c r="DC54">
        <v>0</v>
      </c>
      <c r="DD54">
        <v>1626126397.9</v>
      </c>
      <c r="DE54">
        <v>0</v>
      </c>
      <c r="DF54">
        <v>925.96304</v>
      </c>
      <c r="DG54">
        <v>-6.20069229718139</v>
      </c>
      <c r="DH54">
        <v>-76.9461537613343</v>
      </c>
      <c r="DI54">
        <v>13531.552</v>
      </c>
      <c r="DJ54">
        <v>15</v>
      </c>
      <c r="DK54">
        <v>1626126261</v>
      </c>
      <c r="DL54" t="s">
        <v>294</v>
      </c>
      <c r="DM54">
        <v>1626126255</v>
      </c>
      <c r="DN54">
        <v>1626126261</v>
      </c>
      <c r="DO54">
        <v>7</v>
      </c>
      <c r="DP54">
        <v>0.339</v>
      </c>
      <c r="DQ54">
        <v>0.02</v>
      </c>
      <c r="DR54">
        <v>2.158</v>
      </c>
      <c r="DS54">
        <v>-0.064</v>
      </c>
      <c r="DT54">
        <v>420</v>
      </c>
      <c r="DU54">
        <v>4</v>
      </c>
      <c r="DV54">
        <v>0.09</v>
      </c>
      <c r="DW54">
        <v>0.05</v>
      </c>
      <c r="DX54">
        <v>-15.936425</v>
      </c>
      <c r="DY54">
        <v>-0.301299061913695</v>
      </c>
      <c r="DZ54">
        <v>0.0341961163730621</v>
      </c>
      <c r="EA54">
        <v>1</v>
      </c>
      <c r="EB54">
        <v>926.297454545455</v>
      </c>
      <c r="EC54">
        <v>-5.72660534669216</v>
      </c>
      <c r="ED54">
        <v>0.574660009676814</v>
      </c>
      <c r="EE54">
        <v>1</v>
      </c>
      <c r="EF54">
        <v>2.330017</v>
      </c>
      <c r="EG54">
        <v>0.106582063789862</v>
      </c>
      <c r="EH54">
        <v>0.0102874253824754</v>
      </c>
      <c r="EI54">
        <v>0</v>
      </c>
      <c r="EJ54">
        <v>2</v>
      </c>
      <c r="EK54">
        <v>3</v>
      </c>
      <c r="EL54" t="s">
        <v>340</v>
      </c>
      <c r="EM54">
        <v>100</v>
      </c>
      <c r="EN54">
        <v>100</v>
      </c>
      <c r="EO54">
        <v>2.133</v>
      </c>
      <c r="EP54">
        <v>-0.0586</v>
      </c>
      <c r="EQ54">
        <v>1.36772170046793</v>
      </c>
      <c r="ER54">
        <v>0.00225868272383977</v>
      </c>
      <c r="ES54">
        <v>-9.96746185667655e-07</v>
      </c>
      <c r="ET54">
        <v>2.83711317370827e-10</v>
      </c>
      <c r="EU54">
        <v>-0.063082517618382</v>
      </c>
      <c r="EV54">
        <v>-0.00217948432402501</v>
      </c>
      <c r="EW54">
        <v>0.000453263451741206</v>
      </c>
      <c r="EX54">
        <v>-1.16319206543697e-06</v>
      </c>
      <c r="EY54">
        <v>-2</v>
      </c>
      <c r="EZ54">
        <v>2196</v>
      </c>
      <c r="FA54">
        <v>1</v>
      </c>
      <c r="FB54">
        <v>25</v>
      </c>
      <c r="FC54">
        <v>2.2</v>
      </c>
      <c r="FD54">
        <v>2.1</v>
      </c>
      <c r="FE54">
        <v>18</v>
      </c>
      <c r="FF54">
        <v>940.884</v>
      </c>
      <c r="FG54">
        <v>418.801</v>
      </c>
      <c r="FH54">
        <v>9.94894</v>
      </c>
      <c r="FI54">
        <v>26.1546</v>
      </c>
      <c r="FJ54">
        <v>29.9993</v>
      </c>
      <c r="FK54">
        <v>25.9931</v>
      </c>
      <c r="FL54">
        <v>26.003</v>
      </c>
      <c r="FM54">
        <v>25.2767</v>
      </c>
      <c r="FN54">
        <v>74.0926</v>
      </c>
      <c r="FO54">
        <v>0</v>
      </c>
      <c r="FP54">
        <v>10.1</v>
      </c>
      <c r="FQ54">
        <v>420</v>
      </c>
      <c r="FR54">
        <v>4.05624</v>
      </c>
      <c r="FS54">
        <v>101.347</v>
      </c>
      <c r="FT54">
        <v>101.976</v>
      </c>
    </row>
    <row r="55" spans="1:176">
      <c r="A55">
        <v>39</v>
      </c>
      <c r="B55">
        <v>1626126390.5</v>
      </c>
      <c r="C55">
        <v>76</v>
      </c>
      <c r="D55" t="s">
        <v>371</v>
      </c>
      <c r="E55" t="s">
        <v>372</v>
      </c>
      <c r="F55">
        <v>1</v>
      </c>
      <c r="I55">
        <v>1626126389.5</v>
      </c>
      <c r="J55">
        <f>(K55)/1000</f>
        <v>0</v>
      </c>
      <c r="K55">
        <f>1000*CC55*AI55*(BY55-BZ55)/(100*BR55*(1000-AI55*BY55))</f>
        <v>0</v>
      </c>
      <c r="L55">
        <f>CC55*AI55*(BX55-BW55*(1000-AI55*BZ55)/(1000-AI55*BY55))/(100*BR55)</f>
        <v>0</v>
      </c>
      <c r="M55">
        <f>BW55 - IF(AI55&gt;1, L55*BR55*100.0/(AK55*CK55), 0)</f>
        <v>0</v>
      </c>
      <c r="N55">
        <f>((T55-J55/2)*M55-L55)/(T55+J55/2)</f>
        <v>0</v>
      </c>
      <c r="O55">
        <f>N55*(CD55+CE55)/1000.0</f>
        <v>0</v>
      </c>
      <c r="P55">
        <f>(BW55 - IF(AI55&gt;1, L55*BR55*100.0/(AK55*CK55), 0))*(CD55+CE55)/1000.0</f>
        <v>0</v>
      </c>
      <c r="Q55">
        <f>2.0/((1/S55-1/R55)+SIGN(S55)*SQRT((1/S55-1/R55)*(1/S55-1/R55) + 4*BS55/((BS55+1)*(BS55+1))*(2*1/S55*1/R55-1/R55*1/R55)))</f>
        <v>0</v>
      </c>
      <c r="R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S55">
        <f>J55*(1000-(1000*0.61365*exp(17.502*W55/(240.97+W55))/(CD55+CE55)+BY55)/2)/(1000*0.61365*exp(17.502*W55/(240.97+W55))/(CD55+CE55)-BY55)</f>
        <v>0</v>
      </c>
      <c r="T55">
        <f>1/((BS55+1)/(Q55/1.6)+1/(R55/1.37)) + BS55/((BS55+1)/(Q55/1.6) + BS55/(R55/1.37))</f>
        <v>0</v>
      </c>
      <c r="U55">
        <f>(BN55*BQ55)</f>
        <v>0</v>
      </c>
      <c r="V55">
        <f>(CF55+(U55+2*0.95*5.67E-8*(((CF55+$B$7)+273)^4-(CF55+273)^4)-44100*J55)/(1.84*29.3*R55+8*0.95*5.67E-8*(CF55+273)^3))</f>
        <v>0</v>
      </c>
      <c r="W55">
        <f>($C$7*CG55+$D$7*CH55+$E$7*V55)</f>
        <v>0</v>
      </c>
      <c r="X55">
        <f>0.61365*exp(17.502*W55/(240.97+W55))</f>
        <v>0</v>
      </c>
      <c r="Y55">
        <f>(Z55/AA55*100)</f>
        <v>0</v>
      </c>
      <c r="Z55">
        <f>BY55*(CD55+CE55)/1000</f>
        <v>0</v>
      </c>
      <c r="AA55">
        <f>0.61365*exp(17.502*CF55/(240.97+CF55))</f>
        <v>0</v>
      </c>
      <c r="AB55">
        <f>(X55-BY55*(CD55+CE55)/1000)</f>
        <v>0</v>
      </c>
      <c r="AC55">
        <f>(-J55*44100)</f>
        <v>0</v>
      </c>
      <c r="AD55">
        <f>2*29.3*R55*0.92*(CF55-W55)</f>
        <v>0</v>
      </c>
      <c r="AE55">
        <f>2*0.95*5.67E-8*(((CF55+$B$7)+273)^4-(W55+273)^4)</f>
        <v>0</v>
      </c>
      <c r="AF55">
        <f>U55+AE55+AC55+AD55</f>
        <v>0</v>
      </c>
      <c r="AG55">
        <v>18</v>
      </c>
      <c r="AH55">
        <v>2</v>
      </c>
      <c r="AI55">
        <f>IF(AG55*$H$13&gt;=AK55,1.0,(AK55/(AK55-AG55*$H$13)))</f>
        <v>0</v>
      </c>
      <c r="AJ55">
        <f>(AI55-1)*100</f>
        <v>0</v>
      </c>
      <c r="AK55">
        <f>MAX(0,($B$13+$C$13*CK55)/(1+$D$13*CK55)*CD55/(CF55+273)*$E$13)</f>
        <v>0</v>
      </c>
      <c r="AL55" t="s">
        <v>292</v>
      </c>
      <c r="AM55" t="s">
        <v>292</v>
      </c>
      <c r="AN55">
        <v>0</v>
      </c>
      <c r="AO55">
        <v>0</v>
      </c>
      <c r="AP55">
        <f>1-AN55/AO55</f>
        <v>0</v>
      </c>
      <c r="AQ55">
        <v>0</v>
      </c>
      <c r="AR55" t="s">
        <v>292</v>
      </c>
      <c r="AS55" t="s">
        <v>292</v>
      </c>
      <c r="AT55">
        <v>0</v>
      </c>
      <c r="AU55">
        <v>0</v>
      </c>
      <c r="AV55">
        <f>1-AT55/AU55</f>
        <v>0</v>
      </c>
      <c r="AW55">
        <v>0.5</v>
      </c>
      <c r="AX55">
        <f>BO55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292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293</v>
      </c>
      <c r="BU55">
        <v>2</v>
      </c>
      <c r="BV55">
        <v>1626126389.5</v>
      </c>
      <c r="BW55">
        <v>403.997</v>
      </c>
      <c r="BX55">
        <v>419.956333333333</v>
      </c>
      <c r="BY55">
        <v>6.39598</v>
      </c>
      <c r="BZ55">
        <v>4.04485</v>
      </c>
      <c r="CA55">
        <v>401.864</v>
      </c>
      <c r="CB55">
        <v>6.45455666666667</v>
      </c>
      <c r="CC55">
        <v>900.032</v>
      </c>
      <c r="CD55">
        <v>100.777333333333</v>
      </c>
      <c r="CE55">
        <v>0.112237</v>
      </c>
      <c r="CF55">
        <v>16.2571</v>
      </c>
      <c r="CG55">
        <v>15.6326</v>
      </c>
      <c r="CH55">
        <v>999.9</v>
      </c>
      <c r="CI55">
        <v>0</v>
      </c>
      <c r="CJ55">
        <v>0</v>
      </c>
      <c r="CK55">
        <v>9989.18333333333</v>
      </c>
      <c r="CL55">
        <v>0</v>
      </c>
      <c r="CM55">
        <v>0.221023</v>
      </c>
      <c r="CN55">
        <v>1459.98666666667</v>
      </c>
      <c r="CO55">
        <v>0.972997666666667</v>
      </c>
      <c r="CP55">
        <v>0.0270023666666667</v>
      </c>
      <c r="CQ55">
        <v>0</v>
      </c>
      <c r="CR55">
        <v>924.847666666667</v>
      </c>
      <c r="CS55">
        <v>4.99999</v>
      </c>
      <c r="CT55">
        <v>13520.9333333333</v>
      </c>
      <c r="CU55">
        <v>12728.2</v>
      </c>
      <c r="CV55">
        <v>40.062</v>
      </c>
      <c r="CW55">
        <v>42.375</v>
      </c>
      <c r="CX55">
        <v>41.312</v>
      </c>
      <c r="CY55">
        <v>41.562</v>
      </c>
      <c r="CZ55">
        <v>41.5</v>
      </c>
      <c r="DA55">
        <v>1415.69666666667</v>
      </c>
      <c r="DB55">
        <v>39.29</v>
      </c>
      <c r="DC55">
        <v>0</v>
      </c>
      <c r="DD55">
        <v>1626126399.7</v>
      </c>
      <c r="DE55">
        <v>0</v>
      </c>
      <c r="DF55">
        <v>925.798615384615</v>
      </c>
      <c r="DG55">
        <v>-6.11610256017645</v>
      </c>
      <c r="DH55">
        <v>-76.338461619207</v>
      </c>
      <c r="DI55">
        <v>13529.5730769231</v>
      </c>
      <c r="DJ55">
        <v>15</v>
      </c>
      <c r="DK55">
        <v>1626126261</v>
      </c>
      <c r="DL55" t="s">
        <v>294</v>
      </c>
      <c r="DM55">
        <v>1626126255</v>
      </c>
      <c r="DN55">
        <v>1626126261</v>
      </c>
      <c r="DO55">
        <v>7</v>
      </c>
      <c r="DP55">
        <v>0.339</v>
      </c>
      <c r="DQ55">
        <v>0.02</v>
      </c>
      <c r="DR55">
        <v>2.158</v>
      </c>
      <c r="DS55">
        <v>-0.064</v>
      </c>
      <c r="DT55">
        <v>420</v>
      </c>
      <c r="DU55">
        <v>4</v>
      </c>
      <c r="DV55">
        <v>0.09</v>
      </c>
      <c r="DW55">
        <v>0.05</v>
      </c>
      <c r="DX55">
        <v>-15.9445975</v>
      </c>
      <c r="DY55">
        <v>-0.229239399624711</v>
      </c>
      <c r="DZ55">
        <v>0.029188632097959</v>
      </c>
      <c r="EA55">
        <v>1</v>
      </c>
      <c r="EB55">
        <v>926.115628571428</v>
      </c>
      <c r="EC55">
        <v>-6.24994959609058</v>
      </c>
      <c r="ED55">
        <v>0.653056290976254</v>
      </c>
      <c r="EE55">
        <v>1</v>
      </c>
      <c r="EF55">
        <v>2.33367425</v>
      </c>
      <c r="EG55">
        <v>0.105697373358347</v>
      </c>
      <c r="EH55">
        <v>0.0101962343263334</v>
      </c>
      <c r="EI55">
        <v>0</v>
      </c>
      <c r="EJ55">
        <v>2</v>
      </c>
      <c r="EK55">
        <v>3</v>
      </c>
      <c r="EL55" t="s">
        <v>340</v>
      </c>
      <c r="EM55">
        <v>100</v>
      </c>
      <c r="EN55">
        <v>100</v>
      </c>
      <c r="EO55">
        <v>2.133</v>
      </c>
      <c r="EP55">
        <v>-0.0586</v>
      </c>
      <c r="EQ55">
        <v>1.36772170046793</v>
      </c>
      <c r="ER55">
        <v>0.00225868272383977</v>
      </c>
      <c r="ES55">
        <v>-9.96746185667655e-07</v>
      </c>
      <c r="ET55">
        <v>2.83711317370827e-10</v>
      </c>
      <c r="EU55">
        <v>-0.063082517618382</v>
      </c>
      <c r="EV55">
        <v>-0.00217948432402501</v>
      </c>
      <c r="EW55">
        <v>0.000453263451741206</v>
      </c>
      <c r="EX55">
        <v>-1.16319206543697e-06</v>
      </c>
      <c r="EY55">
        <v>-2</v>
      </c>
      <c r="EZ55">
        <v>2196</v>
      </c>
      <c r="FA55">
        <v>1</v>
      </c>
      <c r="FB55">
        <v>25</v>
      </c>
      <c r="FC55">
        <v>2.3</v>
      </c>
      <c r="FD55">
        <v>2.2</v>
      </c>
      <c r="FE55">
        <v>18</v>
      </c>
      <c r="FF55">
        <v>940.988</v>
      </c>
      <c r="FG55">
        <v>418.99</v>
      </c>
      <c r="FH55">
        <v>10.0132</v>
      </c>
      <c r="FI55">
        <v>26.1529</v>
      </c>
      <c r="FJ55">
        <v>29.9993</v>
      </c>
      <c r="FK55">
        <v>25.9931</v>
      </c>
      <c r="FL55">
        <v>26.003</v>
      </c>
      <c r="FM55">
        <v>25.2771</v>
      </c>
      <c r="FN55">
        <v>74.0926</v>
      </c>
      <c r="FO55">
        <v>0</v>
      </c>
      <c r="FP55">
        <v>10.1</v>
      </c>
      <c r="FQ55">
        <v>420</v>
      </c>
      <c r="FR55">
        <v>4.05624</v>
      </c>
      <c r="FS55">
        <v>101.346</v>
      </c>
      <c r="FT55">
        <v>101.976</v>
      </c>
    </row>
    <row r="56" spans="1:176">
      <c r="A56">
        <v>40</v>
      </c>
      <c r="B56">
        <v>1626126392.5</v>
      </c>
      <c r="C56">
        <v>78</v>
      </c>
      <c r="D56" t="s">
        <v>373</v>
      </c>
      <c r="E56" t="s">
        <v>374</v>
      </c>
      <c r="F56">
        <v>1</v>
      </c>
      <c r="I56">
        <v>1626126391.5</v>
      </c>
      <c r="J56">
        <f>(K56)/1000</f>
        <v>0</v>
      </c>
      <c r="K56">
        <f>1000*CC56*AI56*(BY56-BZ56)/(100*BR56*(1000-AI56*BY56))</f>
        <v>0</v>
      </c>
      <c r="L56">
        <f>CC56*AI56*(BX56-BW56*(1000-AI56*BZ56)/(1000-AI56*BY56))/(100*BR56)</f>
        <v>0</v>
      </c>
      <c r="M56">
        <f>BW56 - IF(AI56&gt;1, L56*BR56*100.0/(AK56*CK56), 0)</f>
        <v>0</v>
      </c>
      <c r="N56">
        <f>((T56-J56/2)*M56-L56)/(T56+J56/2)</f>
        <v>0</v>
      </c>
      <c r="O56">
        <f>N56*(CD56+CE56)/1000.0</f>
        <v>0</v>
      </c>
      <c r="P56">
        <f>(BW56 - IF(AI56&gt;1, L56*BR56*100.0/(AK56*CK56), 0))*(CD56+CE56)/1000.0</f>
        <v>0</v>
      </c>
      <c r="Q56">
        <f>2.0/((1/S56-1/R56)+SIGN(S56)*SQRT((1/S56-1/R56)*(1/S56-1/R56) + 4*BS56/((BS56+1)*(BS56+1))*(2*1/S56*1/R56-1/R56*1/R56)))</f>
        <v>0</v>
      </c>
      <c r="R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S56">
        <f>J56*(1000-(1000*0.61365*exp(17.502*W56/(240.97+W56))/(CD56+CE56)+BY56)/2)/(1000*0.61365*exp(17.502*W56/(240.97+W56))/(CD56+CE56)-BY56)</f>
        <v>0</v>
      </c>
      <c r="T56">
        <f>1/((BS56+1)/(Q56/1.6)+1/(R56/1.37)) + BS56/((BS56+1)/(Q56/1.6) + BS56/(R56/1.37))</f>
        <v>0</v>
      </c>
      <c r="U56">
        <f>(BN56*BQ56)</f>
        <v>0</v>
      </c>
      <c r="V56">
        <f>(CF56+(U56+2*0.95*5.67E-8*(((CF56+$B$7)+273)^4-(CF56+273)^4)-44100*J56)/(1.84*29.3*R56+8*0.95*5.67E-8*(CF56+273)^3))</f>
        <v>0</v>
      </c>
      <c r="W56">
        <f>($C$7*CG56+$D$7*CH56+$E$7*V56)</f>
        <v>0</v>
      </c>
      <c r="X56">
        <f>0.61365*exp(17.502*W56/(240.97+W56))</f>
        <v>0</v>
      </c>
      <c r="Y56">
        <f>(Z56/AA56*100)</f>
        <v>0</v>
      </c>
      <c r="Z56">
        <f>BY56*(CD56+CE56)/1000</f>
        <v>0</v>
      </c>
      <c r="AA56">
        <f>0.61365*exp(17.502*CF56/(240.97+CF56))</f>
        <v>0</v>
      </c>
      <c r="AB56">
        <f>(X56-BY56*(CD56+CE56)/1000)</f>
        <v>0</v>
      </c>
      <c r="AC56">
        <f>(-J56*44100)</f>
        <v>0</v>
      </c>
      <c r="AD56">
        <f>2*29.3*R56*0.92*(CF56-W56)</f>
        <v>0</v>
      </c>
      <c r="AE56">
        <f>2*0.95*5.67E-8*(((CF56+$B$7)+273)^4-(W56+273)^4)</f>
        <v>0</v>
      </c>
      <c r="AF56">
        <f>U56+AE56+AC56+AD56</f>
        <v>0</v>
      </c>
      <c r="AG56">
        <v>18</v>
      </c>
      <c r="AH56">
        <v>2</v>
      </c>
      <c r="AI56">
        <f>IF(AG56*$H$13&gt;=AK56,1.0,(AK56/(AK56-AG56*$H$13)))</f>
        <v>0</v>
      </c>
      <c r="AJ56">
        <f>(AI56-1)*100</f>
        <v>0</v>
      </c>
      <c r="AK56">
        <f>MAX(0,($B$13+$C$13*CK56)/(1+$D$13*CK56)*CD56/(CF56+273)*$E$13)</f>
        <v>0</v>
      </c>
      <c r="AL56" t="s">
        <v>292</v>
      </c>
      <c r="AM56" t="s">
        <v>292</v>
      </c>
      <c r="AN56">
        <v>0</v>
      </c>
      <c r="AO56">
        <v>0</v>
      </c>
      <c r="AP56">
        <f>1-AN56/AO56</f>
        <v>0</v>
      </c>
      <c r="AQ56">
        <v>0</v>
      </c>
      <c r="AR56" t="s">
        <v>292</v>
      </c>
      <c r="AS56" t="s">
        <v>292</v>
      </c>
      <c r="AT56">
        <v>0</v>
      </c>
      <c r="AU56">
        <v>0</v>
      </c>
      <c r="AV56">
        <f>1-AT56/AU56</f>
        <v>0</v>
      </c>
      <c r="AW56">
        <v>0.5</v>
      </c>
      <c r="AX56">
        <f>BO56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292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293</v>
      </c>
      <c r="BU56">
        <v>2</v>
      </c>
      <c r="BV56">
        <v>1626126391.5</v>
      </c>
      <c r="BW56">
        <v>403.964666666667</v>
      </c>
      <c r="BX56">
        <v>419.949</v>
      </c>
      <c r="BY56">
        <v>6.39997666666667</v>
      </c>
      <c r="BZ56">
        <v>4.04521</v>
      </c>
      <c r="CA56">
        <v>401.832</v>
      </c>
      <c r="CB56">
        <v>6.45854333333333</v>
      </c>
      <c r="CC56">
        <v>900.012</v>
      </c>
      <c r="CD56">
        <v>100.777666666667</v>
      </c>
      <c r="CE56">
        <v>0.112169666666667</v>
      </c>
      <c r="CF56">
        <v>16.2763</v>
      </c>
      <c r="CG56">
        <v>15.6541666666667</v>
      </c>
      <c r="CH56">
        <v>999.9</v>
      </c>
      <c r="CI56">
        <v>0</v>
      </c>
      <c r="CJ56">
        <v>0</v>
      </c>
      <c r="CK56">
        <v>10009.7933333333</v>
      </c>
      <c r="CL56">
        <v>0</v>
      </c>
      <c r="CM56">
        <v>0.221023</v>
      </c>
      <c r="CN56">
        <v>1459.90666666667</v>
      </c>
      <c r="CO56">
        <v>0.972996333333333</v>
      </c>
      <c r="CP56">
        <v>0.0270039333333333</v>
      </c>
      <c r="CQ56">
        <v>0</v>
      </c>
      <c r="CR56">
        <v>925.121666666667</v>
      </c>
      <c r="CS56">
        <v>4.99999</v>
      </c>
      <c r="CT56">
        <v>13517.1666666667</v>
      </c>
      <c r="CU56">
        <v>12727.5333333333</v>
      </c>
      <c r="CV56">
        <v>40.062</v>
      </c>
      <c r="CW56">
        <v>42.333</v>
      </c>
      <c r="CX56">
        <v>41.312</v>
      </c>
      <c r="CY56">
        <v>41.562</v>
      </c>
      <c r="CZ56">
        <v>41.5</v>
      </c>
      <c r="DA56">
        <v>1415.61666666667</v>
      </c>
      <c r="DB56">
        <v>39.29</v>
      </c>
      <c r="DC56">
        <v>0</v>
      </c>
      <c r="DD56">
        <v>1626126402.1</v>
      </c>
      <c r="DE56">
        <v>0</v>
      </c>
      <c r="DF56">
        <v>925.590269230769</v>
      </c>
      <c r="DG56">
        <v>-5.37001709005265</v>
      </c>
      <c r="DH56">
        <v>-78.3555555968746</v>
      </c>
      <c r="DI56">
        <v>13526.35</v>
      </c>
      <c r="DJ56">
        <v>15</v>
      </c>
      <c r="DK56">
        <v>1626126261</v>
      </c>
      <c r="DL56" t="s">
        <v>294</v>
      </c>
      <c r="DM56">
        <v>1626126255</v>
      </c>
      <c r="DN56">
        <v>1626126261</v>
      </c>
      <c r="DO56">
        <v>7</v>
      </c>
      <c r="DP56">
        <v>0.339</v>
      </c>
      <c r="DQ56">
        <v>0.02</v>
      </c>
      <c r="DR56">
        <v>2.158</v>
      </c>
      <c r="DS56">
        <v>-0.064</v>
      </c>
      <c r="DT56">
        <v>420</v>
      </c>
      <c r="DU56">
        <v>4</v>
      </c>
      <c r="DV56">
        <v>0.09</v>
      </c>
      <c r="DW56">
        <v>0.05</v>
      </c>
      <c r="DX56">
        <v>-15.9527225</v>
      </c>
      <c r="DY56">
        <v>-0.152221013133157</v>
      </c>
      <c r="DZ56">
        <v>0.0219834538630762</v>
      </c>
      <c r="EA56">
        <v>1</v>
      </c>
      <c r="EB56">
        <v>925.939558823529</v>
      </c>
      <c r="EC56">
        <v>-5.96256084390384</v>
      </c>
      <c r="ED56">
        <v>0.612178328073864</v>
      </c>
      <c r="EE56">
        <v>1</v>
      </c>
      <c r="EF56">
        <v>2.3371465</v>
      </c>
      <c r="EG56">
        <v>0.108133508442778</v>
      </c>
      <c r="EH56">
        <v>0.0104236993313315</v>
      </c>
      <c r="EI56">
        <v>0</v>
      </c>
      <c r="EJ56">
        <v>2</v>
      </c>
      <c r="EK56">
        <v>3</v>
      </c>
      <c r="EL56" t="s">
        <v>340</v>
      </c>
      <c r="EM56">
        <v>100</v>
      </c>
      <c r="EN56">
        <v>100</v>
      </c>
      <c r="EO56">
        <v>2.132</v>
      </c>
      <c r="EP56">
        <v>-0.0586</v>
      </c>
      <c r="EQ56">
        <v>1.36772170046793</v>
      </c>
      <c r="ER56">
        <v>0.00225868272383977</v>
      </c>
      <c r="ES56">
        <v>-9.96746185667655e-07</v>
      </c>
      <c r="ET56">
        <v>2.83711317370827e-10</v>
      </c>
      <c r="EU56">
        <v>-0.063082517618382</v>
      </c>
      <c r="EV56">
        <v>-0.00217948432402501</v>
      </c>
      <c r="EW56">
        <v>0.000453263451741206</v>
      </c>
      <c r="EX56">
        <v>-1.16319206543697e-06</v>
      </c>
      <c r="EY56">
        <v>-2</v>
      </c>
      <c r="EZ56">
        <v>2196</v>
      </c>
      <c r="FA56">
        <v>1</v>
      </c>
      <c r="FB56">
        <v>25</v>
      </c>
      <c r="FC56">
        <v>2.3</v>
      </c>
      <c r="FD56">
        <v>2.2</v>
      </c>
      <c r="FE56">
        <v>18</v>
      </c>
      <c r="FF56">
        <v>940.726</v>
      </c>
      <c r="FG56">
        <v>419.121</v>
      </c>
      <c r="FH56">
        <v>10.0788</v>
      </c>
      <c r="FI56">
        <v>26.1511</v>
      </c>
      <c r="FJ56">
        <v>29.9992</v>
      </c>
      <c r="FK56">
        <v>25.9929</v>
      </c>
      <c r="FL56">
        <v>26.003</v>
      </c>
      <c r="FM56">
        <v>25.2769</v>
      </c>
      <c r="FN56">
        <v>74.0926</v>
      </c>
      <c r="FO56">
        <v>0</v>
      </c>
      <c r="FP56">
        <v>10.2</v>
      </c>
      <c r="FQ56">
        <v>420</v>
      </c>
      <c r="FR56">
        <v>4.05624</v>
      </c>
      <c r="FS56">
        <v>101.345</v>
      </c>
      <c r="FT56">
        <v>101.976</v>
      </c>
    </row>
    <row r="57" spans="1:176">
      <c r="A57">
        <v>41</v>
      </c>
      <c r="B57">
        <v>1626126394.5</v>
      </c>
      <c r="C57">
        <v>80</v>
      </c>
      <c r="D57" t="s">
        <v>375</v>
      </c>
      <c r="E57" t="s">
        <v>376</v>
      </c>
      <c r="F57">
        <v>1</v>
      </c>
      <c r="I57">
        <v>1626126393.5</v>
      </c>
      <c r="J57">
        <f>(K57)/1000</f>
        <v>0</v>
      </c>
      <c r="K57">
        <f>1000*CC57*AI57*(BY57-BZ57)/(100*BR57*(1000-AI57*BY57))</f>
        <v>0</v>
      </c>
      <c r="L57">
        <f>CC57*AI57*(BX57-BW57*(1000-AI57*BZ57)/(1000-AI57*BY57))/(100*BR57)</f>
        <v>0</v>
      </c>
      <c r="M57">
        <f>BW57 - IF(AI57&gt;1, L57*BR57*100.0/(AK57*CK57), 0)</f>
        <v>0</v>
      </c>
      <c r="N57">
        <f>((T57-J57/2)*M57-L57)/(T57+J57/2)</f>
        <v>0</v>
      </c>
      <c r="O57">
        <f>N57*(CD57+CE57)/1000.0</f>
        <v>0</v>
      </c>
      <c r="P57">
        <f>(BW57 - IF(AI57&gt;1, L57*BR57*100.0/(AK57*CK57), 0))*(CD57+CE57)/1000.0</f>
        <v>0</v>
      </c>
      <c r="Q57">
        <f>2.0/((1/S57-1/R57)+SIGN(S57)*SQRT((1/S57-1/R57)*(1/S57-1/R57) + 4*BS57/((BS57+1)*(BS57+1))*(2*1/S57*1/R57-1/R57*1/R57)))</f>
        <v>0</v>
      </c>
      <c r="R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S57">
        <f>J57*(1000-(1000*0.61365*exp(17.502*W57/(240.97+W57))/(CD57+CE57)+BY57)/2)/(1000*0.61365*exp(17.502*W57/(240.97+W57))/(CD57+CE57)-BY57)</f>
        <v>0</v>
      </c>
      <c r="T57">
        <f>1/((BS57+1)/(Q57/1.6)+1/(R57/1.37)) + BS57/((BS57+1)/(Q57/1.6) + BS57/(R57/1.37))</f>
        <v>0</v>
      </c>
      <c r="U57">
        <f>(BN57*BQ57)</f>
        <v>0</v>
      </c>
      <c r="V57">
        <f>(CF57+(U57+2*0.95*5.67E-8*(((CF57+$B$7)+273)^4-(CF57+273)^4)-44100*J57)/(1.84*29.3*R57+8*0.95*5.67E-8*(CF57+273)^3))</f>
        <v>0</v>
      </c>
      <c r="W57">
        <f>($C$7*CG57+$D$7*CH57+$E$7*V57)</f>
        <v>0</v>
      </c>
      <c r="X57">
        <f>0.61365*exp(17.502*W57/(240.97+W57))</f>
        <v>0</v>
      </c>
      <c r="Y57">
        <f>(Z57/AA57*100)</f>
        <v>0</v>
      </c>
      <c r="Z57">
        <f>BY57*(CD57+CE57)/1000</f>
        <v>0</v>
      </c>
      <c r="AA57">
        <f>0.61365*exp(17.502*CF57/(240.97+CF57))</f>
        <v>0</v>
      </c>
      <c r="AB57">
        <f>(X57-BY57*(CD57+CE57)/1000)</f>
        <v>0</v>
      </c>
      <c r="AC57">
        <f>(-J57*44100)</f>
        <v>0</v>
      </c>
      <c r="AD57">
        <f>2*29.3*R57*0.92*(CF57-W57)</f>
        <v>0</v>
      </c>
      <c r="AE57">
        <f>2*0.95*5.67E-8*(((CF57+$B$7)+273)^4-(W57+273)^4)</f>
        <v>0</v>
      </c>
      <c r="AF57">
        <f>U57+AE57+AC57+AD57</f>
        <v>0</v>
      </c>
      <c r="AG57">
        <v>18</v>
      </c>
      <c r="AH57">
        <v>2</v>
      </c>
      <c r="AI57">
        <f>IF(AG57*$H$13&gt;=AK57,1.0,(AK57/(AK57-AG57*$H$13)))</f>
        <v>0</v>
      </c>
      <c r="AJ57">
        <f>(AI57-1)*100</f>
        <v>0</v>
      </c>
      <c r="AK57">
        <f>MAX(0,($B$13+$C$13*CK57)/(1+$D$13*CK57)*CD57/(CF57+273)*$E$13)</f>
        <v>0</v>
      </c>
      <c r="AL57" t="s">
        <v>292</v>
      </c>
      <c r="AM57" t="s">
        <v>292</v>
      </c>
      <c r="AN57">
        <v>0</v>
      </c>
      <c r="AO57">
        <v>0</v>
      </c>
      <c r="AP57">
        <f>1-AN57/AO57</f>
        <v>0</v>
      </c>
      <c r="AQ57">
        <v>0</v>
      </c>
      <c r="AR57" t="s">
        <v>292</v>
      </c>
      <c r="AS57" t="s">
        <v>292</v>
      </c>
      <c r="AT57">
        <v>0</v>
      </c>
      <c r="AU57">
        <v>0</v>
      </c>
      <c r="AV57">
        <f>1-AT57/AU57</f>
        <v>0</v>
      </c>
      <c r="AW57">
        <v>0.5</v>
      </c>
      <c r="AX57">
        <f>BO57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292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293</v>
      </c>
      <c r="BU57">
        <v>2</v>
      </c>
      <c r="BV57">
        <v>1626126393.5</v>
      </c>
      <c r="BW57">
        <v>403.97</v>
      </c>
      <c r="BX57">
        <v>419.981333333333</v>
      </c>
      <c r="BY57">
        <v>6.40439666666667</v>
      </c>
      <c r="BZ57">
        <v>4.04493</v>
      </c>
      <c r="CA57">
        <v>401.837</v>
      </c>
      <c r="CB57">
        <v>6.46294333333333</v>
      </c>
      <c r="CC57">
        <v>900.019666666667</v>
      </c>
      <c r="CD57">
        <v>100.777666666667</v>
      </c>
      <c r="CE57">
        <v>0.112340333333333</v>
      </c>
      <c r="CF57">
        <v>16.2989</v>
      </c>
      <c r="CG57">
        <v>15.6744666666667</v>
      </c>
      <c r="CH57">
        <v>999.9</v>
      </c>
      <c r="CI57">
        <v>0</v>
      </c>
      <c r="CJ57">
        <v>0</v>
      </c>
      <c r="CK57">
        <v>10007.3</v>
      </c>
      <c r="CL57">
        <v>0</v>
      </c>
      <c r="CM57">
        <v>0.221023</v>
      </c>
      <c r="CN57">
        <v>1459.91333333333</v>
      </c>
      <c r="CO57">
        <v>0.972996333333333</v>
      </c>
      <c r="CP57">
        <v>0.0270039333333333</v>
      </c>
      <c r="CQ57">
        <v>0</v>
      </c>
      <c r="CR57">
        <v>924.802333333333</v>
      </c>
      <c r="CS57">
        <v>4.99999</v>
      </c>
      <c r="CT57">
        <v>13514.6</v>
      </c>
      <c r="CU57">
        <v>12727.5333333333</v>
      </c>
      <c r="CV57">
        <v>40.062</v>
      </c>
      <c r="CW57">
        <v>42.375</v>
      </c>
      <c r="CX57">
        <v>41.312</v>
      </c>
      <c r="CY57">
        <v>41.562</v>
      </c>
      <c r="CZ57">
        <v>41.5</v>
      </c>
      <c r="DA57">
        <v>1415.62333333333</v>
      </c>
      <c r="DB57">
        <v>39.29</v>
      </c>
      <c r="DC57">
        <v>0</v>
      </c>
      <c r="DD57">
        <v>1626126403.9</v>
      </c>
      <c r="DE57">
        <v>0</v>
      </c>
      <c r="DF57">
        <v>925.38816</v>
      </c>
      <c r="DG57">
        <v>-5.37653844617854</v>
      </c>
      <c r="DH57">
        <v>-81.4846153341966</v>
      </c>
      <c r="DI57">
        <v>13523.456</v>
      </c>
      <c r="DJ57">
        <v>15</v>
      </c>
      <c r="DK57">
        <v>1626126261</v>
      </c>
      <c r="DL57" t="s">
        <v>294</v>
      </c>
      <c r="DM57">
        <v>1626126255</v>
      </c>
      <c r="DN57">
        <v>1626126261</v>
      </c>
      <c r="DO57">
        <v>7</v>
      </c>
      <c r="DP57">
        <v>0.339</v>
      </c>
      <c r="DQ57">
        <v>0.02</v>
      </c>
      <c r="DR57">
        <v>2.158</v>
      </c>
      <c r="DS57">
        <v>-0.064</v>
      </c>
      <c r="DT57">
        <v>420</v>
      </c>
      <c r="DU57">
        <v>4</v>
      </c>
      <c r="DV57">
        <v>0.09</v>
      </c>
      <c r="DW57">
        <v>0.05</v>
      </c>
      <c r="DX57">
        <v>-15.9634175</v>
      </c>
      <c r="DY57">
        <v>-0.157381238273929</v>
      </c>
      <c r="DZ57">
        <v>0.0228437178180347</v>
      </c>
      <c r="EA57">
        <v>1</v>
      </c>
      <c r="EB57">
        <v>925.744484848485</v>
      </c>
      <c r="EC57">
        <v>-5.68825135385336</v>
      </c>
      <c r="ED57">
        <v>0.572526676430864</v>
      </c>
      <c r="EE57">
        <v>1</v>
      </c>
      <c r="EF57">
        <v>2.34069</v>
      </c>
      <c r="EG57">
        <v>0.111863189493429</v>
      </c>
      <c r="EH57">
        <v>0.0107686733166161</v>
      </c>
      <c r="EI57">
        <v>0</v>
      </c>
      <c r="EJ57">
        <v>2</v>
      </c>
      <c r="EK57">
        <v>3</v>
      </c>
      <c r="EL57" t="s">
        <v>340</v>
      </c>
      <c r="EM57">
        <v>100</v>
      </c>
      <c r="EN57">
        <v>100</v>
      </c>
      <c r="EO57">
        <v>2.133</v>
      </c>
      <c r="EP57">
        <v>-0.0585</v>
      </c>
      <c r="EQ57">
        <v>1.36772170046793</v>
      </c>
      <c r="ER57">
        <v>0.00225868272383977</v>
      </c>
      <c r="ES57">
        <v>-9.96746185667655e-07</v>
      </c>
      <c r="ET57">
        <v>2.83711317370827e-10</v>
      </c>
      <c r="EU57">
        <v>-0.063082517618382</v>
      </c>
      <c r="EV57">
        <v>-0.00217948432402501</v>
      </c>
      <c r="EW57">
        <v>0.000453263451741206</v>
      </c>
      <c r="EX57">
        <v>-1.16319206543697e-06</v>
      </c>
      <c r="EY57">
        <v>-2</v>
      </c>
      <c r="EZ57">
        <v>2196</v>
      </c>
      <c r="FA57">
        <v>1</v>
      </c>
      <c r="FB57">
        <v>25</v>
      </c>
      <c r="FC57">
        <v>2.3</v>
      </c>
      <c r="FD57">
        <v>2.2</v>
      </c>
      <c r="FE57">
        <v>18</v>
      </c>
      <c r="FF57">
        <v>941.07</v>
      </c>
      <c r="FG57">
        <v>418.961</v>
      </c>
      <c r="FH57">
        <v>10.1472</v>
      </c>
      <c r="FI57">
        <v>26.1494</v>
      </c>
      <c r="FJ57">
        <v>29.9992</v>
      </c>
      <c r="FK57">
        <v>25.9918</v>
      </c>
      <c r="FL57">
        <v>26.003</v>
      </c>
      <c r="FM57">
        <v>25.2766</v>
      </c>
      <c r="FN57">
        <v>74.0926</v>
      </c>
      <c r="FO57">
        <v>0</v>
      </c>
      <c r="FP57">
        <v>10.3</v>
      </c>
      <c r="FQ57">
        <v>420</v>
      </c>
      <c r="FR57">
        <v>4.05624</v>
      </c>
      <c r="FS57">
        <v>101.345</v>
      </c>
      <c r="FT57">
        <v>101.976</v>
      </c>
    </row>
    <row r="58" spans="1:176">
      <c r="A58">
        <v>42</v>
      </c>
      <c r="B58">
        <v>1626126396.5</v>
      </c>
      <c r="C58">
        <v>82</v>
      </c>
      <c r="D58" t="s">
        <v>377</v>
      </c>
      <c r="E58" t="s">
        <v>378</v>
      </c>
      <c r="F58">
        <v>1</v>
      </c>
      <c r="I58">
        <v>1626126395.5</v>
      </c>
      <c r="J58">
        <f>(K58)/1000</f>
        <v>0</v>
      </c>
      <c r="K58">
        <f>1000*CC58*AI58*(BY58-BZ58)/(100*BR58*(1000-AI58*BY58))</f>
        <v>0</v>
      </c>
      <c r="L58">
        <f>CC58*AI58*(BX58-BW58*(1000-AI58*BZ58)/(1000-AI58*BY58))/(100*BR58)</f>
        <v>0</v>
      </c>
      <c r="M58">
        <f>BW58 - IF(AI58&gt;1, L58*BR58*100.0/(AK58*CK58), 0)</f>
        <v>0</v>
      </c>
      <c r="N58">
        <f>((T58-J58/2)*M58-L58)/(T58+J58/2)</f>
        <v>0</v>
      </c>
      <c r="O58">
        <f>N58*(CD58+CE58)/1000.0</f>
        <v>0</v>
      </c>
      <c r="P58">
        <f>(BW58 - IF(AI58&gt;1, L58*BR58*100.0/(AK58*CK58), 0))*(CD58+CE58)/1000.0</f>
        <v>0</v>
      </c>
      <c r="Q58">
        <f>2.0/((1/S58-1/R58)+SIGN(S58)*SQRT((1/S58-1/R58)*(1/S58-1/R58) + 4*BS58/((BS58+1)*(BS58+1))*(2*1/S58*1/R58-1/R58*1/R58)))</f>
        <v>0</v>
      </c>
      <c r="R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S58">
        <f>J58*(1000-(1000*0.61365*exp(17.502*W58/(240.97+W58))/(CD58+CE58)+BY58)/2)/(1000*0.61365*exp(17.502*W58/(240.97+W58))/(CD58+CE58)-BY58)</f>
        <v>0</v>
      </c>
      <c r="T58">
        <f>1/((BS58+1)/(Q58/1.6)+1/(R58/1.37)) + BS58/((BS58+1)/(Q58/1.6) + BS58/(R58/1.37))</f>
        <v>0</v>
      </c>
      <c r="U58">
        <f>(BN58*BQ58)</f>
        <v>0</v>
      </c>
      <c r="V58">
        <f>(CF58+(U58+2*0.95*5.67E-8*(((CF58+$B$7)+273)^4-(CF58+273)^4)-44100*J58)/(1.84*29.3*R58+8*0.95*5.67E-8*(CF58+273)^3))</f>
        <v>0</v>
      </c>
      <c r="W58">
        <f>($C$7*CG58+$D$7*CH58+$E$7*V58)</f>
        <v>0</v>
      </c>
      <c r="X58">
        <f>0.61365*exp(17.502*W58/(240.97+W58))</f>
        <v>0</v>
      </c>
      <c r="Y58">
        <f>(Z58/AA58*100)</f>
        <v>0</v>
      </c>
      <c r="Z58">
        <f>BY58*(CD58+CE58)/1000</f>
        <v>0</v>
      </c>
      <c r="AA58">
        <f>0.61365*exp(17.502*CF58/(240.97+CF58))</f>
        <v>0</v>
      </c>
      <c r="AB58">
        <f>(X58-BY58*(CD58+CE58)/1000)</f>
        <v>0</v>
      </c>
      <c r="AC58">
        <f>(-J58*44100)</f>
        <v>0</v>
      </c>
      <c r="AD58">
        <f>2*29.3*R58*0.92*(CF58-W58)</f>
        <v>0</v>
      </c>
      <c r="AE58">
        <f>2*0.95*5.67E-8*(((CF58+$B$7)+273)^4-(W58+273)^4)</f>
        <v>0</v>
      </c>
      <c r="AF58">
        <f>U58+AE58+AC58+AD58</f>
        <v>0</v>
      </c>
      <c r="AG58">
        <v>18</v>
      </c>
      <c r="AH58">
        <v>2</v>
      </c>
      <c r="AI58">
        <f>IF(AG58*$H$13&gt;=AK58,1.0,(AK58/(AK58-AG58*$H$13)))</f>
        <v>0</v>
      </c>
      <c r="AJ58">
        <f>(AI58-1)*100</f>
        <v>0</v>
      </c>
      <c r="AK58">
        <f>MAX(0,($B$13+$C$13*CK58)/(1+$D$13*CK58)*CD58/(CF58+273)*$E$13)</f>
        <v>0</v>
      </c>
      <c r="AL58" t="s">
        <v>292</v>
      </c>
      <c r="AM58" t="s">
        <v>292</v>
      </c>
      <c r="AN58">
        <v>0</v>
      </c>
      <c r="AO58">
        <v>0</v>
      </c>
      <c r="AP58">
        <f>1-AN58/AO58</f>
        <v>0</v>
      </c>
      <c r="AQ58">
        <v>0</v>
      </c>
      <c r="AR58" t="s">
        <v>292</v>
      </c>
      <c r="AS58" t="s">
        <v>292</v>
      </c>
      <c r="AT58">
        <v>0</v>
      </c>
      <c r="AU58">
        <v>0</v>
      </c>
      <c r="AV58">
        <f>1-AT58/AU58</f>
        <v>0</v>
      </c>
      <c r="AW58">
        <v>0.5</v>
      </c>
      <c r="AX58">
        <f>BO58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292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293</v>
      </c>
      <c r="BU58">
        <v>2</v>
      </c>
      <c r="BV58">
        <v>1626126395.5</v>
      </c>
      <c r="BW58">
        <v>403.964333333333</v>
      </c>
      <c r="BX58">
        <v>419.995</v>
      </c>
      <c r="BY58">
        <v>6.40971666666667</v>
      </c>
      <c r="BZ58">
        <v>4.04460333333333</v>
      </c>
      <c r="CA58">
        <v>401.831333333333</v>
      </c>
      <c r="CB58">
        <v>6.46825</v>
      </c>
      <c r="CC58">
        <v>900.002</v>
      </c>
      <c r="CD58">
        <v>100.777666666667</v>
      </c>
      <c r="CE58">
        <v>0.111986333333333</v>
      </c>
      <c r="CF58">
        <v>16.3170666666667</v>
      </c>
      <c r="CG58">
        <v>15.6912333333333</v>
      </c>
      <c r="CH58">
        <v>999.9</v>
      </c>
      <c r="CI58">
        <v>0</v>
      </c>
      <c r="CJ58">
        <v>0</v>
      </c>
      <c r="CK58">
        <v>9993.96666666667</v>
      </c>
      <c r="CL58">
        <v>0</v>
      </c>
      <c r="CM58">
        <v>0.221023</v>
      </c>
      <c r="CN58">
        <v>1460.07</v>
      </c>
      <c r="CO58">
        <v>0.972999</v>
      </c>
      <c r="CP58">
        <v>0.0270008</v>
      </c>
      <c r="CQ58">
        <v>0</v>
      </c>
      <c r="CR58">
        <v>924.667</v>
      </c>
      <c r="CS58">
        <v>4.99999</v>
      </c>
      <c r="CT58">
        <v>13513.1666666667</v>
      </c>
      <c r="CU58">
        <v>12728.9333333333</v>
      </c>
      <c r="CV58">
        <v>40.062</v>
      </c>
      <c r="CW58">
        <v>42.354</v>
      </c>
      <c r="CX58">
        <v>41.312</v>
      </c>
      <c r="CY58">
        <v>41.562</v>
      </c>
      <c r="CZ58">
        <v>41.5</v>
      </c>
      <c r="DA58">
        <v>1415.78</v>
      </c>
      <c r="DB58">
        <v>39.29</v>
      </c>
      <c r="DC58">
        <v>0</v>
      </c>
      <c r="DD58">
        <v>1626126405.7</v>
      </c>
      <c r="DE58">
        <v>0</v>
      </c>
      <c r="DF58">
        <v>925.239846153846</v>
      </c>
      <c r="DG58">
        <v>-5.54358974092362</v>
      </c>
      <c r="DH58">
        <v>-81.4222223468859</v>
      </c>
      <c r="DI58">
        <v>13521.5923076923</v>
      </c>
      <c r="DJ58">
        <v>15</v>
      </c>
      <c r="DK58">
        <v>1626126261</v>
      </c>
      <c r="DL58" t="s">
        <v>294</v>
      </c>
      <c r="DM58">
        <v>1626126255</v>
      </c>
      <c r="DN58">
        <v>1626126261</v>
      </c>
      <c r="DO58">
        <v>7</v>
      </c>
      <c r="DP58">
        <v>0.339</v>
      </c>
      <c r="DQ58">
        <v>0.02</v>
      </c>
      <c r="DR58">
        <v>2.158</v>
      </c>
      <c r="DS58">
        <v>-0.064</v>
      </c>
      <c r="DT58">
        <v>420</v>
      </c>
      <c r="DU58">
        <v>4</v>
      </c>
      <c r="DV58">
        <v>0.09</v>
      </c>
      <c r="DW58">
        <v>0.05</v>
      </c>
      <c r="DX58">
        <v>-15.9728025</v>
      </c>
      <c r="DY58">
        <v>-0.208364352720418</v>
      </c>
      <c r="DZ58">
        <v>0.0282031867658604</v>
      </c>
      <c r="EA58">
        <v>1</v>
      </c>
      <c r="EB58">
        <v>925.564514285714</v>
      </c>
      <c r="EC58">
        <v>-5.61945205479551</v>
      </c>
      <c r="ED58">
        <v>0.595492563054363</v>
      </c>
      <c r="EE58">
        <v>1</v>
      </c>
      <c r="EF58">
        <v>2.34456525</v>
      </c>
      <c r="EG58">
        <v>0.114634108818001</v>
      </c>
      <c r="EH58">
        <v>0.0110439639594441</v>
      </c>
      <c r="EI58">
        <v>0</v>
      </c>
      <c r="EJ58">
        <v>2</v>
      </c>
      <c r="EK58">
        <v>3</v>
      </c>
      <c r="EL58" t="s">
        <v>340</v>
      </c>
      <c r="EM58">
        <v>100</v>
      </c>
      <c r="EN58">
        <v>100</v>
      </c>
      <c r="EO58">
        <v>2.133</v>
      </c>
      <c r="EP58">
        <v>-0.0585</v>
      </c>
      <c r="EQ58">
        <v>1.36772170046793</v>
      </c>
      <c r="ER58">
        <v>0.00225868272383977</v>
      </c>
      <c r="ES58">
        <v>-9.96746185667655e-07</v>
      </c>
      <c r="ET58">
        <v>2.83711317370827e-10</v>
      </c>
      <c r="EU58">
        <v>-0.063082517618382</v>
      </c>
      <c r="EV58">
        <v>-0.00217948432402501</v>
      </c>
      <c r="EW58">
        <v>0.000453263451741206</v>
      </c>
      <c r="EX58">
        <v>-1.16319206543697e-06</v>
      </c>
      <c r="EY58">
        <v>-2</v>
      </c>
      <c r="EZ58">
        <v>2196</v>
      </c>
      <c r="FA58">
        <v>1</v>
      </c>
      <c r="FB58">
        <v>25</v>
      </c>
      <c r="FC58">
        <v>2.4</v>
      </c>
      <c r="FD58">
        <v>2.3</v>
      </c>
      <c r="FE58">
        <v>18</v>
      </c>
      <c r="FF58">
        <v>941.262</v>
      </c>
      <c r="FG58">
        <v>418.917</v>
      </c>
      <c r="FH58">
        <v>10.2137</v>
      </c>
      <c r="FI58">
        <v>26.148</v>
      </c>
      <c r="FJ58">
        <v>29.9992</v>
      </c>
      <c r="FK58">
        <v>25.991</v>
      </c>
      <c r="FL58">
        <v>26.003</v>
      </c>
      <c r="FM58">
        <v>25.2779</v>
      </c>
      <c r="FN58">
        <v>74.0926</v>
      </c>
      <c r="FO58">
        <v>0</v>
      </c>
      <c r="FP58">
        <v>10.3</v>
      </c>
      <c r="FQ58">
        <v>420</v>
      </c>
      <c r="FR58">
        <v>4.05624</v>
      </c>
      <c r="FS58">
        <v>101.346</v>
      </c>
      <c r="FT58">
        <v>101.977</v>
      </c>
    </row>
    <row r="59" spans="1:176">
      <c r="A59">
        <v>43</v>
      </c>
      <c r="B59">
        <v>1626126398.5</v>
      </c>
      <c r="C59">
        <v>84</v>
      </c>
      <c r="D59" t="s">
        <v>379</v>
      </c>
      <c r="E59" t="s">
        <v>380</v>
      </c>
      <c r="F59">
        <v>1</v>
      </c>
      <c r="I59">
        <v>1626126397.5</v>
      </c>
      <c r="J59">
        <f>(K59)/1000</f>
        <v>0</v>
      </c>
      <c r="K59">
        <f>1000*CC59*AI59*(BY59-BZ59)/(100*BR59*(1000-AI59*BY59))</f>
        <v>0</v>
      </c>
      <c r="L59">
        <f>CC59*AI59*(BX59-BW59*(1000-AI59*BZ59)/(1000-AI59*BY59))/(100*BR59)</f>
        <v>0</v>
      </c>
      <c r="M59">
        <f>BW59 - IF(AI59&gt;1, L59*BR59*100.0/(AK59*CK59), 0)</f>
        <v>0</v>
      </c>
      <c r="N59">
        <f>((T59-J59/2)*M59-L59)/(T59+J59/2)</f>
        <v>0</v>
      </c>
      <c r="O59">
        <f>N59*(CD59+CE59)/1000.0</f>
        <v>0</v>
      </c>
      <c r="P59">
        <f>(BW59 - IF(AI59&gt;1, L59*BR59*100.0/(AK59*CK59), 0))*(CD59+CE59)/1000.0</f>
        <v>0</v>
      </c>
      <c r="Q59">
        <f>2.0/((1/S59-1/R59)+SIGN(S59)*SQRT((1/S59-1/R59)*(1/S59-1/R59) + 4*BS59/((BS59+1)*(BS59+1))*(2*1/S59*1/R59-1/R59*1/R59)))</f>
        <v>0</v>
      </c>
      <c r="R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S59">
        <f>J59*(1000-(1000*0.61365*exp(17.502*W59/(240.97+W59))/(CD59+CE59)+BY59)/2)/(1000*0.61365*exp(17.502*W59/(240.97+W59))/(CD59+CE59)-BY59)</f>
        <v>0</v>
      </c>
      <c r="T59">
        <f>1/((BS59+1)/(Q59/1.6)+1/(R59/1.37)) + BS59/((BS59+1)/(Q59/1.6) + BS59/(R59/1.37))</f>
        <v>0</v>
      </c>
      <c r="U59">
        <f>(BN59*BQ59)</f>
        <v>0</v>
      </c>
      <c r="V59">
        <f>(CF59+(U59+2*0.95*5.67E-8*(((CF59+$B$7)+273)^4-(CF59+273)^4)-44100*J59)/(1.84*29.3*R59+8*0.95*5.67E-8*(CF59+273)^3))</f>
        <v>0</v>
      </c>
      <c r="W59">
        <f>($C$7*CG59+$D$7*CH59+$E$7*V59)</f>
        <v>0</v>
      </c>
      <c r="X59">
        <f>0.61365*exp(17.502*W59/(240.97+W59))</f>
        <v>0</v>
      </c>
      <c r="Y59">
        <f>(Z59/AA59*100)</f>
        <v>0</v>
      </c>
      <c r="Z59">
        <f>BY59*(CD59+CE59)/1000</f>
        <v>0</v>
      </c>
      <c r="AA59">
        <f>0.61365*exp(17.502*CF59/(240.97+CF59))</f>
        <v>0</v>
      </c>
      <c r="AB59">
        <f>(X59-BY59*(CD59+CE59)/1000)</f>
        <v>0</v>
      </c>
      <c r="AC59">
        <f>(-J59*44100)</f>
        <v>0</v>
      </c>
      <c r="AD59">
        <f>2*29.3*R59*0.92*(CF59-W59)</f>
        <v>0</v>
      </c>
      <c r="AE59">
        <f>2*0.95*5.67E-8*(((CF59+$B$7)+273)^4-(W59+273)^4)</f>
        <v>0</v>
      </c>
      <c r="AF59">
        <f>U59+AE59+AC59+AD59</f>
        <v>0</v>
      </c>
      <c r="AG59">
        <v>18</v>
      </c>
      <c r="AH59">
        <v>2</v>
      </c>
      <c r="AI59">
        <f>IF(AG59*$H$13&gt;=AK59,1.0,(AK59/(AK59-AG59*$H$13)))</f>
        <v>0</v>
      </c>
      <c r="AJ59">
        <f>(AI59-1)*100</f>
        <v>0</v>
      </c>
      <c r="AK59">
        <f>MAX(0,($B$13+$C$13*CK59)/(1+$D$13*CK59)*CD59/(CF59+273)*$E$13)</f>
        <v>0</v>
      </c>
      <c r="AL59" t="s">
        <v>292</v>
      </c>
      <c r="AM59" t="s">
        <v>292</v>
      </c>
      <c r="AN59">
        <v>0</v>
      </c>
      <c r="AO59">
        <v>0</v>
      </c>
      <c r="AP59">
        <f>1-AN59/AO59</f>
        <v>0</v>
      </c>
      <c r="AQ59">
        <v>0</v>
      </c>
      <c r="AR59" t="s">
        <v>292</v>
      </c>
      <c r="AS59" t="s">
        <v>292</v>
      </c>
      <c r="AT59">
        <v>0</v>
      </c>
      <c r="AU59">
        <v>0</v>
      </c>
      <c r="AV59">
        <f>1-AT59/AU59</f>
        <v>0</v>
      </c>
      <c r="AW59">
        <v>0.5</v>
      </c>
      <c r="AX59">
        <f>BO59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292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293</v>
      </c>
      <c r="BU59">
        <v>2</v>
      </c>
      <c r="BV59">
        <v>1626126397.5</v>
      </c>
      <c r="BW59">
        <v>403.939666666667</v>
      </c>
      <c r="BX59">
        <v>419.974</v>
      </c>
      <c r="BY59">
        <v>6.41413333333333</v>
      </c>
      <c r="BZ59">
        <v>4.04475</v>
      </c>
      <c r="CA59">
        <v>401.807</v>
      </c>
      <c r="CB59">
        <v>6.47265</v>
      </c>
      <c r="CC59">
        <v>899.955</v>
      </c>
      <c r="CD59">
        <v>100.778</v>
      </c>
      <c r="CE59">
        <v>0.111495</v>
      </c>
      <c r="CF59">
        <v>16.3344</v>
      </c>
      <c r="CG59">
        <v>15.7037666666667</v>
      </c>
      <c r="CH59">
        <v>999.9</v>
      </c>
      <c r="CI59">
        <v>0</v>
      </c>
      <c r="CJ59">
        <v>0</v>
      </c>
      <c r="CK59">
        <v>9989.79333333333</v>
      </c>
      <c r="CL59">
        <v>0</v>
      </c>
      <c r="CM59">
        <v>0.221023</v>
      </c>
      <c r="CN59">
        <v>1459.98</v>
      </c>
      <c r="CO59">
        <v>0.972997666666667</v>
      </c>
      <c r="CP59">
        <v>0.0270023666666667</v>
      </c>
      <c r="CQ59">
        <v>0</v>
      </c>
      <c r="CR59">
        <v>924.456</v>
      </c>
      <c r="CS59">
        <v>4.99999</v>
      </c>
      <c r="CT59">
        <v>13509.1</v>
      </c>
      <c r="CU59">
        <v>12728.2</v>
      </c>
      <c r="CV59">
        <v>40.062</v>
      </c>
      <c r="CW59">
        <v>42.333</v>
      </c>
      <c r="CX59">
        <v>41.312</v>
      </c>
      <c r="CY59">
        <v>41.562</v>
      </c>
      <c r="CZ59">
        <v>41.5</v>
      </c>
      <c r="DA59">
        <v>1415.69</v>
      </c>
      <c r="DB59">
        <v>39.29</v>
      </c>
      <c r="DC59">
        <v>0</v>
      </c>
      <c r="DD59">
        <v>1626126407.5</v>
      </c>
      <c r="DE59">
        <v>0</v>
      </c>
      <c r="DF59">
        <v>925.04468</v>
      </c>
      <c r="DG59">
        <v>-5.36207690741267</v>
      </c>
      <c r="DH59">
        <v>-83.8307691696229</v>
      </c>
      <c r="DI59">
        <v>13518.7</v>
      </c>
      <c r="DJ59">
        <v>15</v>
      </c>
      <c r="DK59">
        <v>1626126261</v>
      </c>
      <c r="DL59" t="s">
        <v>294</v>
      </c>
      <c r="DM59">
        <v>1626126255</v>
      </c>
      <c r="DN59">
        <v>1626126261</v>
      </c>
      <c r="DO59">
        <v>7</v>
      </c>
      <c r="DP59">
        <v>0.339</v>
      </c>
      <c r="DQ59">
        <v>0.02</v>
      </c>
      <c r="DR59">
        <v>2.158</v>
      </c>
      <c r="DS59">
        <v>-0.064</v>
      </c>
      <c r="DT59">
        <v>420</v>
      </c>
      <c r="DU59">
        <v>4</v>
      </c>
      <c r="DV59">
        <v>0.09</v>
      </c>
      <c r="DW59">
        <v>0.05</v>
      </c>
      <c r="DX59">
        <v>-15.978495</v>
      </c>
      <c r="DY59">
        <v>-0.279345590994363</v>
      </c>
      <c r="DZ59">
        <v>0.0320167374196684</v>
      </c>
      <c r="EA59">
        <v>1</v>
      </c>
      <c r="EB59">
        <v>925.324151515151</v>
      </c>
      <c r="EC59">
        <v>-5.79147046395815</v>
      </c>
      <c r="ED59">
        <v>0.578756510335111</v>
      </c>
      <c r="EE59">
        <v>1</v>
      </c>
      <c r="EF59">
        <v>2.348555</v>
      </c>
      <c r="EG59">
        <v>0.119727804878045</v>
      </c>
      <c r="EH59">
        <v>0.0115437082430213</v>
      </c>
      <c r="EI59">
        <v>0</v>
      </c>
      <c r="EJ59">
        <v>2</v>
      </c>
      <c r="EK59">
        <v>3</v>
      </c>
      <c r="EL59" t="s">
        <v>340</v>
      </c>
      <c r="EM59">
        <v>100</v>
      </c>
      <c r="EN59">
        <v>100</v>
      </c>
      <c r="EO59">
        <v>2.133</v>
      </c>
      <c r="EP59">
        <v>-0.0585</v>
      </c>
      <c r="EQ59">
        <v>1.36772170046793</v>
      </c>
      <c r="ER59">
        <v>0.00225868272383977</v>
      </c>
      <c r="ES59">
        <v>-9.96746185667655e-07</v>
      </c>
      <c r="ET59">
        <v>2.83711317370827e-10</v>
      </c>
      <c r="EU59">
        <v>-0.063082517618382</v>
      </c>
      <c r="EV59">
        <v>-0.00217948432402501</v>
      </c>
      <c r="EW59">
        <v>0.000453263451741206</v>
      </c>
      <c r="EX59">
        <v>-1.16319206543697e-06</v>
      </c>
      <c r="EY59">
        <v>-2</v>
      </c>
      <c r="EZ59">
        <v>2196</v>
      </c>
      <c r="FA59">
        <v>1</v>
      </c>
      <c r="FB59">
        <v>25</v>
      </c>
      <c r="FC59">
        <v>2.4</v>
      </c>
      <c r="FD59">
        <v>2.3</v>
      </c>
      <c r="FE59">
        <v>18</v>
      </c>
      <c r="FF59">
        <v>941.392</v>
      </c>
      <c r="FG59">
        <v>419.092</v>
      </c>
      <c r="FH59">
        <v>10.2802</v>
      </c>
      <c r="FI59">
        <v>26.1463</v>
      </c>
      <c r="FJ59">
        <v>29.9992</v>
      </c>
      <c r="FK59">
        <v>25.991</v>
      </c>
      <c r="FL59">
        <v>26.0029</v>
      </c>
      <c r="FM59">
        <v>25.2781</v>
      </c>
      <c r="FN59">
        <v>74.0926</v>
      </c>
      <c r="FO59">
        <v>0</v>
      </c>
      <c r="FP59">
        <v>10.41</v>
      </c>
      <c r="FQ59">
        <v>420</v>
      </c>
      <c r="FR59">
        <v>4.06711</v>
      </c>
      <c r="FS59">
        <v>101.346</v>
      </c>
      <c r="FT59">
        <v>101.976</v>
      </c>
    </row>
    <row r="60" spans="1:176">
      <c r="A60">
        <v>44</v>
      </c>
      <c r="B60">
        <v>1626126400.5</v>
      </c>
      <c r="C60">
        <v>86</v>
      </c>
      <c r="D60" t="s">
        <v>381</v>
      </c>
      <c r="E60" t="s">
        <v>382</v>
      </c>
      <c r="F60">
        <v>1</v>
      </c>
      <c r="I60">
        <v>1626126399.5</v>
      </c>
      <c r="J60">
        <f>(K60)/1000</f>
        <v>0</v>
      </c>
      <c r="K60">
        <f>1000*CC60*AI60*(BY60-BZ60)/(100*BR60*(1000-AI60*BY60))</f>
        <v>0</v>
      </c>
      <c r="L60">
        <f>CC60*AI60*(BX60-BW60*(1000-AI60*BZ60)/(1000-AI60*BY60))/(100*BR60)</f>
        <v>0</v>
      </c>
      <c r="M60">
        <f>BW60 - IF(AI60&gt;1, L60*BR60*100.0/(AK60*CK60), 0)</f>
        <v>0</v>
      </c>
      <c r="N60">
        <f>((T60-J60/2)*M60-L60)/(T60+J60/2)</f>
        <v>0</v>
      </c>
      <c r="O60">
        <f>N60*(CD60+CE60)/1000.0</f>
        <v>0</v>
      </c>
      <c r="P60">
        <f>(BW60 - IF(AI60&gt;1, L60*BR60*100.0/(AK60*CK60), 0))*(CD60+CE60)/1000.0</f>
        <v>0</v>
      </c>
      <c r="Q60">
        <f>2.0/((1/S60-1/R60)+SIGN(S60)*SQRT((1/S60-1/R60)*(1/S60-1/R60) + 4*BS60/((BS60+1)*(BS60+1))*(2*1/S60*1/R60-1/R60*1/R60)))</f>
        <v>0</v>
      </c>
      <c r="R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S60">
        <f>J60*(1000-(1000*0.61365*exp(17.502*W60/(240.97+W60))/(CD60+CE60)+BY60)/2)/(1000*0.61365*exp(17.502*W60/(240.97+W60))/(CD60+CE60)-BY60)</f>
        <v>0</v>
      </c>
      <c r="T60">
        <f>1/((BS60+1)/(Q60/1.6)+1/(R60/1.37)) + BS60/((BS60+1)/(Q60/1.6) + BS60/(R60/1.37))</f>
        <v>0</v>
      </c>
      <c r="U60">
        <f>(BN60*BQ60)</f>
        <v>0</v>
      </c>
      <c r="V60">
        <f>(CF60+(U60+2*0.95*5.67E-8*(((CF60+$B$7)+273)^4-(CF60+273)^4)-44100*J60)/(1.84*29.3*R60+8*0.95*5.67E-8*(CF60+273)^3))</f>
        <v>0</v>
      </c>
      <c r="W60">
        <f>($C$7*CG60+$D$7*CH60+$E$7*V60)</f>
        <v>0</v>
      </c>
      <c r="X60">
        <f>0.61365*exp(17.502*W60/(240.97+W60))</f>
        <v>0</v>
      </c>
      <c r="Y60">
        <f>(Z60/AA60*100)</f>
        <v>0</v>
      </c>
      <c r="Z60">
        <f>BY60*(CD60+CE60)/1000</f>
        <v>0</v>
      </c>
      <c r="AA60">
        <f>0.61365*exp(17.502*CF60/(240.97+CF60))</f>
        <v>0</v>
      </c>
      <c r="AB60">
        <f>(X60-BY60*(CD60+CE60)/1000)</f>
        <v>0</v>
      </c>
      <c r="AC60">
        <f>(-J60*44100)</f>
        <v>0</v>
      </c>
      <c r="AD60">
        <f>2*29.3*R60*0.92*(CF60-W60)</f>
        <v>0</v>
      </c>
      <c r="AE60">
        <f>2*0.95*5.67E-8*(((CF60+$B$7)+273)^4-(W60+273)^4)</f>
        <v>0</v>
      </c>
      <c r="AF60">
        <f>U60+AE60+AC60+AD60</f>
        <v>0</v>
      </c>
      <c r="AG60">
        <v>18</v>
      </c>
      <c r="AH60">
        <v>2</v>
      </c>
      <c r="AI60">
        <f>IF(AG60*$H$13&gt;=AK60,1.0,(AK60/(AK60-AG60*$H$13)))</f>
        <v>0</v>
      </c>
      <c r="AJ60">
        <f>(AI60-1)*100</f>
        <v>0</v>
      </c>
      <c r="AK60">
        <f>MAX(0,($B$13+$C$13*CK60)/(1+$D$13*CK60)*CD60/(CF60+273)*$E$13)</f>
        <v>0</v>
      </c>
      <c r="AL60" t="s">
        <v>292</v>
      </c>
      <c r="AM60" t="s">
        <v>292</v>
      </c>
      <c r="AN60">
        <v>0</v>
      </c>
      <c r="AO60">
        <v>0</v>
      </c>
      <c r="AP60">
        <f>1-AN60/AO60</f>
        <v>0</v>
      </c>
      <c r="AQ60">
        <v>0</v>
      </c>
      <c r="AR60" t="s">
        <v>292</v>
      </c>
      <c r="AS60" t="s">
        <v>292</v>
      </c>
      <c r="AT60">
        <v>0</v>
      </c>
      <c r="AU60">
        <v>0</v>
      </c>
      <c r="AV60">
        <f>1-AT60/AU60</f>
        <v>0</v>
      </c>
      <c r="AW60">
        <v>0.5</v>
      </c>
      <c r="AX60">
        <f>BO60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292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293</v>
      </c>
      <c r="BU60">
        <v>2</v>
      </c>
      <c r="BV60">
        <v>1626126399.5</v>
      </c>
      <c r="BW60">
        <v>403.945666666667</v>
      </c>
      <c r="BX60">
        <v>419.98</v>
      </c>
      <c r="BY60">
        <v>6.41886333333333</v>
      </c>
      <c r="BZ60">
        <v>4.04491</v>
      </c>
      <c r="CA60">
        <v>401.813</v>
      </c>
      <c r="CB60">
        <v>6.47736333333333</v>
      </c>
      <c r="CC60">
        <v>899.993666666667</v>
      </c>
      <c r="CD60">
        <v>100.778</v>
      </c>
      <c r="CE60">
        <v>0.111519333333333</v>
      </c>
      <c r="CF60">
        <v>16.3509666666667</v>
      </c>
      <c r="CG60">
        <v>15.7221666666667</v>
      </c>
      <c r="CH60">
        <v>999.9</v>
      </c>
      <c r="CI60">
        <v>0</v>
      </c>
      <c r="CJ60">
        <v>0</v>
      </c>
      <c r="CK60">
        <v>10022.9333333333</v>
      </c>
      <c r="CL60">
        <v>0</v>
      </c>
      <c r="CM60">
        <v>0.221023</v>
      </c>
      <c r="CN60">
        <v>1459.98</v>
      </c>
      <c r="CO60">
        <v>0.972997666666667</v>
      </c>
      <c r="CP60">
        <v>0.0270023666666667</v>
      </c>
      <c r="CQ60">
        <v>0</v>
      </c>
      <c r="CR60">
        <v>924.042333333333</v>
      </c>
      <c r="CS60">
        <v>4.99999</v>
      </c>
      <c r="CT60">
        <v>13506.7333333333</v>
      </c>
      <c r="CU60">
        <v>12728.1333333333</v>
      </c>
      <c r="CV60">
        <v>40.062</v>
      </c>
      <c r="CW60">
        <v>42.375</v>
      </c>
      <c r="CX60">
        <v>41.312</v>
      </c>
      <c r="CY60">
        <v>41.562</v>
      </c>
      <c r="CZ60">
        <v>41.5</v>
      </c>
      <c r="DA60">
        <v>1415.69</v>
      </c>
      <c r="DB60">
        <v>39.29</v>
      </c>
      <c r="DC60">
        <v>0</v>
      </c>
      <c r="DD60">
        <v>1626126409.9</v>
      </c>
      <c r="DE60">
        <v>0</v>
      </c>
      <c r="DF60">
        <v>924.80128</v>
      </c>
      <c r="DG60">
        <v>-5.84299997559556</v>
      </c>
      <c r="DH60">
        <v>-84.6692307029723</v>
      </c>
      <c r="DI60">
        <v>13515.384</v>
      </c>
      <c r="DJ60">
        <v>15</v>
      </c>
      <c r="DK60">
        <v>1626126261</v>
      </c>
      <c r="DL60" t="s">
        <v>294</v>
      </c>
      <c r="DM60">
        <v>1626126255</v>
      </c>
      <c r="DN60">
        <v>1626126261</v>
      </c>
      <c r="DO60">
        <v>7</v>
      </c>
      <c r="DP60">
        <v>0.339</v>
      </c>
      <c r="DQ60">
        <v>0.02</v>
      </c>
      <c r="DR60">
        <v>2.158</v>
      </c>
      <c r="DS60">
        <v>-0.064</v>
      </c>
      <c r="DT60">
        <v>420</v>
      </c>
      <c r="DU60">
        <v>4</v>
      </c>
      <c r="DV60">
        <v>0.09</v>
      </c>
      <c r="DW60">
        <v>0.05</v>
      </c>
      <c r="DX60">
        <v>-15.986685</v>
      </c>
      <c r="DY60">
        <v>-0.33062589118195</v>
      </c>
      <c r="DZ60">
        <v>0.0352831443468406</v>
      </c>
      <c r="EA60">
        <v>1</v>
      </c>
      <c r="EB60">
        <v>925.182352941177</v>
      </c>
      <c r="EC60">
        <v>-5.5767263022639</v>
      </c>
      <c r="ED60">
        <v>0.578846514369073</v>
      </c>
      <c r="EE60">
        <v>1</v>
      </c>
      <c r="EF60">
        <v>2.3526555</v>
      </c>
      <c r="EG60">
        <v>0.123651782363972</v>
      </c>
      <c r="EH60">
        <v>0.011924223444317</v>
      </c>
      <c r="EI60">
        <v>0</v>
      </c>
      <c r="EJ60">
        <v>2</v>
      </c>
      <c r="EK60">
        <v>3</v>
      </c>
      <c r="EL60" t="s">
        <v>340</v>
      </c>
      <c r="EM60">
        <v>100</v>
      </c>
      <c r="EN60">
        <v>100</v>
      </c>
      <c r="EO60">
        <v>2.133</v>
      </c>
      <c r="EP60">
        <v>-0.0585</v>
      </c>
      <c r="EQ60">
        <v>1.36772170046793</v>
      </c>
      <c r="ER60">
        <v>0.00225868272383977</v>
      </c>
      <c r="ES60">
        <v>-9.96746185667655e-07</v>
      </c>
      <c r="ET60">
        <v>2.83711317370827e-10</v>
      </c>
      <c r="EU60">
        <v>-0.063082517618382</v>
      </c>
      <c r="EV60">
        <v>-0.00217948432402501</v>
      </c>
      <c r="EW60">
        <v>0.000453263451741206</v>
      </c>
      <c r="EX60">
        <v>-1.16319206543697e-06</v>
      </c>
      <c r="EY60">
        <v>-2</v>
      </c>
      <c r="EZ60">
        <v>2196</v>
      </c>
      <c r="FA60">
        <v>1</v>
      </c>
      <c r="FB60">
        <v>25</v>
      </c>
      <c r="FC60">
        <v>2.4</v>
      </c>
      <c r="FD60">
        <v>2.3</v>
      </c>
      <c r="FE60">
        <v>18</v>
      </c>
      <c r="FF60">
        <v>941.522</v>
      </c>
      <c r="FG60">
        <v>418.937</v>
      </c>
      <c r="FH60">
        <v>10.3509</v>
      </c>
      <c r="FI60">
        <v>26.1444</v>
      </c>
      <c r="FJ60">
        <v>29.9991</v>
      </c>
      <c r="FK60">
        <v>25.991</v>
      </c>
      <c r="FL60">
        <v>26.0018</v>
      </c>
      <c r="FM60">
        <v>25.2787</v>
      </c>
      <c r="FN60">
        <v>74.0926</v>
      </c>
      <c r="FO60">
        <v>0</v>
      </c>
      <c r="FP60">
        <v>10.51</v>
      </c>
      <c r="FQ60">
        <v>420</v>
      </c>
      <c r="FR60">
        <v>4.0647</v>
      </c>
      <c r="FS60">
        <v>101.346</v>
      </c>
      <c r="FT60">
        <v>101.977</v>
      </c>
    </row>
    <row r="61" spans="1:176">
      <c r="A61">
        <v>45</v>
      </c>
      <c r="B61">
        <v>1626126402.5</v>
      </c>
      <c r="C61">
        <v>88</v>
      </c>
      <c r="D61" t="s">
        <v>383</v>
      </c>
      <c r="E61" t="s">
        <v>384</v>
      </c>
      <c r="F61">
        <v>1</v>
      </c>
      <c r="I61">
        <v>1626126401.5</v>
      </c>
      <c r="J61">
        <f>(K61)/1000</f>
        <v>0</v>
      </c>
      <c r="K61">
        <f>1000*CC61*AI61*(BY61-BZ61)/(100*BR61*(1000-AI61*BY61))</f>
        <v>0</v>
      </c>
      <c r="L61">
        <f>CC61*AI61*(BX61-BW61*(1000-AI61*BZ61)/(1000-AI61*BY61))/(100*BR61)</f>
        <v>0</v>
      </c>
      <c r="M61">
        <f>BW61 - IF(AI61&gt;1, L61*BR61*100.0/(AK61*CK61), 0)</f>
        <v>0</v>
      </c>
      <c r="N61">
        <f>((T61-J61/2)*M61-L61)/(T61+J61/2)</f>
        <v>0</v>
      </c>
      <c r="O61">
        <f>N61*(CD61+CE61)/1000.0</f>
        <v>0</v>
      </c>
      <c r="P61">
        <f>(BW61 - IF(AI61&gt;1, L61*BR61*100.0/(AK61*CK61), 0))*(CD61+CE61)/1000.0</f>
        <v>0</v>
      </c>
      <c r="Q61">
        <f>2.0/((1/S61-1/R61)+SIGN(S61)*SQRT((1/S61-1/R61)*(1/S61-1/R61) + 4*BS61/((BS61+1)*(BS61+1))*(2*1/S61*1/R61-1/R61*1/R61)))</f>
        <v>0</v>
      </c>
      <c r="R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S61">
        <f>J61*(1000-(1000*0.61365*exp(17.502*W61/(240.97+W61))/(CD61+CE61)+BY61)/2)/(1000*0.61365*exp(17.502*W61/(240.97+W61))/(CD61+CE61)-BY61)</f>
        <v>0</v>
      </c>
      <c r="T61">
        <f>1/((BS61+1)/(Q61/1.6)+1/(R61/1.37)) + BS61/((BS61+1)/(Q61/1.6) + BS61/(R61/1.37))</f>
        <v>0</v>
      </c>
      <c r="U61">
        <f>(BN61*BQ61)</f>
        <v>0</v>
      </c>
      <c r="V61">
        <f>(CF61+(U61+2*0.95*5.67E-8*(((CF61+$B$7)+273)^4-(CF61+273)^4)-44100*J61)/(1.84*29.3*R61+8*0.95*5.67E-8*(CF61+273)^3))</f>
        <v>0</v>
      </c>
      <c r="W61">
        <f>($C$7*CG61+$D$7*CH61+$E$7*V61)</f>
        <v>0</v>
      </c>
      <c r="X61">
        <f>0.61365*exp(17.502*W61/(240.97+W61))</f>
        <v>0</v>
      </c>
      <c r="Y61">
        <f>(Z61/AA61*100)</f>
        <v>0</v>
      </c>
      <c r="Z61">
        <f>BY61*(CD61+CE61)/1000</f>
        <v>0</v>
      </c>
      <c r="AA61">
        <f>0.61365*exp(17.502*CF61/(240.97+CF61))</f>
        <v>0</v>
      </c>
      <c r="AB61">
        <f>(X61-BY61*(CD61+CE61)/1000)</f>
        <v>0</v>
      </c>
      <c r="AC61">
        <f>(-J61*44100)</f>
        <v>0</v>
      </c>
      <c r="AD61">
        <f>2*29.3*R61*0.92*(CF61-W61)</f>
        <v>0</v>
      </c>
      <c r="AE61">
        <f>2*0.95*5.67E-8*(((CF61+$B$7)+273)^4-(W61+273)^4)</f>
        <v>0</v>
      </c>
      <c r="AF61">
        <f>U61+AE61+AC61+AD61</f>
        <v>0</v>
      </c>
      <c r="AG61">
        <v>18</v>
      </c>
      <c r="AH61">
        <v>2</v>
      </c>
      <c r="AI61">
        <f>IF(AG61*$H$13&gt;=AK61,1.0,(AK61/(AK61-AG61*$H$13)))</f>
        <v>0</v>
      </c>
      <c r="AJ61">
        <f>(AI61-1)*100</f>
        <v>0</v>
      </c>
      <c r="AK61">
        <f>MAX(0,($B$13+$C$13*CK61)/(1+$D$13*CK61)*CD61/(CF61+273)*$E$13)</f>
        <v>0</v>
      </c>
      <c r="AL61" t="s">
        <v>292</v>
      </c>
      <c r="AM61" t="s">
        <v>292</v>
      </c>
      <c r="AN61">
        <v>0</v>
      </c>
      <c r="AO61">
        <v>0</v>
      </c>
      <c r="AP61">
        <f>1-AN61/AO61</f>
        <v>0</v>
      </c>
      <c r="AQ61">
        <v>0</v>
      </c>
      <c r="AR61" t="s">
        <v>292</v>
      </c>
      <c r="AS61" t="s">
        <v>292</v>
      </c>
      <c r="AT61">
        <v>0</v>
      </c>
      <c r="AU61">
        <v>0</v>
      </c>
      <c r="AV61">
        <f>1-AT61/AU61</f>
        <v>0</v>
      </c>
      <c r="AW61">
        <v>0.5</v>
      </c>
      <c r="AX61">
        <f>BO61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292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293</v>
      </c>
      <c r="BU61">
        <v>2</v>
      </c>
      <c r="BV61">
        <v>1626126401.5</v>
      </c>
      <c r="BW61">
        <v>403.979666666667</v>
      </c>
      <c r="BX61">
        <v>420</v>
      </c>
      <c r="BY61">
        <v>6.42353</v>
      </c>
      <c r="BZ61">
        <v>4.04524666666667</v>
      </c>
      <c r="CA61">
        <v>401.847</v>
      </c>
      <c r="CB61">
        <v>6.48201333333333</v>
      </c>
      <c r="CC61">
        <v>900.076</v>
      </c>
      <c r="CD61">
        <v>100.778</v>
      </c>
      <c r="CE61">
        <v>0.111576333333333</v>
      </c>
      <c r="CF61">
        <v>16.3677333333333</v>
      </c>
      <c r="CG61">
        <v>15.7399666666667</v>
      </c>
      <c r="CH61">
        <v>999.9</v>
      </c>
      <c r="CI61">
        <v>0</v>
      </c>
      <c r="CJ61">
        <v>0</v>
      </c>
      <c r="CK61">
        <v>10041.8666666667</v>
      </c>
      <c r="CL61">
        <v>0</v>
      </c>
      <c r="CM61">
        <v>0.221023</v>
      </c>
      <c r="CN61">
        <v>1460.06333333333</v>
      </c>
      <c r="CO61">
        <v>0.972999</v>
      </c>
      <c r="CP61">
        <v>0.0270008</v>
      </c>
      <c r="CQ61">
        <v>0</v>
      </c>
      <c r="CR61">
        <v>923.955333333333</v>
      </c>
      <c r="CS61">
        <v>4.99999</v>
      </c>
      <c r="CT61">
        <v>13504.4</v>
      </c>
      <c r="CU61">
        <v>12728.9</v>
      </c>
      <c r="CV61">
        <v>40.062</v>
      </c>
      <c r="CW61">
        <v>42.375</v>
      </c>
      <c r="CX61">
        <v>41.312</v>
      </c>
      <c r="CY61">
        <v>41.562</v>
      </c>
      <c r="CZ61">
        <v>41.5</v>
      </c>
      <c r="DA61">
        <v>1415.77333333333</v>
      </c>
      <c r="DB61">
        <v>39.29</v>
      </c>
      <c r="DC61">
        <v>0</v>
      </c>
      <c r="DD61">
        <v>1626126411.7</v>
      </c>
      <c r="DE61">
        <v>0</v>
      </c>
      <c r="DF61">
        <v>924.645384615385</v>
      </c>
      <c r="DG61">
        <v>-5.97340170150338</v>
      </c>
      <c r="DH61">
        <v>-84.3555556771979</v>
      </c>
      <c r="DI61">
        <v>13513.1923076923</v>
      </c>
      <c r="DJ61">
        <v>15</v>
      </c>
      <c r="DK61">
        <v>1626126261</v>
      </c>
      <c r="DL61" t="s">
        <v>294</v>
      </c>
      <c r="DM61">
        <v>1626126255</v>
      </c>
      <c r="DN61">
        <v>1626126261</v>
      </c>
      <c r="DO61">
        <v>7</v>
      </c>
      <c r="DP61">
        <v>0.339</v>
      </c>
      <c r="DQ61">
        <v>0.02</v>
      </c>
      <c r="DR61">
        <v>2.158</v>
      </c>
      <c r="DS61">
        <v>-0.064</v>
      </c>
      <c r="DT61">
        <v>420</v>
      </c>
      <c r="DU61">
        <v>4</v>
      </c>
      <c r="DV61">
        <v>0.09</v>
      </c>
      <c r="DW61">
        <v>0.05</v>
      </c>
      <c r="DX61">
        <v>-15.9943975</v>
      </c>
      <c r="DY61">
        <v>-0.288775609756052</v>
      </c>
      <c r="DZ61">
        <v>0.0325048649243461</v>
      </c>
      <c r="EA61">
        <v>1</v>
      </c>
      <c r="EB61">
        <v>924.966714285714</v>
      </c>
      <c r="EC61">
        <v>-5.87059222523341</v>
      </c>
      <c r="ED61">
        <v>0.624639762305489</v>
      </c>
      <c r="EE61">
        <v>1</v>
      </c>
      <c r="EF61">
        <v>2.3568585</v>
      </c>
      <c r="EG61">
        <v>0.126777636022506</v>
      </c>
      <c r="EH61">
        <v>0.0122258886282347</v>
      </c>
      <c r="EI61">
        <v>0</v>
      </c>
      <c r="EJ61">
        <v>2</v>
      </c>
      <c r="EK61">
        <v>3</v>
      </c>
      <c r="EL61" t="s">
        <v>340</v>
      </c>
      <c r="EM61">
        <v>100</v>
      </c>
      <c r="EN61">
        <v>100</v>
      </c>
      <c r="EO61">
        <v>2.133</v>
      </c>
      <c r="EP61">
        <v>-0.0585</v>
      </c>
      <c r="EQ61">
        <v>1.36772170046793</v>
      </c>
      <c r="ER61">
        <v>0.00225868272383977</v>
      </c>
      <c r="ES61">
        <v>-9.96746185667655e-07</v>
      </c>
      <c r="ET61">
        <v>2.83711317370827e-10</v>
      </c>
      <c r="EU61">
        <v>-0.063082517618382</v>
      </c>
      <c r="EV61">
        <v>-0.00217948432402501</v>
      </c>
      <c r="EW61">
        <v>0.000453263451741206</v>
      </c>
      <c r="EX61">
        <v>-1.16319206543697e-06</v>
      </c>
      <c r="EY61">
        <v>-2</v>
      </c>
      <c r="EZ61">
        <v>2196</v>
      </c>
      <c r="FA61">
        <v>1</v>
      </c>
      <c r="FB61">
        <v>25</v>
      </c>
      <c r="FC61">
        <v>2.5</v>
      </c>
      <c r="FD61">
        <v>2.4</v>
      </c>
      <c r="FE61">
        <v>18</v>
      </c>
      <c r="FF61">
        <v>941.236</v>
      </c>
      <c r="FG61">
        <v>418.944</v>
      </c>
      <c r="FH61">
        <v>10.4212</v>
      </c>
      <c r="FI61">
        <v>26.1428</v>
      </c>
      <c r="FJ61">
        <v>29.9991</v>
      </c>
      <c r="FK61">
        <v>25.991</v>
      </c>
      <c r="FL61">
        <v>26.0008</v>
      </c>
      <c r="FM61">
        <v>25.2771</v>
      </c>
      <c r="FN61">
        <v>74.0926</v>
      </c>
      <c r="FO61">
        <v>0</v>
      </c>
      <c r="FP61">
        <v>10.51</v>
      </c>
      <c r="FQ61">
        <v>420</v>
      </c>
      <c r="FR61">
        <v>4.06503</v>
      </c>
      <c r="FS61">
        <v>101.347</v>
      </c>
      <c r="FT61">
        <v>101.979</v>
      </c>
    </row>
    <row r="62" spans="1:176">
      <c r="A62">
        <v>46</v>
      </c>
      <c r="B62">
        <v>1626126404.5</v>
      </c>
      <c r="C62">
        <v>90</v>
      </c>
      <c r="D62" t="s">
        <v>385</v>
      </c>
      <c r="E62" t="s">
        <v>386</v>
      </c>
      <c r="F62">
        <v>1</v>
      </c>
      <c r="I62">
        <v>1626126403.5</v>
      </c>
      <c r="J62">
        <f>(K62)/1000</f>
        <v>0</v>
      </c>
      <c r="K62">
        <f>1000*CC62*AI62*(BY62-BZ62)/(100*BR62*(1000-AI62*BY62))</f>
        <v>0</v>
      </c>
      <c r="L62">
        <f>CC62*AI62*(BX62-BW62*(1000-AI62*BZ62)/(1000-AI62*BY62))/(100*BR62)</f>
        <v>0</v>
      </c>
      <c r="M62">
        <f>BW62 - IF(AI62&gt;1, L62*BR62*100.0/(AK62*CK62), 0)</f>
        <v>0</v>
      </c>
      <c r="N62">
        <f>((T62-J62/2)*M62-L62)/(T62+J62/2)</f>
        <v>0</v>
      </c>
      <c r="O62">
        <f>N62*(CD62+CE62)/1000.0</f>
        <v>0</v>
      </c>
      <c r="P62">
        <f>(BW62 - IF(AI62&gt;1, L62*BR62*100.0/(AK62*CK62), 0))*(CD62+CE62)/1000.0</f>
        <v>0</v>
      </c>
      <c r="Q62">
        <f>2.0/((1/S62-1/R62)+SIGN(S62)*SQRT((1/S62-1/R62)*(1/S62-1/R62) + 4*BS62/((BS62+1)*(BS62+1))*(2*1/S62*1/R62-1/R62*1/R62)))</f>
        <v>0</v>
      </c>
      <c r="R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S62">
        <f>J62*(1000-(1000*0.61365*exp(17.502*W62/(240.97+W62))/(CD62+CE62)+BY62)/2)/(1000*0.61365*exp(17.502*W62/(240.97+W62))/(CD62+CE62)-BY62)</f>
        <v>0</v>
      </c>
      <c r="T62">
        <f>1/((BS62+1)/(Q62/1.6)+1/(R62/1.37)) + BS62/((BS62+1)/(Q62/1.6) + BS62/(R62/1.37))</f>
        <v>0</v>
      </c>
      <c r="U62">
        <f>(BN62*BQ62)</f>
        <v>0</v>
      </c>
      <c r="V62">
        <f>(CF62+(U62+2*0.95*5.67E-8*(((CF62+$B$7)+273)^4-(CF62+273)^4)-44100*J62)/(1.84*29.3*R62+8*0.95*5.67E-8*(CF62+273)^3))</f>
        <v>0</v>
      </c>
      <c r="W62">
        <f>($C$7*CG62+$D$7*CH62+$E$7*V62)</f>
        <v>0</v>
      </c>
      <c r="X62">
        <f>0.61365*exp(17.502*W62/(240.97+W62))</f>
        <v>0</v>
      </c>
      <c r="Y62">
        <f>(Z62/AA62*100)</f>
        <v>0</v>
      </c>
      <c r="Z62">
        <f>BY62*(CD62+CE62)/1000</f>
        <v>0</v>
      </c>
      <c r="AA62">
        <f>0.61365*exp(17.502*CF62/(240.97+CF62))</f>
        <v>0</v>
      </c>
      <c r="AB62">
        <f>(X62-BY62*(CD62+CE62)/1000)</f>
        <v>0</v>
      </c>
      <c r="AC62">
        <f>(-J62*44100)</f>
        <v>0</v>
      </c>
      <c r="AD62">
        <f>2*29.3*R62*0.92*(CF62-W62)</f>
        <v>0</v>
      </c>
      <c r="AE62">
        <f>2*0.95*5.67E-8*(((CF62+$B$7)+273)^4-(W62+273)^4)</f>
        <v>0</v>
      </c>
      <c r="AF62">
        <f>U62+AE62+AC62+AD62</f>
        <v>0</v>
      </c>
      <c r="AG62">
        <v>18</v>
      </c>
      <c r="AH62">
        <v>2</v>
      </c>
      <c r="AI62">
        <f>IF(AG62*$H$13&gt;=AK62,1.0,(AK62/(AK62-AG62*$H$13)))</f>
        <v>0</v>
      </c>
      <c r="AJ62">
        <f>(AI62-1)*100</f>
        <v>0</v>
      </c>
      <c r="AK62">
        <f>MAX(0,($B$13+$C$13*CK62)/(1+$D$13*CK62)*CD62/(CF62+273)*$E$13)</f>
        <v>0</v>
      </c>
      <c r="AL62" t="s">
        <v>292</v>
      </c>
      <c r="AM62" t="s">
        <v>292</v>
      </c>
      <c r="AN62">
        <v>0</v>
      </c>
      <c r="AO62">
        <v>0</v>
      </c>
      <c r="AP62">
        <f>1-AN62/AO62</f>
        <v>0</v>
      </c>
      <c r="AQ62">
        <v>0</v>
      </c>
      <c r="AR62" t="s">
        <v>292</v>
      </c>
      <c r="AS62" t="s">
        <v>292</v>
      </c>
      <c r="AT62">
        <v>0</v>
      </c>
      <c r="AU62">
        <v>0</v>
      </c>
      <c r="AV62">
        <f>1-AT62/AU62</f>
        <v>0</v>
      </c>
      <c r="AW62">
        <v>0.5</v>
      </c>
      <c r="AX62">
        <f>BO62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292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293</v>
      </c>
      <c r="BU62">
        <v>2</v>
      </c>
      <c r="BV62">
        <v>1626126403.5</v>
      </c>
      <c r="BW62">
        <v>403.977</v>
      </c>
      <c r="BX62">
        <v>420.031666666667</v>
      </c>
      <c r="BY62">
        <v>6.42707666666667</v>
      </c>
      <c r="BZ62">
        <v>4.04505666666667</v>
      </c>
      <c r="CA62">
        <v>401.844333333333</v>
      </c>
      <c r="CB62">
        <v>6.48554666666667</v>
      </c>
      <c r="CC62">
        <v>900.055666666667</v>
      </c>
      <c r="CD62">
        <v>100.777666666667</v>
      </c>
      <c r="CE62">
        <v>0.112088666666667</v>
      </c>
      <c r="CF62">
        <v>16.3882333333333</v>
      </c>
      <c r="CG62">
        <v>15.7478</v>
      </c>
      <c r="CH62">
        <v>999.9</v>
      </c>
      <c r="CI62">
        <v>0</v>
      </c>
      <c r="CJ62">
        <v>0</v>
      </c>
      <c r="CK62">
        <v>9991.66</v>
      </c>
      <c r="CL62">
        <v>0</v>
      </c>
      <c r="CM62">
        <v>0.221023</v>
      </c>
      <c r="CN62">
        <v>1460.06666666667</v>
      </c>
      <c r="CO62">
        <v>0.972997666666667</v>
      </c>
      <c r="CP62">
        <v>0.0270023666666667</v>
      </c>
      <c r="CQ62">
        <v>0</v>
      </c>
      <c r="CR62">
        <v>923.649</v>
      </c>
      <c r="CS62">
        <v>4.99999</v>
      </c>
      <c r="CT62">
        <v>13501.4</v>
      </c>
      <c r="CU62">
        <v>12728.9</v>
      </c>
      <c r="CV62">
        <v>40.062</v>
      </c>
      <c r="CW62">
        <v>42.354</v>
      </c>
      <c r="CX62">
        <v>41.312</v>
      </c>
      <c r="CY62">
        <v>41.562</v>
      </c>
      <c r="CZ62">
        <v>41.5</v>
      </c>
      <c r="DA62">
        <v>1415.77666666667</v>
      </c>
      <c r="DB62">
        <v>39.29</v>
      </c>
      <c r="DC62">
        <v>0</v>
      </c>
      <c r="DD62">
        <v>1626126414.1</v>
      </c>
      <c r="DE62">
        <v>0</v>
      </c>
      <c r="DF62">
        <v>924.412846153846</v>
      </c>
      <c r="DG62">
        <v>-6.80389742170582</v>
      </c>
      <c r="DH62">
        <v>-83.9487179947352</v>
      </c>
      <c r="DI62">
        <v>13509.9192307692</v>
      </c>
      <c r="DJ62">
        <v>15</v>
      </c>
      <c r="DK62">
        <v>1626126261</v>
      </c>
      <c r="DL62" t="s">
        <v>294</v>
      </c>
      <c r="DM62">
        <v>1626126255</v>
      </c>
      <c r="DN62">
        <v>1626126261</v>
      </c>
      <c r="DO62">
        <v>7</v>
      </c>
      <c r="DP62">
        <v>0.339</v>
      </c>
      <c r="DQ62">
        <v>0.02</v>
      </c>
      <c r="DR62">
        <v>2.158</v>
      </c>
      <c r="DS62">
        <v>-0.064</v>
      </c>
      <c r="DT62">
        <v>420</v>
      </c>
      <c r="DU62">
        <v>4</v>
      </c>
      <c r="DV62">
        <v>0.09</v>
      </c>
      <c r="DW62">
        <v>0.05</v>
      </c>
      <c r="DX62">
        <v>-16.004005</v>
      </c>
      <c r="DY62">
        <v>-0.270950093808564</v>
      </c>
      <c r="DZ62">
        <v>0.0308848664397305</v>
      </c>
      <c r="EA62">
        <v>1</v>
      </c>
      <c r="EB62">
        <v>924.732757575758</v>
      </c>
      <c r="EC62">
        <v>-5.91723992876644</v>
      </c>
      <c r="ED62">
        <v>0.59524056915661</v>
      </c>
      <c r="EE62">
        <v>1</v>
      </c>
      <c r="EF62">
        <v>2.361086</v>
      </c>
      <c r="EG62">
        <v>0.129287054409003</v>
      </c>
      <c r="EH62">
        <v>0.012464384020079</v>
      </c>
      <c r="EI62">
        <v>0</v>
      </c>
      <c r="EJ62">
        <v>2</v>
      </c>
      <c r="EK62">
        <v>3</v>
      </c>
      <c r="EL62" t="s">
        <v>340</v>
      </c>
      <c r="EM62">
        <v>100</v>
      </c>
      <c r="EN62">
        <v>100</v>
      </c>
      <c r="EO62">
        <v>2.133</v>
      </c>
      <c r="EP62">
        <v>-0.0585</v>
      </c>
      <c r="EQ62">
        <v>1.36772170046793</v>
      </c>
      <c r="ER62">
        <v>0.00225868272383977</v>
      </c>
      <c r="ES62">
        <v>-9.96746185667655e-07</v>
      </c>
      <c r="ET62">
        <v>2.83711317370827e-10</v>
      </c>
      <c r="EU62">
        <v>-0.063082517618382</v>
      </c>
      <c r="EV62">
        <v>-0.00217948432402501</v>
      </c>
      <c r="EW62">
        <v>0.000453263451741206</v>
      </c>
      <c r="EX62">
        <v>-1.16319206543697e-06</v>
      </c>
      <c r="EY62">
        <v>-2</v>
      </c>
      <c r="EZ62">
        <v>2196</v>
      </c>
      <c r="FA62">
        <v>1</v>
      </c>
      <c r="FB62">
        <v>25</v>
      </c>
      <c r="FC62">
        <v>2.5</v>
      </c>
      <c r="FD62">
        <v>2.4</v>
      </c>
      <c r="FE62">
        <v>18</v>
      </c>
      <c r="FF62">
        <v>941.432</v>
      </c>
      <c r="FG62">
        <v>419.279</v>
      </c>
      <c r="FH62">
        <v>10.4912</v>
      </c>
      <c r="FI62">
        <v>26.1411</v>
      </c>
      <c r="FJ62">
        <v>29.9992</v>
      </c>
      <c r="FK62">
        <v>25.9902</v>
      </c>
      <c r="FL62">
        <v>26.0008</v>
      </c>
      <c r="FM62">
        <v>25.2771</v>
      </c>
      <c r="FN62">
        <v>74.0926</v>
      </c>
      <c r="FO62">
        <v>0</v>
      </c>
      <c r="FP62">
        <v>10.61</v>
      </c>
      <c r="FQ62">
        <v>420</v>
      </c>
      <c r="FR62">
        <v>4.06291</v>
      </c>
      <c r="FS62">
        <v>101.348</v>
      </c>
      <c r="FT62">
        <v>101.978</v>
      </c>
    </row>
    <row r="63" spans="1:176">
      <c r="A63">
        <v>47</v>
      </c>
      <c r="B63">
        <v>1626126406.5</v>
      </c>
      <c r="C63">
        <v>92</v>
      </c>
      <c r="D63" t="s">
        <v>387</v>
      </c>
      <c r="E63" t="s">
        <v>388</v>
      </c>
      <c r="F63">
        <v>1</v>
      </c>
      <c r="I63">
        <v>1626126405.5</v>
      </c>
      <c r="J63">
        <f>(K63)/1000</f>
        <v>0</v>
      </c>
      <c r="K63">
        <f>1000*CC63*AI63*(BY63-BZ63)/(100*BR63*(1000-AI63*BY63))</f>
        <v>0</v>
      </c>
      <c r="L63">
        <f>CC63*AI63*(BX63-BW63*(1000-AI63*BZ63)/(1000-AI63*BY63))/(100*BR63)</f>
        <v>0</v>
      </c>
      <c r="M63">
        <f>BW63 - IF(AI63&gt;1, L63*BR63*100.0/(AK63*CK63), 0)</f>
        <v>0</v>
      </c>
      <c r="N63">
        <f>((T63-J63/2)*M63-L63)/(T63+J63/2)</f>
        <v>0</v>
      </c>
      <c r="O63">
        <f>N63*(CD63+CE63)/1000.0</f>
        <v>0</v>
      </c>
      <c r="P63">
        <f>(BW63 - IF(AI63&gt;1, L63*BR63*100.0/(AK63*CK63), 0))*(CD63+CE63)/1000.0</f>
        <v>0</v>
      </c>
      <c r="Q63">
        <f>2.0/((1/S63-1/R63)+SIGN(S63)*SQRT((1/S63-1/R63)*(1/S63-1/R63) + 4*BS63/((BS63+1)*(BS63+1))*(2*1/S63*1/R63-1/R63*1/R63)))</f>
        <v>0</v>
      </c>
      <c r="R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S63">
        <f>J63*(1000-(1000*0.61365*exp(17.502*W63/(240.97+W63))/(CD63+CE63)+BY63)/2)/(1000*0.61365*exp(17.502*W63/(240.97+W63))/(CD63+CE63)-BY63)</f>
        <v>0</v>
      </c>
      <c r="T63">
        <f>1/((BS63+1)/(Q63/1.6)+1/(R63/1.37)) + BS63/((BS63+1)/(Q63/1.6) + BS63/(R63/1.37))</f>
        <v>0</v>
      </c>
      <c r="U63">
        <f>(BN63*BQ63)</f>
        <v>0</v>
      </c>
      <c r="V63">
        <f>(CF63+(U63+2*0.95*5.67E-8*(((CF63+$B$7)+273)^4-(CF63+273)^4)-44100*J63)/(1.84*29.3*R63+8*0.95*5.67E-8*(CF63+273)^3))</f>
        <v>0</v>
      </c>
      <c r="W63">
        <f>($C$7*CG63+$D$7*CH63+$E$7*V63)</f>
        <v>0</v>
      </c>
      <c r="X63">
        <f>0.61365*exp(17.502*W63/(240.97+W63))</f>
        <v>0</v>
      </c>
      <c r="Y63">
        <f>(Z63/AA63*100)</f>
        <v>0</v>
      </c>
      <c r="Z63">
        <f>BY63*(CD63+CE63)/1000</f>
        <v>0</v>
      </c>
      <c r="AA63">
        <f>0.61365*exp(17.502*CF63/(240.97+CF63))</f>
        <v>0</v>
      </c>
      <c r="AB63">
        <f>(X63-BY63*(CD63+CE63)/1000)</f>
        <v>0</v>
      </c>
      <c r="AC63">
        <f>(-J63*44100)</f>
        <v>0</v>
      </c>
      <c r="AD63">
        <f>2*29.3*R63*0.92*(CF63-W63)</f>
        <v>0</v>
      </c>
      <c r="AE63">
        <f>2*0.95*5.67E-8*(((CF63+$B$7)+273)^4-(W63+273)^4)</f>
        <v>0</v>
      </c>
      <c r="AF63">
        <f>U63+AE63+AC63+AD63</f>
        <v>0</v>
      </c>
      <c r="AG63">
        <v>18</v>
      </c>
      <c r="AH63">
        <v>2</v>
      </c>
      <c r="AI63">
        <f>IF(AG63*$H$13&gt;=AK63,1.0,(AK63/(AK63-AG63*$H$13)))</f>
        <v>0</v>
      </c>
      <c r="AJ63">
        <f>(AI63-1)*100</f>
        <v>0</v>
      </c>
      <c r="AK63">
        <f>MAX(0,($B$13+$C$13*CK63)/(1+$D$13*CK63)*CD63/(CF63+273)*$E$13)</f>
        <v>0</v>
      </c>
      <c r="AL63" t="s">
        <v>292</v>
      </c>
      <c r="AM63" t="s">
        <v>292</v>
      </c>
      <c r="AN63">
        <v>0</v>
      </c>
      <c r="AO63">
        <v>0</v>
      </c>
      <c r="AP63">
        <f>1-AN63/AO63</f>
        <v>0</v>
      </c>
      <c r="AQ63">
        <v>0</v>
      </c>
      <c r="AR63" t="s">
        <v>292</v>
      </c>
      <c r="AS63" t="s">
        <v>292</v>
      </c>
      <c r="AT63">
        <v>0</v>
      </c>
      <c r="AU63">
        <v>0</v>
      </c>
      <c r="AV63">
        <f>1-AT63/AU63</f>
        <v>0</v>
      </c>
      <c r="AW63">
        <v>0.5</v>
      </c>
      <c r="AX63">
        <f>BO63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292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293</v>
      </c>
      <c r="BU63">
        <v>2</v>
      </c>
      <c r="BV63">
        <v>1626126405.5</v>
      </c>
      <c r="BW63">
        <v>403.938</v>
      </c>
      <c r="BX63">
        <v>420.007</v>
      </c>
      <c r="BY63">
        <v>6.43119666666667</v>
      </c>
      <c r="BZ63">
        <v>4.04456</v>
      </c>
      <c r="CA63">
        <v>401.805</v>
      </c>
      <c r="CB63">
        <v>6.48965333333333</v>
      </c>
      <c r="CC63">
        <v>900.029333333333</v>
      </c>
      <c r="CD63">
        <v>100.778</v>
      </c>
      <c r="CE63">
        <v>0.111504</v>
      </c>
      <c r="CF63">
        <v>16.4092666666667</v>
      </c>
      <c r="CG63">
        <v>15.7622</v>
      </c>
      <c r="CH63">
        <v>999.9</v>
      </c>
      <c r="CI63">
        <v>0</v>
      </c>
      <c r="CJ63">
        <v>0</v>
      </c>
      <c r="CK63">
        <v>10041.8666666667</v>
      </c>
      <c r="CL63">
        <v>0</v>
      </c>
      <c r="CM63">
        <v>0.221023</v>
      </c>
      <c r="CN63">
        <v>1459.89333333333</v>
      </c>
      <c r="CO63">
        <v>0.972996333333333</v>
      </c>
      <c r="CP63">
        <v>0.0270039333333333</v>
      </c>
      <c r="CQ63">
        <v>0</v>
      </c>
      <c r="CR63">
        <v>923.545</v>
      </c>
      <c r="CS63">
        <v>4.99999</v>
      </c>
      <c r="CT63">
        <v>13496.8333333333</v>
      </c>
      <c r="CU63">
        <v>12727.4333333333</v>
      </c>
      <c r="CV63">
        <v>40.062</v>
      </c>
      <c r="CW63">
        <v>42.354</v>
      </c>
      <c r="CX63">
        <v>41.312</v>
      </c>
      <c r="CY63">
        <v>41.562</v>
      </c>
      <c r="CZ63">
        <v>41.5</v>
      </c>
      <c r="DA63">
        <v>1415.60333333333</v>
      </c>
      <c r="DB63">
        <v>39.29</v>
      </c>
      <c r="DC63">
        <v>0</v>
      </c>
      <c r="DD63">
        <v>1626126415.9</v>
      </c>
      <c r="DE63">
        <v>0</v>
      </c>
      <c r="DF63">
        <v>924.1696</v>
      </c>
      <c r="DG63">
        <v>-6.93707690783621</v>
      </c>
      <c r="DH63">
        <v>-89.1846152654133</v>
      </c>
      <c r="DI63">
        <v>13506.824</v>
      </c>
      <c r="DJ63">
        <v>15</v>
      </c>
      <c r="DK63">
        <v>1626126261</v>
      </c>
      <c r="DL63" t="s">
        <v>294</v>
      </c>
      <c r="DM63">
        <v>1626126255</v>
      </c>
      <c r="DN63">
        <v>1626126261</v>
      </c>
      <c r="DO63">
        <v>7</v>
      </c>
      <c r="DP63">
        <v>0.339</v>
      </c>
      <c r="DQ63">
        <v>0.02</v>
      </c>
      <c r="DR63">
        <v>2.158</v>
      </c>
      <c r="DS63">
        <v>-0.064</v>
      </c>
      <c r="DT63">
        <v>420</v>
      </c>
      <c r="DU63">
        <v>4</v>
      </c>
      <c r="DV63">
        <v>0.09</v>
      </c>
      <c r="DW63">
        <v>0.05</v>
      </c>
      <c r="DX63">
        <v>-16.0141025</v>
      </c>
      <c r="DY63">
        <v>-0.325417260787967</v>
      </c>
      <c r="DZ63">
        <v>0.0354835841446433</v>
      </c>
      <c r="EA63">
        <v>1</v>
      </c>
      <c r="EB63">
        <v>924.539636363636</v>
      </c>
      <c r="EC63">
        <v>-6.23049203262398</v>
      </c>
      <c r="ED63">
        <v>0.628119454870467</v>
      </c>
      <c r="EE63">
        <v>1</v>
      </c>
      <c r="EF63">
        <v>2.36528075</v>
      </c>
      <c r="EG63">
        <v>0.131327842401494</v>
      </c>
      <c r="EH63">
        <v>0.012653666738835</v>
      </c>
      <c r="EI63">
        <v>0</v>
      </c>
      <c r="EJ63">
        <v>2</v>
      </c>
      <c r="EK63">
        <v>3</v>
      </c>
      <c r="EL63" t="s">
        <v>340</v>
      </c>
      <c r="EM63">
        <v>100</v>
      </c>
      <c r="EN63">
        <v>100</v>
      </c>
      <c r="EO63">
        <v>2.133</v>
      </c>
      <c r="EP63">
        <v>-0.0584</v>
      </c>
      <c r="EQ63">
        <v>1.36772170046793</v>
      </c>
      <c r="ER63">
        <v>0.00225868272383977</v>
      </c>
      <c r="ES63">
        <v>-9.96746185667655e-07</v>
      </c>
      <c r="ET63">
        <v>2.83711317370827e-10</v>
      </c>
      <c r="EU63">
        <v>-0.063082517618382</v>
      </c>
      <c r="EV63">
        <v>-0.00217948432402501</v>
      </c>
      <c r="EW63">
        <v>0.000453263451741206</v>
      </c>
      <c r="EX63">
        <v>-1.16319206543697e-06</v>
      </c>
      <c r="EY63">
        <v>-2</v>
      </c>
      <c r="EZ63">
        <v>2196</v>
      </c>
      <c r="FA63">
        <v>1</v>
      </c>
      <c r="FB63">
        <v>25</v>
      </c>
      <c r="FC63">
        <v>2.5</v>
      </c>
      <c r="FD63">
        <v>2.4</v>
      </c>
      <c r="FE63">
        <v>18</v>
      </c>
      <c r="FF63">
        <v>941.205</v>
      </c>
      <c r="FG63">
        <v>419.191</v>
      </c>
      <c r="FH63">
        <v>10.5617</v>
      </c>
      <c r="FI63">
        <v>26.1389</v>
      </c>
      <c r="FJ63">
        <v>29.9991</v>
      </c>
      <c r="FK63">
        <v>25.9891</v>
      </c>
      <c r="FL63">
        <v>26.0008</v>
      </c>
      <c r="FM63">
        <v>25.2778</v>
      </c>
      <c r="FN63">
        <v>74.0926</v>
      </c>
      <c r="FO63">
        <v>0</v>
      </c>
      <c r="FP63">
        <v>10.71</v>
      </c>
      <c r="FQ63">
        <v>420</v>
      </c>
      <c r="FR63">
        <v>4.08772</v>
      </c>
      <c r="FS63">
        <v>101.348</v>
      </c>
      <c r="FT63">
        <v>101.977</v>
      </c>
    </row>
    <row r="64" spans="1:176">
      <c r="A64">
        <v>48</v>
      </c>
      <c r="B64">
        <v>1626126408.5</v>
      </c>
      <c r="C64">
        <v>94</v>
      </c>
      <c r="D64" t="s">
        <v>389</v>
      </c>
      <c r="E64" t="s">
        <v>390</v>
      </c>
      <c r="F64">
        <v>1</v>
      </c>
      <c r="I64">
        <v>1626126407.5</v>
      </c>
      <c r="J64">
        <f>(K64)/1000</f>
        <v>0</v>
      </c>
      <c r="K64">
        <f>1000*CC64*AI64*(BY64-BZ64)/(100*BR64*(1000-AI64*BY64))</f>
        <v>0</v>
      </c>
      <c r="L64">
        <f>CC64*AI64*(BX64-BW64*(1000-AI64*BZ64)/(1000-AI64*BY64))/(100*BR64)</f>
        <v>0</v>
      </c>
      <c r="M64">
        <f>BW64 - IF(AI64&gt;1, L64*BR64*100.0/(AK64*CK64), 0)</f>
        <v>0</v>
      </c>
      <c r="N64">
        <f>((T64-J64/2)*M64-L64)/(T64+J64/2)</f>
        <v>0</v>
      </c>
      <c r="O64">
        <f>N64*(CD64+CE64)/1000.0</f>
        <v>0</v>
      </c>
      <c r="P64">
        <f>(BW64 - IF(AI64&gt;1, L64*BR64*100.0/(AK64*CK64), 0))*(CD64+CE64)/1000.0</f>
        <v>0</v>
      </c>
      <c r="Q64">
        <f>2.0/((1/S64-1/R64)+SIGN(S64)*SQRT((1/S64-1/R64)*(1/S64-1/R64) + 4*BS64/((BS64+1)*(BS64+1))*(2*1/S64*1/R64-1/R64*1/R64)))</f>
        <v>0</v>
      </c>
      <c r="R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S64">
        <f>J64*(1000-(1000*0.61365*exp(17.502*W64/(240.97+W64))/(CD64+CE64)+BY64)/2)/(1000*0.61365*exp(17.502*W64/(240.97+W64))/(CD64+CE64)-BY64)</f>
        <v>0</v>
      </c>
      <c r="T64">
        <f>1/((BS64+1)/(Q64/1.6)+1/(R64/1.37)) + BS64/((BS64+1)/(Q64/1.6) + BS64/(R64/1.37))</f>
        <v>0</v>
      </c>
      <c r="U64">
        <f>(BN64*BQ64)</f>
        <v>0</v>
      </c>
      <c r="V64">
        <f>(CF64+(U64+2*0.95*5.67E-8*(((CF64+$B$7)+273)^4-(CF64+273)^4)-44100*J64)/(1.84*29.3*R64+8*0.95*5.67E-8*(CF64+273)^3))</f>
        <v>0</v>
      </c>
      <c r="W64">
        <f>($C$7*CG64+$D$7*CH64+$E$7*V64)</f>
        <v>0</v>
      </c>
      <c r="X64">
        <f>0.61365*exp(17.502*W64/(240.97+W64))</f>
        <v>0</v>
      </c>
      <c r="Y64">
        <f>(Z64/AA64*100)</f>
        <v>0</v>
      </c>
      <c r="Z64">
        <f>BY64*(CD64+CE64)/1000</f>
        <v>0</v>
      </c>
      <c r="AA64">
        <f>0.61365*exp(17.502*CF64/(240.97+CF64))</f>
        <v>0</v>
      </c>
      <c r="AB64">
        <f>(X64-BY64*(CD64+CE64)/1000)</f>
        <v>0</v>
      </c>
      <c r="AC64">
        <f>(-J64*44100)</f>
        <v>0</v>
      </c>
      <c r="AD64">
        <f>2*29.3*R64*0.92*(CF64-W64)</f>
        <v>0</v>
      </c>
      <c r="AE64">
        <f>2*0.95*5.67E-8*(((CF64+$B$7)+273)^4-(W64+273)^4)</f>
        <v>0</v>
      </c>
      <c r="AF64">
        <f>U64+AE64+AC64+AD64</f>
        <v>0</v>
      </c>
      <c r="AG64">
        <v>18</v>
      </c>
      <c r="AH64">
        <v>2</v>
      </c>
      <c r="AI64">
        <f>IF(AG64*$H$13&gt;=AK64,1.0,(AK64/(AK64-AG64*$H$13)))</f>
        <v>0</v>
      </c>
      <c r="AJ64">
        <f>(AI64-1)*100</f>
        <v>0</v>
      </c>
      <c r="AK64">
        <f>MAX(0,($B$13+$C$13*CK64)/(1+$D$13*CK64)*CD64/(CF64+273)*$E$13)</f>
        <v>0</v>
      </c>
      <c r="AL64" t="s">
        <v>292</v>
      </c>
      <c r="AM64" t="s">
        <v>292</v>
      </c>
      <c r="AN64">
        <v>0</v>
      </c>
      <c r="AO64">
        <v>0</v>
      </c>
      <c r="AP64">
        <f>1-AN64/AO64</f>
        <v>0</v>
      </c>
      <c r="AQ64">
        <v>0</v>
      </c>
      <c r="AR64" t="s">
        <v>292</v>
      </c>
      <c r="AS64" t="s">
        <v>292</v>
      </c>
      <c r="AT64">
        <v>0</v>
      </c>
      <c r="AU64">
        <v>0</v>
      </c>
      <c r="AV64">
        <f>1-AT64/AU64</f>
        <v>0</v>
      </c>
      <c r="AW64">
        <v>0.5</v>
      </c>
      <c r="AX64">
        <f>BO64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292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293</v>
      </c>
      <c r="BU64">
        <v>2</v>
      </c>
      <c r="BV64">
        <v>1626126407.5</v>
      </c>
      <c r="BW64">
        <v>403.927</v>
      </c>
      <c r="BX64">
        <v>419.962</v>
      </c>
      <c r="BY64">
        <v>6.43592333333333</v>
      </c>
      <c r="BZ64">
        <v>4.04481666666667</v>
      </c>
      <c r="CA64">
        <v>401.794333333333</v>
      </c>
      <c r="CB64">
        <v>6.49436</v>
      </c>
      <c r="CC64">
        <v>899.994333333333</v>
      </c>
      <c r="CD64">
        <v>100.778666666667</v>
      </c>
      <c r="CE64">
        <v>0.110391</v>
      </c>
      <c r="CF64">
        <v>16.4279</v>
      </c>
      <c r="CG64">
        <v>15.7831333333333</v>
      </c>
      <c r="CH64">
        <v>999.9</v>
      </c>
      <c r="CI64">
        <v>0</v>
      </c>
      <c r="CJ64">
        <v>0</v>
      </c>
      <c r="CK64">
        <v>10039.1666666667</v>
      </c>
      <c r="CL64">
        <v>0</v>
      </c>
      <c r="CM64">
        <v>0.221023</v>
      </c>
      <c r="CN64">
        <v>1460.06</v>
      </c>
      <c r="CO64">
        <v>0.972999</v>
      </c>
      <c r="CP64">
        <v>0.0270008</v>
      </c>
      <c r="CQ64">
        <v>0</v>
      </c>
      <c r="CR64">
        <v>923.204333333333</v>
      </c>
      <c r="CS64">
        <v>4.99999</v>
      </c>
      <c r="CT64">
        <v>13495.5333333333</v>
      </c>
      <c r="CU64">
        <v>12728.9</v>
      </c>
      <c r="CV64">
        <v>40.062</v>
      </c>
      <c r="CW64">
        <v>42.375</v>
      </c>
      <c r="CX64">
        <v>41.312</v>
      </c>
      <c r="CY64">
        <v>41.562</v>
      </c>
      <c r="CZ64">
        <v>41.5</v>
      </c>
      <c r="DA64">
        <v>1415.77</v>
      </c>
      <c r="DB64">
        <v>39.29</v>
      </c>
      <c r="DC64">
        <v>0</v>
      </c>
      <c r="DD64">
        <v>1626126417.7</v>
      </c>
      <c r="DE64">
        <v>0</v>
      </c>
      <c r="DF64">
        <v>924.007692307692</v>
      </c>
      <c r="DG64">
        <v>-6.36799999459898</v>
      </c>
      <c r="DH64">
        <v>-85.5589744286921</v>
      </c>
      <c r="DI64">
        <v>13504.6384615385</v>
      </c>
      <c r="DJ64">
        <v>15</v>
      </c>
      <c r="DK64">
        <v>1626126261</v>
      </c>
      <c r="DL64" t="s">
        <v>294</v>
      </c>
      <c r="DM64">
        <v>1626126255</v>
      </c>
      <c r="DN64">
        <v>1626126261</v>
      </c>
      <c r="DO64">
        <v>7</v>
      </c>
      <c r="DP64">
        <v>0.339</v>
      </c>
      <c r="DQ64">
        <v>0.02</v>
      </c>
      <c r="DR64">
        <v>2.158</v>
      </c>
      <c r="DS64">
        <v>-0.064</v>
      </c>
      <c r="DT64">
        <v>420</v>
      </c>
      <c r="DU64">
        <v>4</v>
      </c>
      <c r="DV64">
        <v>0.09</v>
      </c>
      <c r="DW64">
        <v>0.05</v>
      </c>
      <c r="DX64">
        <v>-16.020355</v>
      </c>
      <c r="DY64">
        <v>-0.279536960600341</v>
      </c>
      <c r="DZ64">
        <v>0.0334385552169945</v>
      </c>
      <c r="EA64">
        <v>1</v>
      </c>
      <c r="EB64">
        <v>924.345571428571</v>
      </c>
      <c r="EC64">
        <v>-6.4063131200276</v>
      </c>
      <c r="ED64">
        <v>0.675797488082008</v>
      </c>
      <c r="EE64">
        <v>1</v>
      </c>
      <c r="EF64">
        <v>2.36955525</v>
      </c>
      <c r="EG64">
        <v>0.133998686679171</v>
      </c>
      <c r="EH64">
        <v>0.0129010801849108</v>
      </c>
      <c r="EI64">
        <v>0</v>
      </c>
      <c r="EJ64">
        <v>2</v>
      </c>
      <c r="EK64">
        <v>3</v>
      </c>
      <c r="EL64" t="s">
        <v>340</v>
      </c>
      <c r="EM64">
        <v>100</v>
      </c>
      <c r="EN64">
        <v>100</v>
      </c>
      <c r="EO64">
        <v>2.133</v>
      </c>
      <c r="EP64">
        <v>-0.0584</v>
      </c>
      <c r="EQ64">
        <v>1.36772170046793</v>
      </c>
      <c r="ER64">
        <v>0.00225868272383977</v>
      </c>
      <c r="ES64">
        <v>-9.96746185667655e-07</v>
      </c>
      <c r="ET64">
        <v>2.83711317370827e-10</v>
      </c>
      <c r="EU64">
        <v>-0.063082517618382</v>
      </c>
      <c r="EV64">
        <v>-0.00217948432402501</v>
      </c>
      <c r="EW64">
        <v>0.000453263451741206</v>
      </c>
      <c r="EX64">
        <v>-1.16319206543697e-06</v>
      </c>
      <c r="EY64">
        <v>-2</v>
      </c>
      <c r="EZ64">
        <v>2196</v>
      </c>
      <c r="FA64">
        <v>1</v>
      </c>
      <c r="FB64">
        <v>25</v>
      </c>
      <c r="FC64">
        <v>2.6</v>
      </c>
      <c r="FD64">
        <v>2.5</v>
      </c>
      <c r="FE64">
        <v>18</v>
      </c>
      <c r="FF64">
        <v>940.782</v>
      </c>
      <c r="FG64">
        <v>419.162</v>
      </c>
      <c r="FH64">
        <v>10.6285</v>
      </c>
      <c r="FI64">
        <v>26.1367</v>
      </c>
      <c r="FJ64">
        <v>29.9993</v>
      </c>
      <c r="FK64">
        <v>25.9887</v>
      </c>
      <c r="FL64">
        <v>26.0008</v>
      </c>
      <c r="FM64">
        <v>25.2782</v>
      </c>
      <c r="FN64">
        <v>74.0926</v>
      </c>
      <c r="FO64">
        <v>0</v>
      </c>
      <c r="FP64">
        <v>10.71</v>
      </c>
      <c r="FQ64">
        <v>420</v>
      </c>
      <c r="FR64">
        <v>4.09256</v>
      </c>
      <c r="FS64">
        <v>101.348</v>
      </c>
      <c r="FT64">
        <v>101.977</v>
      </c>
    </row>
    <row r="65" spans="1:176">
      <c r="A65">
        <v>49</v>
      </c>
      <c r="B65">
        <v>1626126410.5</v>
      </c>
      <c r="C65">
        <v>96</v>
      </c>
      <c r="D65" t="s">
        <v>391</v>
      </c>
      <c r="E65" t="s">
        <v>392</v>
      </c>
      <c r="F65">
        <v>1</v>
      </c>
      <c r="I65">
        <v>1626126409.5</v>
      </c>
      <c r="J65">
        <f>(K65)/1000</f>
        <v>0</v>
      </c>
      <c r="K65">
        <f>1000*CC65*AI65*(BY65-BZ65)/(100*BR65*(1000-AI65*BY65))</f>
        <v>0</v>
      </c>
      <c r="L65">
        <f>CC65*AI65*(BX65-BW65*(1000-AI65*BZ65)/(1000-AI65*BY65))/(100*BR65)</f>
        <v>0</v>
      </c>
      <c r="M65">
        <f>BW65 - IF(AI65&gt;1, L65*BR65*100.0/(AK65*CK65), 0)</f>
        <v>0</v>
      </c>
      <c r="N65">
        <f>((T65-J65/2)*M65-L65)/(T65+J65/2)</f>
        <v>0</v>
      </c>
      <c r="O65">
        <f>N65*(CD65+CE65)/1000.0</f>
        <v>0</v>
      </c>
      <c r="P65">
        <f>(BW65 - IF(AI65&gt;1, L65*BR65*100.0/(AK65*CK65), 0))*(CD65+CE65)/1000.0</f>
        <v>0</v>
      </c>
      <c r="Q65">
        <f>2.0/((1/S65-1/R65)+SIGN(S65)*SQRT((1/S65-1/R65)*(1/S65-1/R65) + 4*BS65/((BS65+1)*(BS65+1))*(2*1/S65*1/R65-1/R65*1/R65)))</f>
        <v>0</v>
      </c>
      <c r="R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S65">
        <f>J65*(1000-(1000*0.61365*exp(17.502*W65/(240.97+W65))/(CD65+CE65)+BY65)/2)/(1000*0.61365*exp(17.502*W65/(240.97+W65))/(CD65+CE65)-BY65)</f>
        <v>0</v>
      </c>
      <c r="T65">
        <f>1/((BS65+1)/(Q65/1.6)+1/(R65/1.37)) + BS65/((BS65+1)/(Q65/1.6) + BS65/(R65/1.37))</f>
        <v>0</v>
      </c>
      <c r="U65">
        <f>(BN65*BQ65)</f>
        <v>0</v>
      </c>
      <c r="V65">
        <f>(CF65+(U65+2*0.95*5.67E-8*(((CF65+$B$7)+273)^4-(CF65+273)^4)-44100*J65)/(1.84*29.3*R65+8*0.95*5.67E-8*(CF65+273)^3))</f>
        <v>0</v>
      </c>
      <c r="W65">
        <f>($C$7*CG65+$D$7*CH65+$E$7*V65)</f>
        <v>0</v>
      </c>
      <c r="X65">
        <f>0.61365*exp(17.502*W65/(240.97+W65))</f>
        <v>0</v>
      </c>
      <c r="Y65">
        <f>(Z65/AA65*100)</f>
        <v>0</v>
      </c>
      <c r="Z65">
        <f>BY65*(CD65+CE65)/1000</f>
        <v>0</v>
      </c>
      <c r="AA65">
        <f>0.61365*exp(17.502*CF65/(240.97+CF65))</f>
        <v>0</v>
      </c>
      <c r="AB65">
        <f>(X65-BY65*(CD65+CE65)/1000)</f>
        <v>0</v>
      </c>
      <c r="AC65">
        <f>(-J65*44100)</f>
        <v>0</v>
      </c>
      <c r="AD65">
        <f>2*29.3*R65*0.92*(CF65-W65)</f>
        <v>0</v>
      </c>
      <c r="AE65">
        <f>2*0.95*5.67E-8*(((CF65+$B$7)+273)^4-(W65+273)^4)</f>
        <v>0</v>
      </c>
      <c r="AF65">
        <f>U65+AE65+AC65+AD65</f>
        <v>0</v>
      </c>
      <c r="AG65">
        <v>18</v>
      </c>
      <c r="AH65">
        <v>2</v>
      </c>
      <c r="AI65">
        <f>IF(AG65*$H$13&gt;=AK65,1.0,(AK65/(AK65-AG65*$H$13)))</f>
        <v>0</v>
      </c>
      <c r="AJ65">
        <f>(AI65-1)*100</f>
        <v>0</v>
      </c>
      <c r="AK65">
        <f>MAX(0,($B$13+$C$13*CK65)/(1+$D$13*CK65)*CD65/(CF65+273)*$E$13)</f>
        <v>0</v>
      </c>
      <c r="AL65" t="s">
        <v>292</v>
      </c>
      <c r="AM65" t="s">
        <v>292</v>
      </c>
      <c r="AN65">
        <v>0</v>
      </c>
      <c r="AO65">
        <v>0</v>
      </c>
      <c r="AP65">
        <f>1-AN65/AO65</f>
        <v>0</v>
      </c>
      <c r="AQ65">
        <v>0</v>
      </c>
      <c r="AR65" t="s">
        <v>292</v>
      </c>
      <c r="AS65" t="s">
        <v>292</v>
      </c>
      <c r="AT65">
        <v>0</v>
      </c>
      <c r="AU65">
        <v>0</v>
      </c>
      <c r="AV65">
        <f>1-AT65/AU65</f>
        <v>0</v>
      </c>
      <c r="AW65">
        <v>0.5</v>
      </c>
      <c r="AX65">
        <f>BO65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292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293</v>
      </c>
      <c r="BU65">
        <v>2</v>
      </c>
      <c r="BV65">
        <v>1626126409.5</v>
      </c>
      <c r="BW65">
        <v>403.930333333333</v>
      </c>
      <c r="BX65">
        <v>419.994333333333</v>
      </c>
      <c r="BY65">
        <v>6.43935</v>
      </c>
      <c r="BZ65">
        <v>4.04468666666667</v>
      </c>
      <c r="CA65">
        <v>401.797333333333</v>
      </c>
      <c r="CB65">
        <v>6.49777666666667</v>
      </c>
      <c r="CC65">
        <v>900.050333333333</v>
      </c>
      <c r="CD65">
        <v>100.779</v>
      </c>
      <c r="CE65">
        <v>0.110908666666667</v>
      </c>
      <c r="CF65">
        <v>16.4455666666667</v>
      </c>
      <c r="CG65">
        <v>15.7981333333333</v>
      </c>
      <c r="CH65">
        <v>999.9</v>
      </c>
      <c r="CI65">
        <v>0</v>
      </c>
      <c r="CJ65">
        <v>0</v>
      </c>
      <c r="CK65">
        <v>10003.76</v>
      </c>
      <c r="CL65">
        <v>0</v>
      </c>
      <c r="CM65">
        <v>0.221023</v>
      </c>
      <c r="CN65">
        <v>1459.98</v>
      </c>
      <c r="CO65">
        <v>0.972997666666667</v>
      </c>
      <c r="CP65">
        <v>0.0270023666666667</v>
      </c>
      <c r="CQ65">
        <v>0</v>
      </c>
      <c r="CR65">
        <v>923.094666666667</v>
      </c>
      <c r="CS65">
        <v>4.99999</v>
      </c>
      <c r="CT65">
        <v>13492.1666666667</v>
      </c>
      <c r="CU65">
        <v>12728.1333333333</v>
      </c>
      <c r="CV65">
        <v>40.062</v>
      </c>
      <c r="CW65">
        <v>42.312</v>
      </c>
      <c r="CX65">
        <v>41.312</v>
      </c>
      <c r="CY65">
        <v>41.562</v>
      </c>
      <c r="CZ65">
        <v>41.5</v>
      </c>
      <c r="DA65">
        <v>1415.69</v>
      </c>
      <c r="DB65">
        <v>39.29</v>
      </c>
      <c r="DC65">
        <v>0</v>
      </c>
      <c r="DD65">
        <v>1626126420.1</v>
      </c>
      <c r="DE65">
        <v>0</v>
      </c>
      <c r="DF65">
        <v>923.750038461538</v>
      </c>
      <c r="DG65">
        <v>-6.41705982092596</v>
      </c>
      <c r="DH65">
        <v>-86.0273504458473</v>
      </c>
      <c r="DI65">
        <v>13501.3038461538</v>
      </c>
      <c r="DJ65">
        <v>15</v>
      </c>
      <c r="DK65">
        <v>1626126261</v>
      </c>
      <c r="DL65" t="s">
        <v>294</v>
      </c>
      <c r="DM65">
        <v>1626126255</v>
      </c>
      <c r="DN65">
        <v>1626126261</v>
      </c>
      <c r="DO65">
        <v>7</v>
      </c>
      <c r="DP65">
        <v>0.339</v>
      </c>
      <c r="DQ65">
        <v>0.02</v>
      </c>
      <c r="DR65">
        <v>2.158</v>
      </c>
      <c r="DS65">
        <v>-0.064</v>
      </c>
      <c r="DT65">
        <v>420</v>
      </c>
      <c r="DU65">
        <v>4</v>
      </c>
      <c r="DV65">
        <v>0.09</v>
      </c>
      <c r="DW65">
        <v>0.05</v>
      </c>
      <c r="DX65">
        <v>-16.02907</v>
      </c>
      <c r="DY65">
        <v>-0.209945966228862</v>
      </c>
      <c r="DZ65">
        <v>0.0277841339616694</v>
      </c>
      <c r="EA65">
        <v>1</v>
      </c>
      <c r="EB65">
        <v>924.131272727273</v>
      </c>
      <c r="EC65">
        <v>-6.85345158697648</v>
      </c>
      <c r="ED65">
        <v>0.677616378139472</v>
      </c>
      <c r="EE65">
        <v>1</v>
      </c>
      <c r="EF65">
        <v>2.37389825</v>
      </c>
      <c r="EG65">
        <v>0.13364746716698</v>
      </c>
      <c r="EH65">
        <v>0.0128680200278636</v>
      </c>
      <c r="EI65">
        <v>0</v>
      </c>
      <c r="EJ65">
        <v>2</v>
      </c>
      <c r="EK65">
        <v>3</v>
      </c>
      <c r="EL65" t="s">
        <v>340</v>
      </c>
      <c r="EM65">
        <v>100</v>
      </c>
      <c r="EN65">
        <v>100</v>
      </c>
      <c r="EO65">
        <v>2.133</v>
      </c>
      <c r="EP65">
        <v>-0.0584</v>
      </c>
      <c r="EQ65">
        <v>1.36772170046793</v>
      </c>
      <c r="ER65">
        <v>0.00225868272383977</v>
      </c>
      <c r="ES65">
        <v>-9.96746185667655e-07</v>
      </c>
      <c r="ET65">
        <v>2.83711317370827e-10</v>
      </c>
      <c r="EU65">
        <v>-0.063082517618382</v>
      </c>
      <c r="EV65">
        <v>-0.00217948432402501</v>
      </c>
      <c r="EW65">
        <v>0.000453263451741206</v>
      </c>
      <c r="EX65">
        <v>-1.16319206543697e-06</v>
      </c>
      <c r="EY65">
        <v>-2</v>
      </c>
      <c r="EZ65">
        <v>2196</v>
      </c>
      <c r="FA65">
        <v>1</v>
      </c>
      <c r="FB65">
        <v>25</v>
      </c>
      <c r="FC65">
        <v>2.6</v>
      </c>
      <c r="FD65">
        <v>2.5</v>
      </c>
      <c r="FE65">
        <v>18</v>
      </c>
      <c r="FF65">
        <v>941.146</v>
      </c>
      <c r="FG65">
        <v>419.249</v>
      </c>
      <c r="FH65">
        <v>10.6951</v>
      </c>
      <c r="FI65">
        <v>26.1345</v>
      </c>
      <c r="FJ65">
        <v>29.9994</v>
      </c>
      <c r="FK65">
        <v>25.9887</v>
      </c>
      <c r="FL65">
        <v>26.0007</v>
      </c>
      <c r="FM65">
        <v>25.2769</v>
      </c>
      <c r="FN65">
        <v>74.0926</v>
      </c>
      <c r="FO65">
        <v>0</v>
      </c>
      <c r="FP65">
        <v>10.81</v>
      </c>
      <c r="FQ65">
        <v>420</v>
      </c>
      <c r="FR65">
        <v>4.09228</v>
      </c>
      <c r="FS65">
        <v>101.349</v>
      </c>
      <c r="FT65">
        <v>101.978</v>
      </c>
    </row>
    <row r="66" spans="1:176">
      <c r="A66">
        <v>50</v>
      </c>
      <c r="B66">
        <v>1626126412.5</v>
      </c>
      <c r="C66">
        <v>98</v>
      </c>
      <c r="D66" t="s">
        <v>393</v>
      </c>
      <c r="E66" t="s">
        <v>394</v>
      </c>
      <c r="F66">
        <v>1</v>
      </c>
      <c r="I66">
        <v>1626126411.5</v>
      </c>
      <c r="J66">
        <f>(K66)/1000</f>
        <v>0</v>
      </c>
      <c r="K66">
        <f>1000*CC66*AI66*(BY66-BZ66)/(100*BR66*(1000-AI66*BY66))</f>
        <v>0</v>
      </c>
      <c r="L66">
        <f>CC66*AI66*(BX66-BW66*(1000-AI66*BZ66)/(1000-AI66*BY66))/(100*BR66)</f>
        <v>0</v>
      </c>
      <c r="M66">
        <f>BW66 - IF(AI66&gt;1, L66*BR66*100.0/(AK66*CK66), 0)</f>
        <v>0</v>
      </c>
      <c r="N66">
        <f>((T66-J66/2)*M66-L66)/(T66+J66/2)</f>
        <v>0</v>
      </c>
      <c r="O66">
        <f>N66*(CD66+CE66)/1000.0</f>
        <v>0</v>
      </c>
      <c r="P66">
        <f>(BW66 - IF(AI66&gt;1, L66*BR66*100.0/(AK66*CK66), 0))*(CD66+CE66)/1000.0</f>
        <v>0</v>
      </c>
      <c r="Q66">
        <f>2.0/((1/S66-1/R66)+SIGN(S66)*SQRT((1/S66-1/R66)*(1/S66-1/R66) + 4*BS66/((BS66+1)*(BS66+1))*(2*1/S66*1/R66-1/R66*1/R66)))</f>
        <v>0</v>
      </c>
      <c r="R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S66">
        <f>J66*(1000-(1000*0.61365*exp(17.502*W66/(240.97+W66))/(CD66+CE66)+BY66)/2)/(1000*0.61365*exp(17.502*W66/(240.97+W66))/(CD66+CE66)-BY66)</f>
        <v>0</v>
      </c>
      <c r="T66">
        <f>1/((BS66+1)/(Q66/1.6)+1/(R66/1.37)) + BS66/((BS66+1)/(Q66/1.6) + BS66/(R66/1.37))</f>
        <v>0</v>
      </c>
      <c r="U66">
        <f>(BN66*BQ66)</f>
        <v>0</v>
      </c>
      <c r="V66">
        <f>(CF66+(U66+2*0.95*5.67E-8*(((CF66+$B$7)+273)^4-(CF66+273)^4)-44100*J66)/(1.84*29.3*R66+8*0.95*5.67E-8*(CF66+273)^3))</f>
        <v>0</v>
      </c>
      <c r="W66">
        <f>($C$7*CG66+$D$7*CH66+$E$7*V66)</f>
        <v>0</v>
      </c>
      <c r="X66">
        <f>0.61365*exp(17.502*W66/(240.97+W66))</f>
        <v>0</v>
      </c>
      <c r="Y66">
        <f>(Z66/AA66*100)</f>
        <v>0</v>
      </c>
      <c r="Z66">
        <f>BY66*(CD66+CE66)/1000</f>
        <v>0</v>
      </c>
      <c r="AA66">
        <f>0.61365*exp(17.502*CF66/(240.97+CF66))</f>
        <v>0</v>
      </c>
      <c r="AB66">
        <f>(X66-BY66*(CD66+CE66)/1000)</f>
        <v>0</v>
      </c>
      <c r="AC66">
        <f>(-J66*44100)</f>
        <v>0</v>
      </c>
      <c r="AD66">
        <f>2*29.3*R66*0.92*(CF66-W66)</f>
        <v>0</v>
      </c>
      <c r="AE66">
        <f>2*0.95*5.67E-8*(((CF66+$B$7)+273)^4-(W66+273)^4)</f>
        <v>0</v>
      </c>
      <c r="AF66">
        <f>U66+AE66+AC66+AD66</f>
        <v>0</v>
      </c>
      <c r="AG66">
        <v>18</v>
      </c>
      <c r="AH66">
        <v>2</v>
      </c>
      <c r="AI66">
        <f>IF(AG66*$H$13&gt;=AK66,1.0,(AK66/(AK66-AG66*$H$13)))</f>
        <v>0</v>
      </c>
      <c r="AJ66">
        <f>(AI66-1)*100</f>
        <v>0</v>
      </c>
      <c r="AK66">
        <f>MAX(0,($B$13+$C$13*CK66)/(1+$D$13*CK66)*CD66/(CF66+273)*$E$13)</f>
        <v>0</v>
      </c>
      <c r="AL66" t="s">
        <v>292</v>
      </c>
      <c r="AM66" t="s">
        <v>292</v>
      </c>
      <c r="AN66">
        <v>0</v>
      </c>
      <c r="AO66">
        <v>0</v>
      </c>
      <c r="AP66">
        <f>1-AN66/AO66</f>
        <v>0</v>
      </c>
      <c r="AQ66">
        <v>0</v>
      </c>
      <c r="AR66" t="s">
        <v>292</v>
      </c>
      <c r="AS66" t="s">
        <v>292</v>
      </c>
      <c r="AT66">
        <v>0</v>
      </c>
      <c r="AU66">
        <v>0</v>
      </c>
      <c r="AV66">
        <f>1-AT66/AU66</f>
        <v>0</v>
      </c>
      <c r="AW66">
        <v>0.5</v>
      </c>
      <c r="AX66">
        <f>BO66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292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293</v>
      </c>
      <c r="BU66">
        <v>2</v>
      </c>
      <c r="BV66">
        <v>1626126411.5</v>
      </c>
      <c r="BW66">
        <v>403.952333333333</v>
      </c>
      <c r="BX66">
        <v>420.042333333333</v>
      </c>
      <c r="BY66">
        <v>6.44375</v>
      </c>
      <c r="BZ66">
        <v>4.04479</v>
      </c>
      <c r="CA66">
        <v>401.819666666667</v>
      </c>
      <c r="CB66">
        <v>6.50216</v>
      </c>
      <c r="CC66">
        <v>900.018666666667</v>
      </c>
      <c r="CD66">
        <v>100.777666666667</v>
      </c>
      <c r="CE66">
        <v>0.111554333333333</v>
      </c>
      <c r="CF66">
        <v>16.467</v>
      </c>
      <c r="CG66">
        <v>15.8130666666667</v>
      </c>
      <c r="CH66">
        <v>999.9</v>
      </c>
      <c r="CI66">
        <v>0</v>
      </c>
      <c r="CJ66">
        <v>0</v>
      </c>
      <c r="CK66">
        <v>10030</v>
      </c>
      <c r="CL66">
        <v>0</v>
      </c>
      <c r="CM66">
        <v>0.221023</v>
      </c>
      <c r="CN66">
        <v>1459.99</v>
      </c>
      <c r="CO66">
        <v>0.972997666666667</v>
      </c>
      <c r="CP66">
        <v>0.0270023666666667</v>
      </c>
      <c r="CQ66">
        <v>0</v>
      </c>
      <c r="CR66">
        <v>922.858666666667</v>
      </c>
      <c r="CS66">
        <v>4.99999</v>
      </c>
      <c r="CT66">
        <v>13489.7</v>
      </c>
      <c r="CU66">
        <v>12728.2333333333</v>
      </c>
      <c r="CV66">
        <v>40.062</v>
      </c>
      <c r="CW66">
        <v>42.312</v>
      </c>
      <c r="CX66">
        <v>41.312</v>
      </c>
      <c r="CY66">
        <v>41.562</v>
      </c>
      <c r="CZ66">
        <v>41.5</v>
      </c>
      <c r="DA66">
        <v>1415.7</v>
      </c>
      <c r="DB66">
        <v>39.29</v>
      </c>
      <c r="DC66">
        <v>0</v>
      </c>
      <c r="DD66">
        <v>1626126421.9</v>
      </c>
      <c r="DE66">
        <v>0</v>
      </c>
      <c r="DF66">
        <v>923.53776</v>
      </c>
      <c r="DG66">
        <v>-6.35676920901486</v>
      </c>
      <c r="DH66">
        <v>-86.1230768034498</v>
      </c>
      <c r="DI66">
        <v>13498.252</v>
      </c>
      <c r="DJ66">
        <v>15</v>
      </c>
      <c r="DK66">
        <v>1626126261</v>
      </c>
      <c r="DL66" t="s">
        <v>294</v>
      </c>
      <c r="DM66">
        <v>1626126255</v>
      </c>
      <c r="DN66">
        <v>1626126261</v>
      </c>
      <c r="DO66">
        <v>7</v>
      </c>
      <c r="DP66">
        <v>0.339</v>
      </c>
      <c r="DQ66">
        <v>0.02</v>
      </c>
      <c r="DR66">
        <v>2.158</v>
      </c>
      <c r="DS66">
        <v>-0.064</v>
      </c>
      <c r="DT66">
        <v>420</v>
      </c>
      <c r="DU66">
        <v>4</v>
      </c>
      <c r="DV66">
        <v>0.09</v>
      </c>
      <c r="DW66">
        <v>0.05</v>
      </c>
      <c r="DX66">
        <v>-16.041645</v>
      </c>
      <c r="DY66">
        <v>-0.193603001876165</v>
      </c>
      <c r="DZ66">
        <v>0.0256058972699651</v>
      </c>
      <c r="EA66">
        <v>1</v>
      </c>
      <c r="EB66">
        <v>923.916818181818</v>
      </c>
      <c r="EC66">
        <v>-6.62089444733662</v>
      </c>
      <c r="ED66">
        <v>0.654967519645534</v>
      </c>
      <c r="EE66">
        <v>1</v>
      </c>
      <c r="EF66">
        <v>2.3782725</v>
      </c>
      <c r="EG66">
        <v>0.130915947467163</v>
      </c>
      <c r="EH66">
        <v>0.0126073083467487</v>
      </c>
      <c r="EI66">
        <v>0</v>
      </c>
      <c r="EJ66">
        <v>2</v>
      </c>
      <c r="EK66">
        <v>3</v>
      </c>
      <c r="EL66" t="s">
        <v>340</v>
      </c>
      <c r="EM66">
        <v>100</v>
      </c>
      <c r="EN66">
        <v>100</v>
      </c>
      <c r="EO66">
        <v>2.133</v>
      </c>
      <c r="EP66">
        <v>-0.0584</v>
      </c>
      <c r="EQ66">
        <v>1.36772170046793</v>
      </c>
      <c r="ER66">
        <v>0.00225868272383977</v>
      </c>
      <c r="ES66">
        <v>-9.96746185667655e-07</v>
      </c>
      <c r="ET66">
        <v>2.83711317370827e-10</v>
      </c>
      <c r="EU66">
        <v>-0.063082517618382</v>
      </c>
      <c r="EV66">
        <v>-0.00217948432402501</v>
      </c>
      <c r="EW66">
        <v>0.000453263451741206</v>
      </c>
      <c r="EX66">
        <v>-1.16319206543697e-06</v>
      </c>
      <c r="EY66">
        <v>-2</v>
      </c>
      <c r="EZ66">
        <v>2196</v>
      </c>
      <c r="FA66">
        <v>1</v>
      </c>
      <c r="FB66">
        <v>25</v>
      </c>
      <c r="FC66">
        <v>2.6</v>
      </c>
      <c r="FD66">
        <v>2.5</v>
      </c>
      <c r="FE66">
        <v>18</v>
      </c>
      <c r="FF66">
        <v>941.354</v>
      </c>
      <c r="FG66">
        <v>419.14</v>
      </c>
      <c r="FH66">
        <v>10.7554</v>
      </c>
      <c r="FI66">
        <v>26.1325</v>
      </c>
      <c r="FJ66">
        <v>29.9993</v>
      </c>
      <c r="FK66">
        <v>25.9887</v>
      </c>
      <c r="FL66">
        <v>25.9997</v>
      </c>
      <c r="FM66">
        <v>25.2769</v>
      </c>
      <c r="FN66">
        <v>74.0926</v>
      </c>
      <c r="FO66">
        <v>0</v>
      </c>
      <c r="FP66">
        <v>10.91</v>
      </c>
      <c r="FQ66">
        <v>420</v>
      </c>
      <c r="FR66">
        <v>4.09328</v>
      </c>
      <c r="FS66">
        <v>101.349</v>
      </c>
      <c r="FT66">
        <v>101.978</v>
      </c>
    </row>
    <row r="67" spans="1:176">
      <c r="A67">
        <v>51</v>
      </c>
      <c r="B67">
        <v>1626126414.5</v>
      </c>
      <c r="C67">
        <v>100</v>
      </c>
      <c r="D67" t="s">
        <v>395</v>
      </c>
      <c r="E67" t="s">
        <v>396</v>
      </c>
      <c r="F67">
        <v>1</v>
      </c>
      <c r="I67">
        <v>1626126413.5</v>
      </c>
      <c r="J67">
        <f>(K67)/1000</f>
        <v>0</v>
      </c>
      <c r="K67">
        <f>1000*CC67*AI67*(BY67-BZ67)/(100*BR67*(1000-AI67*BY67))</f>
        <v>0</v>
      </c>
      <c r="L67">
        <f>CC67*AI67*(BX67-BW67*(1000-AI67*BZ67)/(1000-AI67*BY67))/(100*BR67)</f>
        <v>0</v>
      </c>
      <c r="M67">
        <f>BW67 - IF(AI67&gt;1, L67*BR67*100.0/(AK67*CK67), 0)</f>
        <v>0</v>
      </c>
      <c r="N67">
        <f>((T67-J67/2)*M67-L67)/(T67+J67/2)</f>
        <v>0</v>
      </c>
      <c r="O67">
        <f>N67*(CD67+CE67)/1000.0</f>
        <v>0</v>
      </c>
      <c r="P67">
        <f>(BW67 - IF(AI67&gt;1, L67*BR67*100.0/(AK67*CK67), 0))*(CD67+CE67)/1000.0</f>
        <v>0</v>
      </c>
      <c r="Q67">
        <f>2.0/((1/S67-1/R67)+SIGN(S67)*SQRT((1/S67-1/R67)*(1/S67-1/R67) + 4*BS67/((BS67+1)*(BS67+1))*(2*1/S67*1/R67-1/R67*1/R67)))</f>
        <v>0</v>
      </c>
      <c r="R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S67">
        <f>J67*(1000-(1000*0.61365*exp(17.502*W67/(240.97+W67))/(CD67+CE67)+BY67)/2)/(1000*0.61365*exp(17.502*W67/(240.97+W67))/(CD67+CE67)-BY67)</f>
        <v>0</v>
      </c>
      <c r="T67">
        <f>1/((BS67+1)/(Q67/1.6)+1/(R67/1.37)) + BS67/((BS67+1)/(Q67/1.6) + BS67/(R67/1.37))</f>
        <v>0</v>
      </c>
      <c r="U67">
        <f>(BN67*BQ67)</f>
        <v>0</v>
      </c>
      <c r="V67">
        <f>(CF67+(U67+2*0.95*5.67E-8*(((CF67+$B$7)+273)^4-(CF67+273)^4)-44100*J67)/(1.84*29.3*R67+8*0.95*5.67E-8*(CF67+273)^3))</f>
        <v>0</v>
      </c>
      <c r="W67">
        <f>($C$7*CG67+$D$7*CH67+$E$7*V67)</f>
        <v>0</v>
      </c>
      <c r="X67">
        <f>0.61365*exp(17.502*W67/(240.97+W67))</f>
        <v>0</v>
      </c>
      <c r="Y67">
        <f>(Z67/AA67*100)</f>
        <v>0</v>
      </c>
      <c r="Z67">
        <f>BY67*(CD67+CE67)/1000</f>
        <v>0</v>
      </c>
      <c r="AA67">
        <f>0.61365*exp(17.502*CF67/(240.97+CF67))</f>
        <v>0</v>
      </c>
      <c r="AB67">
        <f>(X67-BY67*(CD67+CE67)/1000)</f>
        <v>0</v>
      </c>
      <c r="AC67">
        <f>(-J67*44100)</f>
        <v>0</v>
      </c>
      <c r="AD67">
        <f>2*29.3*R67*0.92*(CF67-W67)</f>
        <v>0</v>
      </c>
      <c r="AE67">
        <f>2*0.95*5.67E-8*(((CF67+$B$7)+273)^4-(W67+273)^4)</f>
        <v>0</v>
      </c>
      <c r="AF67">
        <f>U67+AE67+AC67+AD67</f>
        <v>0</v>
      </c>
      <c r="AG67">
        <v>18</v>
      </c>
      <c r="AH67">
        <v>2</v>
      </c>
      <c r="AI67">
        <f>IF(AG67*$H$13&gt;=AK67,1.0,(AK67/(AK67-AG67*$H$13)))</f>
        <v>0</v>
      </c>
      <c r="AJ67">
        <f>(AI67-1)*100</f>
        <v>0</v>
      </c>
      <c r="AK67">
        <f>MAX(0,($B$13+$C$13*CK67)/(1+$D$13*CK67)*CD67/(CF67+273)*$E$13)</f>
        <v>0</v>
      </c>
      <c r="AL67" t="s">
        <v>292</v>
      </c>
      <c r="AM67" t="s">
        <v>292</v>
      </c>
      <c r="AN67">
        <v>0</v>
      </c>
      <c r="AO67">
        <v>0</v>
      </c>
      <c r="AP67">
        <f>1-AN67/AO67</f>
        <v>0</v>
      </c>
      <c r="AQ67">
        <v>0</v>
      </c>
      <c r="AR67" t="s">
        <v>292</v>
      </c>
      <c r="AS67" t="s">
        <v>292</v>
      </c>
      <c r="AT67">
        <v>0</v>
      </c>
      <c r="AU67">
        <v>0</v>
      </c>
      <c r="AV67">
        <f>1-AT67/AU67</f>
        <v>0</v>
      </c>
      <c r="AW67">
        <v>0.5</v>
      </c>
      <c r="AX67">
        <f>BO67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292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293</v>
      </c>
      <c r="BU67">
        <v>2</v>
      </c>
      <c r="BV67">
        <v>1626126413.5</v>
      </c>
      <c r="BW67">
        <v>403.945666666667</v>
      </c>
      <c r="BX67">
        <v>420.021</v>
      </c>
      <c r="BY67">
        <v>6.44939333333333</v>
      </c>
      <c r="BZ67">
        <v>4.04469666666667</v>
      </c>
      <c r="CA67">
        <v>401.813</v>
      </c>
      <c r="CB67">
        <v>6.50778333333333</v>
      </c>
      <c r="CC67">
        <v>900.023333333333</v>
      </c>
      <c r="CD67">
        <v>100.776666666667</v>
      </c>
      <c r="CE67">
        <v>0.110884666666667</v>
      </c>
      <c r="CF67">
        <v>16.4870666666667</v>
      </c>
      <c r="CG67">
        <v>15.8246666666667</v>
      </c>
      <c r="CH67">
        <v>999.9</v>
      </c>
      <c r="CI67">
        <v>0</v>
      </c>
      <c r="CJ67">
        <v>0</v>
      </c>
      <c r="CK67">
        <v>10048.1</v>
      </c>
      <c r="CL67">
        <v>0</v>
      </c>
      <c r="CM67">
        <v>0.221023</v>
      </c>
      <c r="CN67">
        <v>1460.07</v>
      </c>
      <c r="CO67">
        <v>0.972999</v>
      </c>
      <c r="CP67">
        <v>0.0270008</v>
      </c>
      <c r="CQ67">
        <v>0</v>
      </c>
      <c r="CR67">
        <v>922.811</v>
      </c>
      <c r="CS67">
        <v>4.99999</v>
      </c>
      <c r="CT67">
        <v>13487.1666666667</v>
      </c>
      <c r="CU67">
        <v>12728.9</v>
      </c>
      <c r="CV67">
        <v>40.062</v>
      </c>
      <c r="CW67">
        <v>42.312</v>
      </c>
      <c r="CX67">
        <v>41.312</v>
      </c>
      <c r="CY67">
        <v>41.562</v>
      </c>
      <c r="CZ67">
        <v>41.5</v>
      </c>
      <c r="DA67">
        <v>1415.78</v>
      </c>
      <c r="DB67">
        <v>39.29</v>
      </c>
      <c r="DC67">
        <v>0</v>
      </c>
      <c r="DD67">
        <v>1626126423.7</v>
      </c>
      <c r="DE67">
        <v>0</v>
      </c>
      <c r="DF67">
        <v>923.380230769231</v>
      </c>
      <c r="DG67">
        <v>-5.84034187541817</v>
      </c>
      <c r="DH67">
        <v>-83.0051282610866</v>
      </c>
      <c r="DI67">
        <v>13496.1423076923</v>
      </c>
      <c r="DJ67">
        <v>15</v>
      </c>
      <c r="DK67">
        <v>1626126261</v>
      </c>
      <c r="DL67" t="s">
        <v>294</v>
      </c>
      <c r="DM67">
        <v>1626126255</v>
      </c>
      <c r="DN67">
        <v>1626126261</v>
      </c>
      <c r="DO67">
        <v>7</v>
      </c>
      <c r="DP67">
        <v>0.339</v>
      </c>
      <c r="DQ67">
        <v>0.02</v>
      </c>
      <c r="DR67">
        <v>2.158</v>
      </c>
      <c r="DS67">
        <v>-0.064</v>
      </c>
      <c r="DT67">
        <v>420</v>
      </c>
      <c r="DU67">
        <v>4</v>
      </c>
      <c r="DV67">
        <v>0.09</v>
      </c>
      <c r="DW67">
        <v>0.05</v>
      </c>
      <c r="DX67">
        <v>-16.047995</v>
      </c>
      <c r="DY67">
        <v>-0.193650281425898</v>
      </c>
      <c r="DZ67">
        <v>0.0254144934043549</v>
      </c>
      <c r="EA67">
        <v>1</v>
      </c>
      <c r="EB67">
        <v>923.733457142857</v>
      </c>
      <c r="EC67">
        <v>-6.19521348718098</v>
      </c>
      <c r="ED67">
        <v>0.647128088131687</v>
      </c>
      <c r="EE67">
        <v>1</v>
      </c>
      <c r="EF67">
        <v>2.38277925</v>
      </c>
      <c r="EG67">
        <v>0.129657298311443</v>
      </c>
      <c r="EH67">
        <v>0.0124823540222788</v>
      </c>
      <c r="EI67">
        <v>0</v>
      </c>
      <c r="EJ67">
        <v>2</v>
      </c>
      <c r="EK67">
        <v>3</v>
      </c>
      <c r="EL67" t="s">
        <v>340</v>
      </c>
      <c r="EM67">
        <v>100</v>
      </c>
      <c r="EN67">
        <v>100</v>
      </c>
      <c r="EO67">
        <v>2.133</v>
      </c>
      <c r="EP67">
        <v>-0.0584</v>
      </c>
      <c r="EQ67">
        <v>1.36772170046793</v>
      </c>
      <c r="ER67">
        <v>0.00225868272383977</v>
      </c>
      <c r="ES67">
        <v>-9.96746185667655e-07</v>
      </c>
      <c r="ET67">
        <v>2.83711317370827e-10</v>
      </c>
      <c r="EU67">
        <v>-0.063082517618382</v>
      </c>
      <c r="EV67">
        <v>-0.00217948432402501</v>
      </c>
      <c r="EW67">
        <v>0.000453263451741206</v>
      </c>
      <c r="EX67">
        <v>-1.16319206543697e-06</v>
      </c>
      <c r="EY67">
        <v>-2</v>
      </c>
      <c r="EZ67">
        <v>2196</v>
      </c>
      <c r="FA67">
        <v>1</v>
      </c>
      <c r="FB67">
        <v>25</v>
      </c>
      <c r="FC67">
        <v>2.7</v>
      </c>
      <c r="FD67">
        <v>2.6</v>
      </c>
      <c r="FE67">
        <v>18</v>
      </c>
      <c r="FF67">
        <v>941.29</v>
      </c>
      <c r="FG67">
        <v>419.131</v>
      </c>
      <c r="FH67">
        <v>10.8299</v>
      </c>
      <c r="FI67">
        <v>26.1301</v>
      </c>
      <c r="FJ67">
        <v>29.9993</v>
      </c>
      <c r="FK67">
        <v>25.988</v>
      </c>
      <c r="FL67">
        <v>25.9986</v>
      </c>
      <c r="FM67">
        <v>25.2771</v>
      </c>
      <c r="FN67">
        <v>74.0926</v>
      </c>
      <c r="FO67">
        <v>0</v>
      </c>
      <c r="FP67">
        <v>10.91</v>
      </c>
      <c r="FQ67">
        <v>420</v>
      </c>
      <c r="FR67">
        <v>4.09742</v>
      </c>
      <c r="FS67">
        <v>101.347</v>
      </c>
      <c r="FT67">
        <v>101.977</v>
      </c>
    </row>
    <row r="68" spans="1:176">
      <c r="A68">
        <v>52</v>
      </c>
      <c r="B68">
        <v>1626126416.5</v>
      </c>
      <c r="C68">
        <v>102</v>
      </c>
      <c r="D68" t="s">
        <v>397</v>
      </c>
      <c r="E68" t="s">
        <v>398</v>
      </c>
      <c r="F68">
        <v>1</v>
      </c>
      <c r="I68">
        <v>1626126415.5</v>
      </c>
      <c r="J68">
        <f>(K68)/1000</f>
        <v>0</v>
      </c>
      <c r="K68">
        <f>1000*CC68*AI68*(BY68-BZ68)/(100*BR68*(1000-AI68*BY68))</f>
        <v>0</v>
      </c>
      <c r="L68">
        <f>CC68*AI68*(BX68-BW68*(1000-AI68*BZ68)/(1000-AI68*BY68))/(100*BR68)</f>
        <v>0</v>
      </c>
      <c r="M68">
        <f>BW68 - IF(AI68&gt;1, L68*BR68*100.0/(AK68*CK68), 0)</f>
        <v>0</v>
      </c>
      <c r="N68">
        <f>((T68-J68/2)*M68-L68)/(T68+J68/2)</f>
        <v>0</v>
      </c>
      <c r="O68">
        <f>N68*(CD68+CE68)/1000.0</f>
        <v>0</v>
      </c>
      <c r="P68">
        <f>(BW68 - IF(AI68&gt;1, L68*BR68*100.0/(AK68*CK68), 0))*(CD68+CE68)/1000.0</f>
        <v>0</v>
      </c>
      <c r="Q68">
        <f>2.0/((1/S68-1/R68)+SIGN(S68)*SQRT((1/S68-1/R68)*(1/S68-1/R68) + 4*BS68/((BS68+1)*(BS68+1))*(2*1/S68*1/R68-1/R68*1/R68)))</f>
        <v>0</v>
      </c>
      <c r="R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S68">
        <f>J68*(1000-(1000*0.61365*exp(17.502*W68/(240.97+W68))/(CD68+CE68)+BY68)/2)/(1000*0.61365*exp(17.502*W68/(240.97+W68))/(CD68+CE68)-BY68)</f>
        <v>0</v>
      </c>
      <c r="T68">
        <f>1/((BS68+1)/(Q68/1.6)+1/(R68/1.37)) + BS68/((BS68+1)/(Q68/1.6) + BS68/(R68/1.37))</f>
        <v>0</v>
      </c>
      <c r="U68">
        <f>(BN68*BQ68)</f>
        <v>0</v>
      </c>
      <c r="V68">
        <f>(CF68+(U68+2*0.95*5.67E-8*(((CF68+$B$7)+273)^4-(CF68+273)^4)-44100*J68)/(1.84*29.3*R68+8*0.95*5.67E-8*(CF68+273)^3))</f>
        <v>0</v>
      </c>
      <c r="W68">
        <f>($C$7*CG68+$D$7*CH68+$E$7*V68)</f>
        <v>0</v>
      </c>
      <c r="X68">
        <f>0.61365*exp(17.502*W68/(240.97+W68))</f>
        <v>0</v>
      </c>
      <c r="Y68">
        <f>(Z68/AA68*100)</f>
        <v>0</v>
      </c>
      <c r="Z68">
        <f>BY68*(CD68+CE68)/1000</f>
        <v>0</v>
      </c>
      <c r="AA68">
        <f>0.61365*exp(17.502*CF68/(240.97+CF68))</f>
        <v>0</v>
      </c>
      <c r="AB68">
        <f>(X68-BY68*(CD68+CE68)/1000)</f>
        <v>0</v>
      </c>
      <c r="AC68">
        <f>(-J68*44100)</f>
        <v>0</v>
      </c>
      <c r="AD68">
        <f>2*29.3*R68*0.92*(CF68-W68)</f>
        <v>0</v>
      </c>
      <c r="AE68">
        <f>2*0.95*5.67E-8*(((CF68+$B$7)+273)^4-(W68+273)^4)</f>
        <v>0</v>
      </c>
      <c r="AF68">
        <f>U68+AE68+AC68+AD68</f>
        <v>0</v>
      </c>
      <c r="AG68">
        <v>18</v>
      </c>
      <c r="AH68">
        <v>2</v>
      </c>
      <c r="AI68">
        <f>IF(AG68*$H$13&gt;=AK68,1.0,(AK68/(AK68-AG68*$H$13)))</f>
        <v>0</v>
      </c>
      <c r="AJ68">
        <f>(AI68-1)*100</f>
        <v>0</v>
      </c>
      <c r="AK68">
        <f>MAX(0,($B$13+$C$13*CK68)/(1+$D$13*CK68)*CD68/(CF68+273)*$E$13)</f>
        <v>0</v>
      </c>
      <c r="AL68" t="s">
        <v>292</v>
      </c>
      <c r="AM68" t="s">
        <v>292</v>
      </c>
      <c r="AN68">
        <v>0</v>
      </c>
      <c r="AO68">
        <v>0</v>
      </c>
      <c r="AP68">
        <f>1-AN68/AO68</f>
        <v>0</v>
      </c>
      <c r="AQ68">
        <v>0</v>
      </c>
      <c r="AR68" t="s">
        <v>292</v>
      </c>
      <c r="AS68" t="s">
        <v>292</v>
      </c>
      <c r="AT68">
        <v>0</v>
      </c>
      <c r="AU68">
        <v>0</v>
      </c>
      <c r="AV68">
        <f>1-AT68/AU68</f>
        <v>0</v>
      </c>
      <c r="AW68">
        <v>0.5</v>
      </c>
      <c r="AX68">
        <f>BO68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292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293</v>
      </c>
      <c r="BU68">
        <v>2</v>
      </c>
      <c r="BV68">
        <v>1626126415.5</v>
      </c>
      <c r="BW68">
        <v>403.915666666667</v>
      </c>
      <c r="BX68">
        <v>419.993333333333</v>
      </c>
      <c r="BY68">
        <v>6.45247666666667</v>
      </c>
      <c r="BZ68">
        <v>4.0437</v>
      </c>
      <c r="CA68">
        <v>401.782666666667</v>
      </c>
      <c r="CB68">
        <v>6.51085666666667</v>
      </c>
      <c r="CC68">
        <v>900.013</v>
      </c>
      <c r="CD68">
        <v>100.777666666667</v>
      </c>
      <c r="CE68">
        <v>0.110295666666667</v>
      </c>
      <c r="CF68">
        <v>16.5022333333333</v>
      </c>
      <c r="CG68">
        <v>15.8371</v>
      </c>
      <c r="CH68">
        <v>999.9</v>
      </c>
      <c r="CI68">
        <v>0</v>
      </c>
      <c r="CJ68">
        <v>0</v>
      </c>
      <c r="CK68">
        <v>9999.77666666667</v>
      </c>
      <c r="CL68">
        <v>0</v>
      </c>
      <c r="CM68">
        <v>0.221023</v>
      </c>
      <c r="CN68">
        <v>1459.9</v>
      </c>
      <c r="CO68">
        <v>0.972996333333333</v>
      </c>
      <c r="CP68">
        <v>0.0270039333333333</v>
      </c>
      <c r="CQ68">
        <v>0</v>
      </c>
      <c r="CR68">
        <v>922.690666666667</v>
      </c>
      <c r="CS68">
        <v>4.99999</v>
      </c>
      <c r="CT68">
        <v>13482.3333333333</v>
      </c>
      <c r="CU68">
        <v>12727.4333333333</v>
      </c>
      <c r="CV68">
        <v>40.062</v>
      </c>
      <c r="CW68">
        <v>42.312</v>
      </c>
      <c r="CX68">
        <v>41.2706666666667</v>
      </c>
      <c r="CY68">
        <v>41.562</v>
      </c>
      <c r="CZ68">
        <v>41.5</v>
      </c>
      <c r="DA68">
        <v>1415.61</v>
      </c>
      <c r="DB68">
        <v>39.29</v>
      </c>
      <c r="DC68">
        <v>0</v>
      </c>
      <c r="DD68">
        <v>1626126426.1</v>
      </c>
      <c r="DE68">
        <v>0</v>
      </c>
      <c r="DF68">
        <v>923.143923076923</v>
      </c>
      <c r="DG68">
        <v>-6.00717947498889</v>
      </c>
      <c r="DH68">
        <v>-85.3230769426966</v>
      </c>
      <c r="DI68">
        <v>13492.5961538462</v>
      </c>
      <c r="DJ68">
        <v>15</v>
      </c>
      <c r="DK68">
        <v>1626126261</v>
      </c>
      <c r="DL68" t="s">
        <v>294</v>
      </c>
      <c r="DM68">
        <v>1626126255</v>
      </c>
      <c r="DN68">
        <v>1626126261</v>
      </c>
      <c r="DO68">
        <v>7</v>
      </c>
      <c r="DP68">
        <v>0.339</v>
      </c>
      <c r="DQ68">
        <v>0.02</v>
      </c>
      <c r="DR68">
        <v>2.158</v>
      </c>
      <c r="DS68">
        <v>-0.064</v>
      </c>
      <c r="DT68">
        <v>420</v>
      </c>
      <c r="DU68">
        <v>4</v>
      </c>
      <c r="DV68">
        <v>0.09</v>
      </c>
      <c r="DW68">
        <v>0.05</v>
      </c>
      <c r="DX68">
        <v>-16.052045</v>
      </c>
      <c r="DY68">
        <v>-0.190433020637862</v>
      </c>
      <c r="DZ68">
        <v>0.0250646060212404</v>
      </c>
      <c r="EA68">
        <v>1</v>
      </c>
      <c r="EB68">
        <v>923.488393939394</v>
      </c>
      <c r="EC68">
        <v>-5.88744416873234</v>
      </c>
      <c r="ED68">
        <v>0.584818435403247</v>
      </c>
      <c r="EE68">
        <v>1</v>
      </c>
      <c r="EF68">
        <v>2.38724075</v>
      </c>
      <c r="EG68">
        <v>0.129772345215752</v>
      </c>
      <c r="EH68">
        <v>0.0124928096094314</v>
      </c>
      <c r="EI68">
        <v>0</v>
      </c>
      <c r="EJ68">
        <v>2</v>
      </c>
      <c r="EK68">
        <v>3</v>
      </c>
      <c r="EL68" t="s">
        <v>340</v>
      </c>
      <c r="EM68">
        <v>100</v>
      </c>
      <c r="EN68">
        <v>100</v>
      </c>
      <c r="EO68">
        <v>2.132</v>
      </c>
      <c r="EP68">
        <v>-0.0584</v>
      </c>
      <c r="EQ68">
        <v>1.36772170046793</v>
      </c>
      <c r="ER68">
        <v>0.00225868272383977</v>
      </c>
      <c r="ES68">
        <v>-9.96746185667655e-07</v>
      </c>
      <c r="ET68">
        <v>2.83711317370827e-10</v>
      </c>
      <c r="EU68">
        <v>-0.063082517618382</v>
      </c>
      <c r="EV68">
        <v>-0.00217948432402501</v>
      </c>
      <c r="EW68">
        <v>0.000453263451741206</v>
      </c>
      <c r="EX68">
        <v>-1.16319206543697e-06</v>
      </c>
      <c r="EY68">
        <v>-2</v>
      </c>
      <c r="EZ68">
        <v>2196</v>
      </c>
      <c r="FA68">
        <v>1</v>
      </c>
      <c r="FB68">
        <v>25</v>
      </c>
      <c r="FC68">
        <v>2.7</v>
      </c>
      <c r="FD68">
        <v>2.6</v>
      </c>
      <c r="FE68">
        <v>18</v>
      </c>
      <c r="FF68">
        <v>941.348</v>
      </c>
      <c r="FG68">
        <v>419.204</v>
      </c>
      <c r="FH68">
        <v>10.8963</v>
      </c>
      <c r="FI68">
        <v>26.1279</v>
      </c>
      <c r="FJ68">
        <v>29.9993</v>
      </c>
      <c r="FK68">
        <v>25.9869</v>
      </c>
      <c r="FL68">
        <v>25.9986</v>
      </c>
      <c r="FM68">
        <v>25.2761</v>
      </c>
      <c r="FN68">
        <v>74.0926</v>
      </c>
      <c r="FO68">
        <v>0</v>
      </c>
      <c r="FP68">
        <v>11.01</v>
      </c>
      <c r="FQ68">
        <v>420</v>
      </c>
      <c r="FR68">
        <v>4.1302</v>
      </c>
      <c r="FS68">
        <v>101.347</v>
      </c>
      <c r="FT68">
        <v>101.978</v>
      </c>
    </row>
    <row r="69" spans="1:176">
      <c r="A69">
        <v>53</v>
      </c>
      <c r="B69">
        <v>1626126418.5</v>
      </c>
      <c r="C69">
        <v>104</v>
      </c>
      <c r="D69" t="s">
        <v>399</v>
      </c>
      <c r="E69" t="s">
        <v>400</v>
      </c>
      <c r="F69">
        <v>1</v>
      </c>
      <c r="I69">
        <v>1626126417.5</v>
      </c>
      <c r="J69">
        <f>(K69)/1000</f>
        <v>0</v>
      </c>
      <c r="K69">
        <f>1000*CC69*AI69*(BY69-BZ69)/(100*BR69*(1000-AI69*BY69))</f>
        <v>0</v>
      </c>
      <c r="L69">
        <f>CC69*AI69*(BX69-BW69*(1000-AI69*BZ69)/(1000-AI69*BY69))/(100*BR69)</f>
        <v>0</v>
      </c>
      <c r="M69">
        <f>BW69 - IF(AI69&gt;1, L69*BR69*100.0/(AK69*CK69), 0)</f>
        <v>0</v>
      </c>
      <c r="N69">
        <f>((T69-J69/2)*M69-L69)/(T69+J69/2)</f>
        <v>0</v>
      </c>
      <c r="O69">
        <f>N69*(CD69+CE69)/1000.0</f>
        <v>0</v>
      </c>
      <c r="P69">
        <f>(BW69 - IF(AI69&gt;1, L69*BR69*100.0/(AK69*CK69), 0))*(CD69+CE69)/1000.0</f>
        <v>0</v>
      </c>
      <c r="Q69">
        <f>2.0/((1/S69-1/R69)+SIGN(S69)*SQRT((1/S69-1/R69)*(1/S69-1/R69) + 4*BS69/((BS69+1)*(BS69+1))*(2*1/S69*1/R69-1/R69*1/R69)))</f>
        <v>0</v>
      </c>
      <c r="R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S69">
        <f>J69*(1000-(1000*0.61365*exp(17.502*W69/(240.97+W69))/(CD69+CE69)+BY69)/2)/(1000*0.61365*exp(17.502*W69/(240.97+W69))/(CD69+CE69)-BY69)</f>
        <v>0</v>
      </c>
      <c r="T69">
        <f>1/((BS69+1)/(Q69/1.6)+1/(R69/1.37)) + BS69/((BS69+1)/(Q69/1.6) + BS69/(R69/1.37))</f>
        <v>0</v>
      </c>
      <c r="U69">
        <f>(BN69*BQ69)</f>
        <v>0</v>
      </c>
      <c r="V69">
        <f>(CF69+(U69+2*0.95*5.67E-8*(((CF69+$B$7)+273)^4-(CF69+273)^4)-44100*J69)/(1.84*29.3*R69+8*0.95*5.67E-8*(CF69+273)^3))</f>
        <v>0</v>
      </c>
      <c r="W69">
        <f>($C$7*CG69+$D$7*CH69+$E$7*V69)</f>
        <v>0</v>
      </c>
      <c r="X69">
        <f>0.61365*exp(17.502*W69/(240.97+W69))</f>
        <v>0</v>
      </c>
      <c r="Y69">
        <f>(Z69/AA69*100)</f>
        <v>0</v>
      </c>
      <c r="Z69">
        <f>BY69*(CD69+CE69)/1000</f>
        <v>0</v>
      </c>
      <c r="AA69">
        <f>0.61365*exp(17.502*CF69/(240.97+CF69))</f>
        <v>0</v>
      </c>
      <c r="AB69">
        <f>(X69-BY69*(CD69+CE69)/1000)</f>
        <v>0</v>
      </c>
      <c r="AC69">
        <f>(-J69*44100)</f>
        <v>0</v>
      </c>
      <c r="AD69">
        <f>2*29.3*R69*0.92*(CF69-W69)</f>
        <v>0</v>
      </c>
      <c r="AE69">
        <f>2*0.95*5.67E-8*(((CF69+$B$7)+273)^4-(W69+273)^4)</f>
        <v>0</v>
      </c>
      <c r="AF69">
        <f>U69+AE69+AC69+AD69</f>
        <v>0</v>
      </c>
      <c r="AG69">
        <v>18</v>
      </c>
      <c r="AH69">
        <v>2</v>
      </c>
      <c r="AI69">
        <f>IF(AG69*$H$13&gt;=AK69,1.0,(AK69/(AK69-AG69*$H$13)))</f>
        <v>0</v>
      </c>
      <c r="AJ69">
        <f>(AI69-1)*100</f>
        <v>0</v>
      </c>
      <c r="AK69">
        <f>MAX(0,($B$13+$C$13*CK69)/(1+$D$13*CK69)*CD69/(CF69+273)*$E$13)</f>
        <v>0</v>
      </c>
      <c r="AL69" t="s">
        <v>292</v>
      </c>
      <c r="AM69" t="s">
        <v>292</v>
      </c>
      <c r="AN69">
        <v>0</v>
      </c>
      <c r="AO69">
        <v>0</v>
      </c>
      <c r="AP69">
        <f>1-AN69/AO69</f>
        <v>0</v>
      </c>
      <c r="AQ69">
        <v>0</v>
      </c>
      <c r="AR69" t="s">
        <v>292</v>
      </c>
      <c r="AS69" t="s">
        <v>292</v>
      </c>
      <c r="AT69">
        <v>0</v>
      </c>
      <c r="AU69">
        <v>0</v>
      </c>
      <c r="AV69">
        <f>1-AT69/AU69</f>
        <v>0</v>
      </c>
      <c r="AW69">
        <v>0.5</v>
      </c>
      <c r="AX69">
        <f>BO69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292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293</v>
      </c>
      <c r="BU69">
        <v>2</v>
      </c>
      <c r="BV69">
        <v>1626126417.5</v>
      </c>
      <c r="BW69">
        <v>403.922</v>
      </c>
      <c r="BX69">
        <v>420.015333333333</v>
      </c>
      <c r="BY69">
        <v>6.45574</v>
      </c>
      <c r="BZ69">
        <v>4.04416</v>
      </c>
      <c r="CA69">
        <v>401.789</v>
      </c>
      <c r="CB69">
        <v>6.51411</v>
      </c>
      <c r="CC69">
        <v>899.993333333333</v>
      </c>
      <c r="CD69">
        <v>100.779</v>
      </c>
      <c r="CE69">
        <v>0.110608333333333</v>
      </c>
      <c r="CF69">
        <v>16.5162</v>
      </c>
      <c r="CG69">
        <v>15.8591666666667</v>
      </c>
      <c r="CH69">
        <v>999.9</v>
      </c>
      <c r="CI69">
        <v>0</v>
      </c>
      <c r="CJ69">
        <v>0</v>
      </c>
      <c r="CK69">
        <v>9975.20666666667</v>
      </c>
      <c r="CL69">
        <v>0</v>
      </c>
      <c r="CM69">
        <v>0.221023</v>
      </c>
      <c r="CN69">
        <v>1460.07333333333</v>
      </c>
      <c r="CO69">
        <v>0.972999</v>
      </c>
      <c r="CP69">
        <v>0.0270008</v>
      </c>
      <c r="CQ69">
        <v>0</v>
      </c>
      <c r="CR69">
        <v>922.202</v>
      </c>
      <c r="CS69">
        <v>4.99999</v>
      </c>
      <c r="CT69">
        <v>13482</v>
      </c>
      <c r="CU69">
        <v>12728.9666666667</v>
      </c>
      <c r="CV69">
        <v>40.062</v>
      </c>
      <c r="CW69">
        <v>42.354</v>
      </c>
      <c r="CX69">
        <v>41.2913333333333</v>
      </c>
      <c r="CY69">
        <v>41.562</v>
      </c>
      <c r="CZ69">
        <v>41.5</v>
      </c>
      <c r="DA69">
        <v>1415.78333333333</v>
      </c>
      <c r="DB69">
        <v>39.29</v>
      </c>
      <c r="DC69">
        <v>0</v>
      </c>
      <c r="DD69">
        <v>1626126427.9</v>
      </c>
      <c r="DE69">
        <v>0</v>
      </c>
      <c r="DF69">
        <v>922.9198</v>
      </c>
      <c r="DG69">
        <v>-5.68653844280804</v>
      </c>
      <c r="DH69">
        <v>-84.7846152825575</v>
      </c>
      <c r="DI69">
        <v>13489.576</v>
      </c>
      <c r="DJ69">
        <v>15</v>
      </c>
      <c r="DK69">
        <v>1626126261</v>
      </c>
      <c r="DL69" t="s">
        <v>294</v>
      </c>
      <c r="DM69">
        <v>1626126255</v>
      </c>
      <c r="DN69">
        <v>1626126261</v>
      </c>
      <c r="DO69">
        <v>7</v>
      </c>
      <c r="DP69">
        <v>0.339</v>
      </c>
      <c r="DQ69">
        <v>0.02</v>
      </c>
      <c r="DR69">
        <v>2.158</v>
      </c>
      <c r="DS69">
        <v>-0.064</v>
      </c>
      <c r="DT69">
        <v>420</v>
      </c>
      <c r="DU69">
        <v>4</v>
      </c>
      <c r="DV69">
        <v>0.09</v>
      </c>
      <c r="DW69">
        <v>0.05</v>
      </c>
      <c r="DX69">
        <v>-16.058945</v>
      </c>
      <c r="DY69">
        <v>-0.198544840525293</v>
      </c>
      <c r="DZ69">
        <v>0.0254377568783099</v>
      </c>
      <c r="EA69">
        <v>1</v>
      </c>
      <c r="EB69">
        <v>923.303909090909</v>
      </c>
      <c r="EC69">
        <v>-6.12567600832225</v>
      </c>
      <c r="ED69">
        <v>0.616268456046022</v>
      </c>
      <c r="EE69">
        <v>1</v>
      </c>
      <c r="EF69">
        <v>2.3914865</v>
      </c>
      <c r="EG69">
        <v>0.129030168855528</v>
      </c>
      <c r="EH69">
        <v>0.0124226839994423</v>
      </c>
      <c r="EI69">
        <v>0</v>
      </c>
      <c r="EJ69">
        <v>2</v>
      </c>
      <c r="EK69">
        <v>3</v>
      </c>
      <c r="EL69" t="s">
        <v>340</v>
      </c>
      <c r="EM69">
        <v>100</v>
      </c>
      <c r="EN69">
        <v>100</v>
      </c>
      <c r="EO69">
        <v>2.132</v>
      </c>
      <c r="EP69">
        <v>-0.0584</v>
      </c>
      <c r="EQ69">
        <v>1.36772170046793</v>
      </c>
      <c r="ER69">
        <v>0.00225868272383977</v>
      </c>
      <c r="ES69">
        <v>-9.96746185667655e-07</v>
      </c>
      <c r="ET69">
        <v>2.83711317370827e-10</v>
      </c>
      <c r="EU69">
        <v>-0.063082517618382</v>
      </c>
      <c r="EV69">
        <v>-0.00217948432402501</v>
      </c>
      <c r="EW69">
        <v>0.000453263451741206</v>
      </c>
      <c r="EX69">
        <v>-1.16319206543697e-06</v>
      </c>
      <c r="EY69">
        <v>-2</v>
      </c>
      <c r="EZ69">
        <v>2196</v>
      </c>
      <c r="FA69">
        <v>1</v>
      </c>
      <c r="FB69">
        <v>25</v>
      </c>
      <c r="FC69">
        <v>2.7</v>
      </c>
      <c r="FD69">
        <v>2.6</v>
      </c>
      <c r="FE69">
        <v>18</v>
      </c>
      <c r="FF69">
        <v>941.134</v>
      </c>
      <c r="FG69">
        <v>419.247</v>
      </c>
      <c r="FH69">
        <v>10.9577</v>
      </c>
      <c r="FI69">
        <v>26.1259</v>
      </c>
      <c r="FJ69">
        <v>29.9993</v>
      </c>
      <c r="FK69">
        <v>25.9865</v>
      </c>
      <c r="FL69">
        <v>25.9986</v>
      </c>
      <c r="FM69">
        <v>25.2764</v>
      </c>
      <c r="FN69">
        <v>74.0926</v>
      </c>
      <c r="FO69">
        <v>0</v>
      </c>
      <c r="FP69">
        <v>11.11</v>
      </c>
      <c r="FQ69">
        <v>420</v>
      </c>
      <c r="FR69">
        <v>4.13835</v>
      </c>
      <c r="FS69">
        <v>101.348</v>
      </c>
      <c r="FT69">
        <v>101.979</v>
      </c>
    </row>
    <row r="70" spans="1:176">
      <c r="A70">
        <v>54</v>
      </c>
      <c r="B70">
        <v>1626126420.5</v>
      </c>
      <c r="C70">
        <v>106</v>
      </c>
      <c r="D70" t="s">
        <v>401</v>
      </c>
      <c r="E70" t="s">
        <v>402</v>
      </c>
      <c r="F70">
        <v>1</v>
      </c>
      <c r="I70">
        <v>1626126419.5</v>
      </c>
      <c r="J70">
        <f>(K70)/1000</f>
        <v>0</v>
      </c>
      <c r="K70">
        <f>1000*CC70*AI70*(BY70-BZ70)/(100*BR70*(1000-AI70*BY70))</f>
        <v>0</v>
      </c>
      <c r="L70">
        <f>CC70*AI70*(BX70-BW70*(1000-AI70*BZ70)/(1000-AI70*BY70))/(100*BR70)</f>
        <v>0</v>
      </c>
      <c r="M70">
        <f>BW70 - IF(AI70&gt;1, L70*BR70*100.0/(AK70*CK70), 0)</f>
        <v>0</v>
      </c>
      <c r="N70">
        <f>((T70-J70/2)*M70-L70)/(T70+J70/2)</f>
        <v>0</v>
      </c>
      <c r="O70">
        <f>N70*(CD70+CE70)/1000.0</f>
        <v>0</v>
      </c>
      <c r="P70">
        <f>(BW70 - IF(AI70&gt;1, L70*BR70*100.0/(AK70*CK70), 0))*(CD70+CE70)/1000.0</f>
        <v>0</v>
      </c>
      <c r="Q70">
        <f>2.0/((1/S70-1/R70)+SIGN(S70)*SQRT((1/S70-1/R70)*(1/S70-1/R70) + 4*BS70/((BS70+1)*(BS70+1))*(2*1/S70*1/R70-1/R70*1/R70)))</f>
        <v>0</v>
      </c>
      <c r="R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S70">
        <f>J70*(1000-(1000*0.61365*exp(17.502*W70/(240.97+W70))/(CD70+CE70)+BY70)/2)/(1000*0.61365*exp(17.502*W70/(240.97+W70))/(CD70+CE70)-BY70)</f>
        <v>0</v>
      </c>
      <c r="T70">
        <f>1/((BS70+1)/(Q70/1.6)+1/(R70/1.37)) + BS70/((BS70+1)/(Q70/1.6) + BS70/(R70/1.37))</f>
        <v>0</v>
      </c>
      <c r="U70">
        <f>(BN70*BQ70)</f>
        <v>0</v>
      </c>
      <c r="V70">
        <f>(CF70+(U70+2*0.95*5.67E-8*(((CF70+$B$7)+273)^4-(CF70+273)^4)-44100*J70)/(1.84*29.3*R70+8*0.95*5.67E-8*(CF70+273)^3))</f>
        <v>0</v>
      </c>
      <c r="W70">
        <f>($C$7*CG70+$D$7*CH70+$E$7*V70)</f>
        <v>0</v>
      </c>
      <c r="X70">
        <f>0.61365*exp(17.502*W70/(240.97+W70))</f>
        <v>0</v>
      </c>
      <c r="Y70">
        <f>(Z70/AA70*100)</f>
        <v>0</v>
      </c>
      <c r="Z70">
        <f>BY70*(CD70+CE70)/1000</f>
        <v>0</v>
      </c>
      <c r="AA70">
        <f>0.61365*exp(17.502*CF70/(240.97+CF70))</f>
        <v>0</v>
      </c>
      <c r="AB70">
        <f>(X70-BY70*(CD70+CE70)/1000)</f>
        <v>0</v>
      </c>
      <c r="AC70">
        <f>(-J70*44100)</f>
        <v>0</v>
      </c>
      <c r="AD70">
        <f>2*29.3*R70*0.92*(CF70-W70)</f>
        <v>0</v>
      </c>
      <c r="AE70">
        <f>2*0.95*5.67E-8*(((CF70+$B$7)+273)^4-(W70+273)^4)</f>
        <v>0</v>
      </c>
      <c r="AF70">
        <f>U70+AE70+AC70+AD70</f>
        <v>0</v>
      </c>
      <c r="AG70">
        <v>18</v>
      </c>
      <c r="AH70">
        <v>2</v>
      </c>
      <c r="AI70">
        <f>IF(AG70*$H$13&gt;=AK70,1.0,(AK70/(AK70-AG70*$H$13)))</f>
        <v>0</v>
      </c>
      <c r="AJ70">
        <f>(AI70-1)*100</f>
        <v>0</v>
      </c>
      <c r="AK70">
        <f>MAX(0,($B$13+$C$13*CK70)/(1+$D$13*CK70)*CD70/(CF70+273)*$E$13)</f>
        <v>0</v>
      </c>
      <c r="AL70" t="s">
        <v>292</v>
      </c>
      <c r="AM70" t="s">
        <v>292</v>
      </c>
      <c r="AN70">
        <v>0</v>
      </c>
      <c r="AO70">
        <v>0</v>
      </c>
      <c r="AP70">
        <f>1-AN70/AO70</f>
        <v>0</v>
      </c>
      <c r="AQ70">
        <v>0</v>
      </c>
      <c r="AR70" t="s">
        <v>292</v>
      </c>
      <c r="AS70" t="s">
        <v>292</v>
      </c>
      <c r="AT70">
        <v>0</v>
      </c>
      <c r="AU70">
        <v>0</v>
      </c>
      <c r="AV70">
        <f>1-AT70/AU70</f>
        <v>0</v>
      </c>
      <c r="AW70">
        <v>0.5</v>
      </c>
      <c r="AX70">
        <f>BO70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292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293</v>
      </c>
      <c r="BU70">
        <v>2</v>
      </c>
      <c r="BV70">
        <v>1626126419.5</v>
      </c>
      <c r="BW70">
        <v>403.916333333333</v>
      </c>
      <c r="BX70">
        <v>420.005666666667</v>
      </c>
      <c r="BY70">
        <v>6.46057</v>
      </c>
      <c r="BZ70">
        <v>4.04465333333333</v>
      </c>
      <c r="CA70">
        <v>401.783666666667</v>
      </c>
      <c r="CB70">
        <v>6.51892</v>
      </c>
      <c r="CC70">
        <v>900.018</v>
      </c>
      <c r="CD70">
        <v>100.778666666667</v>
      </c>
      <c r="CE70">
        <v>0.110963333333333</v>
      </c>
      <c r="CF70">
        <v>16.5352</v>
      </c>
      <c r="CG70">
        <v>15.8692333333333</v>
      </c>
      <c r="CH70">
        <v>999.9</v>
      </c>
      <c r="CI70">
        <v>0</v>
      </c>
      <c r="CJ70">
        <v>0</v>
      </c>
      <c r="CK70">
        <v>10000.1833333333</v>
      </c>
      <c r="CL70">
        <v>0</v>
      </c>
      <c r="CM70">
        <v>0.221023</v>
      </c>
      <c r="CN70">
        <v>1460.07333333333</v>
      </c>
      <c r="CO70">
        <v>0.972999</v>
      </c>
      <c r="CP70">
        <v>0.0270008</v>
      </c>
      <c r="CQ70">
        <v>0</v>
      </c>
      <c r="CR70">
        <v>922.063666666667</v>
      </c>
      <c r="CS70">
        <v>4.99999</v>
      </c>
      <c r="CT70">
        <v>13479.4</v>
      </c>
      <c r="CU70">
        <v>12729</v>
      </c>
      <c r="CV70">
        <v>40.062</v>
      </c>
      <c r="CW70">
        <v>42.312</v>
      </c>
      <c r="CX70">
        <v>41.312</v>
      </c>
      <c r="CY70">
        <v>41.562</v>
      </c>
      <c r="CZ70">
        <v>41.5</v>
      </c>
      <c r="DA70">
        <v>1415.78333333333</v>
      </c>
      <c r="DB70">
        <v>39.29</v>
      </c>
      <c r="DC70">
        <v>0</v>
      </c>
      <c r="DD70">
        <v>1626126429.7</v>
      </c>
      <c r="DE70">
        <v>0</v>
      </c>
      <c r="DF70">
        <v>922.776653846154</v>
      </c>
      <c r="DG70">
        <v>-5.99504272527305</v>
      </c>
      <c r="DH70">
        <v>-80.6598291375442</v>
      </c>
      <c r="DI70">
        <v>13487.5423076923</v>
      </c>
      <c r="DJ70">
        <v>15</v>
      </c>
      <c r="DK70">
        <v>1626126261</v>
      </c>
      <c r="DL70" t="s">
        <v>294</v>
      </c>
      <c r="DM70">
        <v>1626126255</v>
      </c>
      <c r="DN70">
        <v>1626126261</v>
      </c>
      <c r="DO70">
        <v>7</v>
      </c>
      <c r="DP70">
        <v>0.339</v>
      </c>
      <c r="DQ70">
        <v>0.02</v>
      </c>
      <c r="DR70">
        <v>2.158</v>
      </c>
      <c r="DS70">
        <v>-0.064</v>
      </c>
      <c r="DT70">
        <v>420</v>
      </c>
      <c r="DU70">
        <v>4</v>
      </c>
      <c r="DV70">
        <v>0.09</v>
      </c>
      <c r="DW70">
        <v>0.05</v>
      </c>
      <c r="DX70">
        <v>-16.064155</v>
      </c>
      <c r="DY70">
        <v>-0.205830393996223</v>
      </c>
      <c r="DZ70">
        <v>0.0258937729000623</v>
      </c>
      <c r="EA70">
        <v>1</v>
      </c>
      <c r="EB70">
        <v>923.1692</v>
      </c>
      <c r="EC70">
        <v>-5.95516091464984</v>
      </c>
      <c r="ED70">
        <v>0.628404592144725</v>
      </c>
      <c r="EE70">
        <v>1</v>
      </c>
      <c r="EF70">
        <v>2.39567525</v>
      </c>
      <c r="EG70">
        <v>0.127411519699811</v>
      </c>
      <c r="EH70">
        <v>0.0122701845926416</v>
      </c>
      <c r="EI70">
        <v>0</v>
      </c>
      <c r="EJ70">
        <v>2</v>
      </c>
      <c r="EK70">
        <v>3</v>
      </c>
      <c r="EL70" t="s">
        <v>340</v>
      </c>
      <c r="EM70">
        <v>100</v>
      </c>
      <c r="EN70">
        <v>100</v>
      </c>
      <c r="EO70">
        <v>2.133</v>
      </c>
      <c r="EP70">
        <v>-0.0583</v>
      </c>
      <c r="EQ70">
        <v>1.36772170046793</v>
      </c>
      <c r="ER70">
        <v>0.00225868272383977</v>
      </c>
      <c r="ES70">
        <v>-9.96746185667655e-07</v>
      </c>
      <c r="ET70">
        <v>2.83711317370827e-10</v>
      </c>
      <c r="EU70">
        <v>-0.063082517618382</v>
      </c>
      <c r="EV70">
        <v>-0.00217948432402501</v>
      </c>
      <c r="EW70">
        <v>0.000453263451741206</v>
      </c>
      <c r="EX70">
        <v>-1.16319206543697e-06</v>
      </c>
      <c r="EY70">
        <v>-2</v>
      </c>
      <c r="EZ70">
        <v>2196</v>
      </c>
      <c r="FA70">
        <v>1</v>
      </c>
      <c r="FB70">
        <v>25</v>
      </c>
      <c r="FC70">
        <v>2.8</v>
      </c>
      <c r="FD70">
        <v>2.7</v>
      </c>
      <c r="FE70">
        <v>18</v>
      </c>
      <c r="FF70">
        <v>941.225</v>
      </c>
      <c r="FG70">
        <v>419.247</v>
      </c>
      <c r="FH70">
        <v>11.0283</v>
      </c>
      <c r="FI70">
        <v>26.1235</v>
      </c>
      <c r="FJ70">
        <v>29.9994</v>
      </c>
      <c r="FK70">
        <v>25.9858</v>
      </c>
      <c r="FL70">
        <v>25.9985</v>
      </c>
      <c r="FM70">
        <v>25.2766</v>
      </c>
      <c r="FN70">
        <v>73.815</v>
      </c>
      <c r="FO70">
        <v>0</v>
      </c>
      <c r="FP70">
        <v>11.11</v>
      </c>
      <c r="FQ70">
        <v>420</v>
      </c>
      <c r="FR70">
        <v>4.14225</v>
      </c>
      <c r="FS70">
        <v>101.35</v>
      </c>
      <c r="FT70">
        <v>101.979</v>
      </c>
    </row>
    <row r="71" spans="1:176">
      <c r="A71">
        <v>55</v>
      </c>
      <c r="B71">
        <v>1626126422.5</v>
      </c>
      <c r="C71">
        <v>108</v>
      </c>
      <c r="D71" t="s">
        <v>403</v>
      </c>
      <c r="E71" t="s">
        <v>404</v>
      </c>
      <c r="F71">
        <v>1</v>
      </c>
      <c r="I71">
        <v>1626126421.5</v>
      </c>
      <c r="J71">
        <f>(K71)/1000</f>
        <v>0</v>
      </c>
      <c r="K71">
        <f>1000*CC71*AI71*(BY71-BZ71)/(100*BR71*(1000-AI71*BY71))</f>
        <v>0</v>
      </c>
      <c r="L71">
        <f>CC71*AI71*(BX71-BW71*(1000-AI71*BZ71)/(1000-AI71*BY71))/(100*BR71)</f>
        <v>0</v>
      </c>
      <c r="M71">
        <f>BW71 - IF(AI71&gt;1, L71*BR71*100.0/(AK71*CK71), 0)</f>
        <v>0</v>
      </c>
      <c r="N71">
        <f>((T71-J71/2)*M71-L71)/(T71+J71/2)</f>
        <v>0</v>
      </c>
      <c r="O71">
        <f>N71*(CD71+CE71)/1000.0</f>
        <v>0</v>
      </c>
      <c r="P71">
        <f>(BW71 - IF(AI71&gt;1, L71*BR71*100.0/(AK71*CK71), 0))*(CD71+CE71)/1000.0</f>
        <v>0</v>
      </c>
      <c r="Q71">
        <f>2.0/((1/S71-1/R71)+SIGN(S71)*SQRT((1/S71-1/R71)*(1/S71-1/R71) + 4*BS71/((BS71+1)*(BS71+1))*(2*1/S71*1/R71-1/R71*1/R71)))</f>
        <v>0</v>
      </c>
      <c r="R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S71">
        <f>J71*(1000-(1000*0.61365*exp(17.502*W71/(240.97+W71))/(CD71+CE71)+BY71)/2)/(1000*0.61365*exp(17.502*W71/(240.97+W71))/(CD71+CE71)-BY71)</f>
        <v>0</v>
      </c>
      <c r="T71">
        <f>1/((BS71+1)/(Q71/1.6)+1/(R71/1.37)) + BS71/((BS71+1)/(Q71/1.6) + BS71/(R71/1.37))</f>
        <v>0</v>
      </c>
      <c r="U71">
        <f>(BN71*BQ71)</f>
        <v>0</v>
      </c>
      <c r="V71">
        <f>(CF71+(U71+2*0.95*5.67E-8*(((CF71+$B$7)+273)^4-(CF71+273)^4)-44100*J71)/(1.84*29.3*R71+8*0.95*5.67E-8*(CF71+273)^3))</f>
        <v>0</v>
      </c>
      <c r="W71">
        <f>($C$7*CG71+$D$7*CH71+$E$7*V71)</f>
        <v>0</v>
      </c>
      <c r="X71">
        <f>0.61365*exp(17.502*W71/(240.97+W71))</f>
        <v>0</v>
      </c>
      <c r="Y71">
        <f>(Z71/AA71*100)</f>
        <v>0</v>
      </c>
      <c r="Z71">
        <f>BY71*(CD71+CE71)/1000</f>
        <v>0</v>
      </c>
      <c r="AA71">
        <f>0.61365*exp(17.502*CF71/(240.97+CF71))</f>
        <v>0</v>
      </c>
      <c r="AB71">
        <f>(X71-BY71*(CD71+CE71)/1000)</f>
        <v>0</v>
      </c>
      <c r="AC71">
        <f>(-J71*44100)</f>
        <v>0</v>
      </c>
      <c r="AD71">
        <f>2*29.3*R71*0.92*(CF71-W71)</f>
        <v>0</v>
      </c>
      <c r="AE71">
        <f>2*0.95*5.67E-8*(((CF71+$B$7)+273)^4-(W71+273)^4)</f>
        <v>0</v>
      </c>
      <c r="AF71">
        <f>U71+AE71+AC71+AD71</f>
        <v>0</v>
      </c>
      <c r="AG71">
        <v>18</v>
      </c>
      <c r="AH71">
        <v>2</v>
      </c>
      <c r="AI71">
        <f>IF(AG71*$H$13&gt;=AK71,1.0,(AK71/(AK71-AG71*$H$13)))</f>
        <v>0</v>
      </c>
      <c r="AJ71">
        <f>(AI71-1)*100</f>
        <v>0</v>
      </c>
      <c r="AK71">
        <f>MAX(0,($B$13+$C$13*CK71)/(1+$D$13*CK71)*CD71/(CF71+273)*$E$13)</f>
        <v>0</v>
      </c>
      <c r="AL71" t="s">
        <v>292</v>
      </c>
      <c r="AM71" t="s">
        <v>292</v>
      </c>
      <c r="AN71">
        <v>0</v>
      </c>
      <c r="AO71">
        <v>0</v>
      </c>
      <c r="AP71">
        <f>1-AN71/AO71</f>
        <v>0</v>
      </c>
      <c r="AQ71">
        <v>0</v>
      </c>
      <c r="AR71" t="s">
        <v>292</v>
      </c>
      <c r="AS71" t="s">
        <v>292</v>
      </c>
      <c r="AT71">
        <v>0</v>
      </c>
      <c r="AU71">
        <v>0</v>
      </c>
      <c r="AV71">
        <f>1-AT71/AU71</f>
        <v>0</v>
      </c>
      <c r="AW71">
        <v>0.5</v>
      </c>
      <c r="AX71">
        <f>BO71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292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293</v>
      </c>
      <c r="BU71">
        <v>2</v>
      </c>
      <c r="BV71">
        <v>1626126421.5</v>
      </c>
      <c r="BW71">
        <v>403.877333333333</v>
      </c>
      <c r="BX71">
        <v>419.988666666667</v>
      </c>
      <c r="BY71">
        <v>6.46568666666667</v>
      </c>
      <c r="BZ71">
        <v>4.05117666666667</v>
      </c>
      <c r="CA71">
        <v>401.744333333333</v>
      </c>
      <c r="CB71">
        <v>6.52402333333333</v>
      </c>
      <c r="CC71">
        <v>899.983333333333</v>
      </c>
      <c r="CD71">
        <v>100.778</v>
      </c>
      <c r="CE71">
        <v>0.111375</v>
      </c>
      <c r="CF71">
        <v>16.5559666666667</v>
      </c>
      <c r="CG71">
        <v>15.8780666666667</v>
      </c>
      <c r="CH71">
        <v>999.9</v>
      </c>
      <c r="CI71">
        <v>0</v>
      </c>
      <c r="CJ71">
        <v>0</v>
      </c>
      <c r="CK71">
        <v>9971.66333333334</v>
      </c>
      <c r="CL71">
        <v>0</v>
      </c>
      <c r="CM71">
        <v>0.221023</v>
      </c>
      <c r="CN71">
        <v>1459.98666666667</v>
      </c>
      <c r="CO71">
        <v>0.972997666666667</v>
      </c>
      <c r="CP71">
        <v>0.0270023666666667</v>
      </c>
      <c r="CQ71">
        <v>0</v>
      </c>
      <c r="CR71">
        <v>922.159</v>
      </c>
      <c r="CS71">
        <v>4.99999</v>
      </c>
      <c r="CT71">
        <v>13475</v>
      </c>
      <c r="CU71">
        <v>12728.2333333333</v>
      </c>
      <c r="CV71">
        <v>40.062</v>
      </c>
      <c r="CW71">
        <v>42.312</v>
      </c>
      <c r="CX71">
        <v>41.312</v>
      </c>
      <c r="CY71">
        <v>41.562</v>
      </c>
      <c r="CZ71">
        <v>41.5</v>
      </c>
      <c r="DA71">
        <v>1415.69666666667</v>
      </c>
      <c r="DB71">
        <v>39.29</v>
      </c>
      <c r="DC71">
        <v>0</v>
      </c>
      <c r="DD71">
        <v>1626126431.5</v>
      </c>
      <c r="DE71">
        <v>0</v>
      </c>
      <c r="DF71">
        <v>922.60236</v>
      </c>
      <c r="DG71">
        <v>-5.49392304822496</v>
      </c>
      <c r="DH71">
        <v>-85.0692306529449</v>
      </c>
      <c r="DI71">
        <v>13484.692</v>
      </c>
      <c r="DJ71">
        <v>15</v>
      </c>
      <c r="DK71">
        <v>1626126261</v>
      </c>
      <c r="DL71" t="s">
        <v>294</v>
      </c>
      <c r="DM71">
        <v>1626126255</v>
      </c>
      <c r="DN71">
        <v>1626126261</v>
      </c>
      <c r="DO71">
        <v>7</v>
      </c>
      <c r="DP71">
        <v>0.339</v>
      </c>
      <c r="DQ71">
        <v>0.02</v>
      </c>
      <c r="DR71">
        <v>2.158</v>
      </c>
      <c r="DS71">
        <v>-0.064</v>
      </c>
      <c r="DT71">
        <v>420</v>
      </c>
      <c r="DU71">
        <v>4</v>
      </c>
      <c r="DV71">
        <v>0.09</v>
      </c>
      <c r="DW71">
        <v>0.05</v>
      </c>
      <c r="DX71">
        <v>-16.072505</v>
      </c>
      <c r="DY71">
        <v>-0.175879924953076</v>
      </c>
      <c r="DZ71">
        <v>0.0230117899129988</v>
      </c>
      <c r="EA71">
        <v>1</v>
      </c>
      <c r="EB71">
        <v>922.910088235294</v>
      </c>
      <c r="EC71">
        <v>-5.85855245256634</v>
      </c>
      <c r="ED71">
        <v>0.606029525957429</v>
      </c>
      <c r="EE71">
        <v>1</v>
      </c>
      <c r="EF71">
        <v>2.39967175</v>
      </c>
      <c r="EG71">
        <v>0.123348630393994</v>
      </c>
      <c r="EH71">
        <v>0.011918818290313</v>
      </c>
      <c r="EI71">
        <v>0</v>
      </c>
      <c r="EJ71">
        <v>2</v>
      </c>
      <c r="EK71">
        <v>3</v>
      </c>
      <c r="EL71" t="s">
        <v>340</v>
      </c>
      <c r="EM71">
        <v>100</v>
      </c>
      <c r="EN71">
        <v>100</v>
      </c>
      <c r="EO71">
        <v>2.133</v>
      </c>
      <c r="EP71">
        <v>-0.0583</v>
      </c>
      <c r="EQ71">
        <v>1.36772170046793</v>
      </c>
      <c r="ER71">
        <v>0.00225868272383977</v>
      </c>
      <c r="ES71">
        <v>-9.96746185667655e-07</v>
      </c>
      <c r="ET71">
        <v>2.83711317370827e-10</v>
      </c>
      <c r="EU71">
        <v>-0.063082517618382</v>
      </c>
      <c r="EV71">
        <v>-0.00217948432402501</v>
      </c>
      <c r="EW71">
        <v>0.000453263451741206</v>
      </c>
      <c r="EX71">
        <v>-1.16319206543697e-06</v>
      </c>
      <c r="EY71">
        <v>-2</v>
      </c>
      <c r="EZ71">
        <v>2196</v>
      </c>
      <c r="FA71">
        <v>1</v>
      </c>
      <c r="FB71">
        <v>25</v>
      </c>
      <c r="FC71">
        <v>2.8</v>
      </c>
      <c r="FD71">
        <v>2.7</v>
      </c>
      <c r="FE71">
        <v>18</v>
      </c>
      <c r="FF71">
        <v>941.336</v>
      </c>
      <c r="FG71">
        <v>419.341</v>
      </c>
      <c r="FH71">
        <v>11.0937</v>
      </c>
      <c r="FI71">
        <v>26.1213</v>
      </c>
      <c r="FJ71">
        <v>29.9993</v>
      </c>
      <c r="FK71">
        <v>25.9847</v>
      </c>
      <c r="FL71">
        <v>25.9975</v>
      </c>
      <c r="FM71">
        <v>25.2771</v>
      </c>
      <c r="FN71">
        <v>73.815</v>
      </c>
      <c r="FO71">
        <v>0</v>
      </c>
      <c r="FP71">
        <v>11.21</v>
      </c>
      <c r="FQ71">
        <v>420</v>
      </c>
      <c r="FR71">
        <v>4.14054</v>
      </c>
      <c r="FS71">
        <v>101.35</v>
      </c>
      <c r="FT71">
        <v>101.98</v>
      </c>
    </row>
    <row r="72" spans="1:176">
      <c r="A72">
        <v>56</v>
      </c>
      <c r="B72">
        <v>1626126424.5</v>
      </c>
      <c r="C72">
        <v>110</v>
      </c>
      <c r="D72" t="s">
        <v>405</v>
      </c>
      <c r="E72" t="s">
        <v>406</v>
      </c>
      <c r="F72">
        <v>1</v>
      </c>
      <c r="I72">
        <v>1626126423.5</v>
      </c>
      <c r="J72">
        <f>(K72)/1000</f>
        <v>0</v>
      </c>
      <c r="K72">
        <f>1000*CC72*AI72*(BY72-BZ72)/(100*BR72*(1000-AI72*BY72))</f>
        <v>0</v>
      </c>
      <c r="L72">
        <f>CC72*AI72*(BX72-BW72*(1000-AI72*BZ72)/(1000-AI72*BY72))/(100*BR72)</f>
        <v>0</v>
      </c>
      <c r="M72">
        <f>BW72 - IF(AI72&gt;1, L72*BR72*100.0/(AK72*CK72), 0)</f>
        <v>0</v>
      </c>
      <c r="N72">
        <f>((T72-J72/2)*M72-L72)/(T72+J72/2)</f>
        <v>0</v>
      </c>
      <c r="O72">
        <f>N72*(CD72+CE72)/1000.0</f>
        <v>0</v>
      </c>
      <c r="P72">
        <f>(BW72 - IF(AI72&gt;1, L72*BR72*100.0/(AK72*CK72), 0))*(CD72+CE72)/1000.0</f>
        <v>0</v>
      </c>
      <c r="Q72">
        <f>2.0/((1/S72-1/R72)+SIGN(S72)*SQRT((1/S72-1/R72)*(1/S72-1/R72) + 4*BS72/((BS72+1)*(BS72+1))*(2*1/S72*1/R72-1/R72*1/R72)))</f>
        <v>0</v>
      </c>
      <c r="R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S72">
        <f>J72*(1000-(1000*0.61365*exp(17.502*W72/(240.97+W72))/(CD72+CE72)+BY72)/2)/(1000*0.61365*exp(17.502*W72/(240.97+W72))/(CD72+CE72)-BY72)</f>
        <v>0</v>
      </c>
      <c r="T72">
        <f>1/((BS72+1)/(Q72/1.6)+1/(R72/1.37)) + BS72/((BS72+1)/(Q72/1.6) + BS72/(R72/1.37))</f>
        <v>0</v>
      </c>
      <c r="U72">
        <f>(BN72*BQ72)</f>
        <v>0</v>
      </c>
      <c r="V72">
        <f>(CF72+(U72+2*0.95*5.67E-8*(((CF72+$B$7)+273)^4-(CF72+273)^4)-44100*J72)/(1.84*29.3*R72+8*0.95*5.67E-8*(CF72+273)^3))</f>
        <v>0</v>
      </c>
      <c r="W72">
        <f>($C$7*CG72+$D$7*CH72+$E$7*V72)</f>
        <v>0</v>
      </c>
      <c r="X72">
        <f>0.61365*exp(17.502*W72/(240.97+W72))</f>
        <v>0</v>
      </c>
      <c r="Y72">
        <f>(Z72/AA72*100)</f>
        <v>0</v>
      </c>
      <c r="Z72">
        <f>BY72*(CD72+CE72)/1000</f>
        <v>0</v>
      </c>
      <c r="AA72">
        <f>0.61365*exp(17.502*CF72/(240.97+CF72))</f>
        <v>0</v>
      </c>
      <c r="AB72">
        <f>(X72-BY72*(CD72+CE72)/1000)</f>
        <v>0</v>
      </c>
      <c r="AC72">
        <f>(-J72*44100)</f>
        <v>0</v>
      </c>
      <c r="AD72">
        <f>2*29.3*R72*0.92*(CF72-W72)</f>
        <v>0</v>
      </c>
      <c r="AE72">
        <f>2*0.95*5.67E-8*(((CF72+$B$7)+273)^4-(W72+273)^4)</f>
        <v>0</v>
      </c>
      <c r="AF72">
        <f>U72+AE72+AC72+AD72</f>
        <v>0</v>
      </c>
      <c r="AG72">
        <v>17</v>
      </c>
      <c r="AH72">
        <v>2</v>
      </c>
      <c r="AI72">
        <f>IF(AG72*$H$13&gt;=AK72,1.0,(AK72/(AK72-AG72*$H$13)))</f>
        <v>0</v>
      </c>
      <c r="AJ72">
        <f>(AI72-1)*100</f>
        <v>0</v>
      </c>
      <c r="AK72">
        <f>MAX(0,($B$13+$C$13*CK72)/(1+$D$13*CK72)*CD72/(CF72+273)*$E$13)</f>
        <v>0</v>
      </c>
      <c r="AL72" t="s">
        <v>292</v>
      </c>
      <c r="AM72" t="s">
        <v>292</v>
      </c>
      <c r="AN72">
        <v>0</v>
      </c>
      <c r="AO72">
        <v>0</v>
      </c>
      <c r="AP72">
        <f>1-AN72/AO72</f>
        <v>0</v>
      </c>
      <c r="AQ72">
        <v>0</v>
      </c>
      <c r="AR72" t="s">
        <v>292</v>
      </c>
      <c r="AS72" t="s">
        <v>292</v>
      </c>
      <c r="AT72">
        <v>0</v>
      </c>
      <c r="AU72">
        <v>0</v>
      </c>
      <c r="AV72">
        <f>1-AT72/AU72</f>
        <v>0</v>
      </c>
      <c r="AW72">
        <v>0.5</v>
      </c>
      <c r="AX72">
        <f>BO72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292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293</v>
      </c>
      <c r="BU72">
        <v>2</v>
      </c>
      <c r="BV72">
        <v>1626126423.5</v>
      </c>
      <c r="BW72">
        <v>403.857333333333</v>
      </c>
      <c r="BX72">
        <v>420.009</v>
      </c>
      <c r="BY72">
        <v>6.47599666666667</v>
      </c>
      <c r="BZ72">
        <v>4.07022</v>
      </c>
      <c r="CA72">
        <v>401.725</v>
      </c>
      <c r="CB72">
        <v>6.53429</v>
      </c>
      <c r="CC72">
        <v>899.970333333333</v>
      </c>
      <c r="CD72">
        <v>100.778</v>
      </c>
      <c r="CE72">
        <v>0.111362</v>
      </c>
      <c r="CF72">
        <v>16.5768</v>
      </c>
      <c r="CG72">
        <v>15.9029333333333</v>
      </c>
      <c r="CH72">
        <v>999.9</v>
      </c>
      <c r="CI72">
        <v>0</v>
      </c>
      <c r="CJ72">
        <v>0</v>
      </c>
      <c r="CK72">
        <v>9984.15666666667</v>
      </c>
      <c r="CL72">
        <v>0</v>
      </c>
      <c r="CM72">
        <v>0.221023</v>
      </c>
      <c r="CN72">
        <v>1459.98666666667</v>
      </c>
      <c r="CO72">
        <v>0.972997666666667</v>
      </c>
      <c r="CP72">
        <v>0.0270023666666667</v>
      </c>
      <c r="CQ72">
        <v>0</v>
      </c>
      <c r="CR72">
        <v>921.542</v>
      </c>
      <c r="CS72">
        <v>4.99999</v>
      </c>
      <c r="CT72">
        <v>13472.6</v>
      </c>
      <c r="CU72">
        <v>12728.2333333333</v>
      </c>
      <c r="CV72">
        <v>40.062</v>
      </c>
      <c r="CW72">
        <v>42.312</v>
      </c>
      <c r="CX72">
        <v>41.312</v>
      </c>
      <c r="CY72">
        <v>41.562</v>
      </c>
      <c r="CZ72">
        <v>41.5</v>
      </c>
      <c r="DA72">
        <v>1415.69666666667</v>
      </c>
      <c r="DB72">
        <v>39.29</v>
      </c>
      <c r="DC72">
        <v>0</v>
      </c>
      <c r="DD72">
        <v>1626126433.9</v>
      </c>
      <c r="DE72">
        <v>0</v>
      </c>
      <c r="DF72">
        <v>922.333</v>
      </c>
      <c r="DG72">
        <v>-6.26930766891031</v>
      </c>
      <c r="DH72">
        <v>-84.8153845321669</v>
      </c>
      <c r="DI72">
        <v>13481.32</v>
      </c>
      <c r="DJ72">
        <v>15</v>
      </c>
      <c r="DK72">
        <v>1626126261</v>
      </c>
      <c r="DL72" t="s">
        <v>294</v>
      </c>
      <c r="DM72">
        <v>1626126255</v>
      </c>
      <c r="DN72">
        <v>1626126261</v>
      </c>
      <c r="DO72">
        <v>7</v>
      </c>
      <c r="DP72">
        <v>0.339</v>
      </c>
      <c r="DQ72">
        <v>0.02</v>
      </c>
      <c r="DR72">
        <v>2.158</v>
      </c>
      <c r="DS72">
        <v>-0.064</v>
      </c>
      <c r="DT72">
        <v>420</v>
      </c>
      <c r="DU72">
        <v>4</v>
      </c>
      <c r="DV72">
        <v>0.09</v>
      </c>
      <c r="DW72">
        <v>0.05</v>
      </c>
      <c r="DX72">
        <v>-16.0821325</v>
      </c>
      <c r="DY72">
        <v>-0.223313696059992</v>
      </c>
      <c r="DZ72">
        <v>0.0280763369004933</v>
      </c>
      <c r="EA72">
        <v>1</v>
      </c>
      <c r="EB72">
        <v>922.721764705882</v>
      </c>
      <c r="EC72">
        <v>-5.85831810388664</v>
      </c>
      <c r="ED72">
        <v>0.614231852125963</v>
      </c>
      <c r="EE72">
        <v>1</v>
      </c>
      <c r="EF72">
        <v>2.40248675</v>
      </c>
      <c r="EG72">
        <v>0.100696547842397</v>
      </c>
      <c r="EH72">
        <v>0.0103784221795753</v>
      </c>
      <c r="EI72">
        <v>0</v>
      </c>
      <c r="EJ72">
        <v>2</v>
      </c>
      <c r="EK72">
        <v>3</v>
      </c>
      <c r="EL72" t="s">
        <v>340</v>
      </c>
      <c r="EM72">
        <v>100</v>
      </c>
      <c r="EN72">
        <v>100</v>
      </c>
      <c r="EO72">
        <v>2.133</v>
      </c>
      <c r="EP72">
        <v>-0.0583</v>
      </c>
      <c r="EQ72">
        <v>1.36772170046793</v>
      </c>
      <c r="ER72">
        <v>0.00225868272383977</v>
      </c>
      <c r="ES72">
        <v>-9.96746185667655e-07</v>
      </c>
      <c r="ET72">
        <v>2.83711317370827e-10</v>
      </c>
      <c r="EU72">
        <v>-0.063082517618382</v>
      </c>
      <c r="EV72">
        <v>-0.00217948432402501</v>
      </c>
      <c r="EW72">
        <v>0.000453263451741206</v>
      </c>
      <c r="EX72">
        <v>-1.16319206543697e-06</v>
      </c>
      <c r="EY72">
        <v>-2</v>
      </c>
      <c r="EZ72">
        <v>2196</v>
      </c>
      <c r="FA72">
        <v>1</v>
      </c>
      <c r="FB72">
        <v>25</v>
      </c>
      <c r="FC72">
        <v>2.8</v>
      </c>
      <c r="FD72">
        <v>2.7</v>
      </c>
      <c r="FE72">
        <v>18</v>
      </c>
      <c r="FF72">
        <v>941.563</v>
      </c>
      <c r="FG72">
        <v>419.245</v>
      </c>
      <c r="FH72">
        <v>11.1562</v>
      </c>
      <c r="FI72">
        <v>26.1188</v>
      </c>
      <c r="FJ72">
        <v>29.9991</v>
      </c>
      <c r="FK72">
        <v>25.9844</v>
      </c>
      <c r="FL72">
        <v>25.9965</v>
      </c>
      <c r="FM72">
        <v>25.2754</v>
      </c>
      <c r="FN72">
        <v>73.815</v>
      </c>
      <c r="FO72">
        <v>0</v>
      </c>
      <c r="FP72">
        <v>11.31</v>
      </c>
      <c r="FQ72">
        <v>420</v>
      </c>
      <c r="FR72">
        <v>4.16095</v>
      </c>
      <c r="FS72">
        <v>101.351</v>
      </c>
      <c r="FT72">
        <v>101.98</v>
      </c>
    </row>
    <row r="73" spans="1:176">
      <c r="A73">
        <v>57</v>
      </c>
      <c r="B73">
        <v>1626126426.5</v>
      </c>
      <c r="C73">
        <v>112</v>
      </c>
      <c r="D73" t="s">
        <v>407</v>
      </c>
      <c r="E73" t="s">
        <v>408</v>
      </c>
      <c r="F73">
        <v>1</v>
      </c>
      <c r="I73">
        <v>1626126425.5</v>
      </c>
      <c r="J73">
        <f>(K73)/1000</f>
        <v>0</v>
      </c>
      <c r="K73">
        <f>1000*CC73*AI73*(BY73-BZ73)/(100*BR73*(1000-AI73*BY73))</f>
        <v>0</v>
      </c>
      <c r="L73">
        <f>CC73*AI73*(BX73-BW73*(1000-AI73*BZ73)/(1000-AI73*BY73))/(100*BR73)</f>
        <v>0</v>
      </c>
      <c r="M73">
        <f>BW73 - IF(AI73&gt;1, L73*BR73*100.0/(AK73*CK73), 0)</f>
        <v>0</v>
      </c>
      <c r="N73">
        <f>((T73-J73/2)*M73-L73)/(T73+J73/2)</f>
        <v>0</v>
      </c>
      <c r="O73">
        <f>N73*(CD73+CE73)/1000.0</f>
        <v>0</v>
      </c>
      <c r="P73">
        <f>(BW73 - IF(AI73&gt;1, L73*BR73*100.0/(AK73*CK73), 0))*(CD73+CE73)/1000.0</f>
        <v>0</v>
      </c>
      <c r="Q73">
        <f>2.0/((1/S73-1/R73)+SIGN(S73)*SQRT((1/S73-1/R73)*(1/S73-1/R73) + 4*BS73/((BS73+1)*(BS73+1))*(2*1/S73*1/R73-1/R73*1/R73)))</f>
        <v>0</v>
      </c>
      <c r="R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S73">
        <f>J73*(1000-(1000*0.61365*exp(17.502*W73/(240.97+W73))/(CD73+CE73)+BY73)/2)/(1000*0.61365*exp(17.502*W73/(240.97+W73))/(CD73+CE73)-BY73)</f>
        <v>0</v>
      </c>
      <c r="T73">
        <f>1/((BS73+1)/(Q73/1.6)+1/(R73/1.37)) + BS73/((BS73+1)/(Q73/1.6) + BS73/(R73/1.37))</f>
        <v>0</v>
      </c>
      <c r="U73">
        <f>(BN73*BQ73)</f>
        <v>0</v>
      </c>
      <c r="V73">
        <f>(CF73+(U73+2*0.95*5.67E-8*(((CF73+$B$7)+273)^4-(CF73+273)^4)-44100*J73)/(1.84*29.3*R73+8*0.95*5.67E-8*(CF73+273)^3))</f>
        <v>0</v>
      </c>
      <c r="W73">
        <f>($C$7*CG73+$D$7*CH73+$E$7*V73)</f>
        <v>0</v>
      </c>
      <c r="X73">
        <f>0.61365*exp(17.502*W73/(240.97+W73))</f>
        <v>0</v>
      </c>
      <c r="Y73">
        <f>(Z73/AA73*100)</f>
        <v>0</v>
      </c>
      <c r="Z73">
        <f>BY73*(CD73+CE73)/1000</f>
        <v>0</v>
      </c>
      <c r="AA73">
        <f>0.61365*exp(17.502*CF73/(240.97+CF73))</f>
        <v>0</v>
      </c>
      <c r="AB73">
        <f>(X73-BY73*(CD73+CE73)/1000)</f>
        <v>0</v>
      </c>
      <c r="AC73">
        <f>(-J73*44100)</f>
        <v>0</v>
      </c>
      <c r="AD73">
        <f>2*29.3*R73*0.92*(CF73-W73)</f>
        <v>0</v>
      </c>
      <c r="AE73">
        <f>2*0.95*5.67E-8*(((CF73+$B$7)+273)^4-(W73+273)^4)</f>
        <v>0</v>
      </c>
      <c r="AF73">
        <f>U73+AE73+AC73+AD73</f>
        <v>0</v>
      </c>
      <c r="AG73">
        <v>18</v>
      </c>
      <c r="AH73">
        <v>2</v>
      </c>
      <c r="AI73">
        <f>IF(AG73*$H$13&gt;=AK73,1.0,(AK73/(AK73-AG73*$H$13)))</f>
        <v>0</v>
      </c>
      <c r="AJ73">
        <f>(AI73-1)*100</f>
        <v>0</v>
      </c>
      <c r="AK73">
        <f>MAX(0,($B$13+$C$13*CK73)/(1+$D$13*CK73)*CD73/(CF73+273)*$E$13)</f>
        <v>0</v>
      </c>
      <c r="AL73" t="s">
        <v>292</v>
      </c>
      <c r="AM73" t="s">
        <v>292</v>
      </c>
      <c r="AN73">
        <v>0</v>
      </c>
      <c r="AO73">
        <v>0</v>
      </c>
      <c r="AP73">
        <f>1-AN73/AO73</f>
        <v>0</v>
      </c>
      <c r="AQ73">
        <v>0</v>
      </c>
      <c r="AR73" t="s">
        <v>292</v>
      </c>
      <c r="AS73" t="s">
        <v>292</v>
      </c>
      <c r="AT73">
        <v>0</v>
      </c>
      <c r="AU73">
        <v>0</v>
      </c>
      <c r="AV73">
        <f>1-AT73/AU73</f>
        <v>0</v>
      </c>
      <c r="AW73">
        <v>0.5</v>
      </c>
      <c r="AX73">
        <f>BO73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292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293</v>
      </c>
      <c r="BU73">
        <v>2</v>
      </c>
      <c r="BV73">
        <v>1626126425.5</v>
      </c>
      <c r="BW73">
        <v>403.845</v>
      </c>
      <c r="BX73">
        <v>420.028333333333</v>
      </c>
      <c r="BY73">
        <v>6.48988333333333</v>
      </c>
      <c r="BZ73">
        <v>4.08381666666667</v>
      </c>
      <c r="CA73">
        <v>401.712666666667</v>
      </c>
      <c r="CB73">
        <v>6.54812666666667</v>
      </c>
      <c r="CC73">
        <v>900.008333333333</v>
      </c>
      <c r="CD73">
        <v>100.779</v>
      </c>
      <c r="CE73">
        <v>0.110284333333333</v>
      </c>
      <c r="CF73">
        <v>16.5995666666667</v>
      </c>
      <c r="CG73">
        <v>15.9268</v>
      </c>
      <c r="CH73">
        <v>999.9</v>
      </c>
      <c r="CI73">
        <v>0</v>
      </c>
      <c r="CJ73">
        <v>0</v>
      </c>
      <c r="CK73">
        <v>10006.2433333333</v>
      </c>
      <c r="CL73">
        <v>0</v>
      </c>
      <c r="CM73">
        <v>0.221023</v>
      </c>
      <c r="CN73">
        <v>1460.07</v>
      </c>
      <c r="CO73">
        <v>0.972999</v>
      </c>
      <c r="CP73">
        <v>0.0270008</v>
      </c>
      <c r="CQ73">
        <v>0</v>
      </c>
      <c r="CR73">
        <v>921.501</v>
      </c>
      <c r="CS73">
        <v>4.99999</v>
      </c>
      <c r="CT73">
        <v>13470.5666666667</v>
      </c>
      <c r="CU73">
        <v>12728.9666666667</v>
      </c>
      <c r="CV73">
        <v>40.062</v>
      </c>
      <c r="CW73">
        <v>42.312</v>
      </c>
      <c r="CX73">
        <v>41.312</v>
      </c>
      <c r="CY73">
        <v>41.562</v>
      </c>
      <c r="CZ73">
        <v>41.5</v>
      </c>
      <c r="DA73">
        <v>1415.78</v>
      </c>
      <c r="DB73">
        <v>39.29</v>
      </c>
      <c r="DC73">
        <v>0</v>
      </c>
      <c r="DD73">
        <v>1626126435.7</v>
      </c>
      <c r="DE73">
        <v>0</v>
      </c>
      <c r="DF73">
        <v>922.192923076923</v>
      </c>
      <c r="DG73">
        <v>-6.18229059302187</v>
      </c>
      <c r="DH73">
        <v>-84.5709402731609</v>
      </c>
      <c r="DI73">
        <v>13479.0653846154</v>
      </c>
      <c r="DJ73">
        <v>15</v>
      </c>
      <c r="DK73">
        <v>1626126261</v>
      </c>
      <c r="DL73" t="s">
        <v>294</v>
      </c>
      <c r="DM73">
        <v>1626126255</v>
      </c>
      <c r="DN73">
        <v>1626126261</v>
      </c>
      <c r="DO73">
        <v>7</v>
      </c>
      <c r="DP73">
        <v>0.339</v>
      </c>
      <c r="DQ73">
        <v>0.02</v>
      </c>
      <c r="DR73">
        <v>2.158</v>
      </c>
      <c r="DS73">
        <v>-0.064</v>
      </c>
      <c r="DT73">
        <v>420</v>
      </c>
      <c r="DU73">
        <v>4</v>
      </c>
      <c r="DV73">
        <v>0.09</v>
      </c>
      <c r="DW73">
        <v>0.05</v>
      </c>
      <c r="DX73">
        <v>-16.0922325</v>
      </c>
      <c r="DY73">
        <v>-0.360368105065654</v>
      </c>
      <c r="DZ73">
        <v>0.0395748745260172</v>
      </c>
      <c r="EA73">
        <v>1</v>
      </c>
      <c r="EB73">
        <v>922.535352941176</v>
      </c>
      <c r="EC73">
        <v>-6.06932606270795</v>
      </c>
      <c r="ED73">
        <v>0.628952952619671</v>
      </c>
      <c r="EE73">
        <v>1</v>
      </c>
      <c r="EF73">
        <v>2.404436</v>
      </c>
      <c r="EG73">
        <v>0.0682259662288816</v>
      </c>
      <c r="EH73">
        <v>0.00851749135602733</v>
      </c>
      <c r="EI73">
        <v>1</v>
      </c>
      <c r="EJ73">
        <v>3</v>
      </c>
      <c r="EK73">
        <v>3</v>
      </c>
      <c r="EL73" t="s">
        <v>295</v>
      </c>
      <c r="EM73">
        <v>100</v>
      </c>
      <c r="EN73">
        <v>100</v>
      </c>
      <c r="EO73">
        <v>2.133</v>
      </c>
      <c r="EP73">
        <v>-0.0582</v>
      </c>
      <c r="EQ73">
        <v>1.36772170046793</v>
      </c>
      <c r="ER73">
        <v>0.00225868272383977</v>
      </c>
      <c r="ES73">
        <v>-9.96746185667655e-07</v>
      </c>
      <c r="ET73">
        <v>2.83711317370827e-10</v>
      </c>
      <c r="EU73">
        <v>-0.063082517618382</v>
      </c>
      <c r="EV73">
        <v>-0.00217948432402501</v>
      </c>
      <c r="EW73">
        <v>0.000453263451741206</v>
      </c>
      <c r="EX73">
        <v>-1.16319206543697e-06</v>
      </c>
      <c r="EY73">
        <v>-2</v>
      </c>
      <c r="EZ73">
        <v>2196</v>
      </c>
      <c r="FA73">
        <v>1</v>
      </c>
      <c r="FB73">
        <v>25</v>
      </c>
      <c r="FC73">
        <v>2.9</v>
      </c>
      <c r="FD73">
        <v>2.8</v>
      </c>
      <c r="FE73">
        <v>18</v>
      </c>
      <c r="FF73">
        <v>941.482</v>
      </c>
      <c r="FG73">
        <v>419.23</v>
      </c>
      <c r="FH73">
        <v>11.227</v>
      </c>
      <c r="FI73">
        <v>26.1158</v>
      </c>
      <c r="FJ73">
        <v>29.9993</v>
      </c>
      <c r="FK73">
        <v>25.9841</v>
      </c>
      <c r="FL73">
        <v>25.9965</v>
      </c>
      <c r="FM73">
        <v>25.2758</v>
      </c>
      <c r="FN73">
        <v>73.815</v>
      </c>
      <c r="FO73">
        <v>0</v>
      </c>
      <c r="FP73">
        <v>11.31</v>
      </c>
      <c r="FQ73">
        <v>420</v>
      </c>
      <c r="FR73">
        <v>4.16152</v>
      </c>
      <c r="FS73">
        <v>101.351</v>
      </c>
      <c r="FT73">
        <v>101.979</v>
      </c>
    </row>
    <row r="74" spans="1:176">
      <c r="A74">
        <v>58</v>
      </c>
      <c r="B74">
        <v>1626126428.5</v>
      </c>
      <c r="C74">
        <v>114</v>
      </c>
      <c r="D74" t="s">
        <v>409</v>
      </c>
      <c r="E74" t="s">
        <v>410</v>
      </c>
      <c r="F74">
        <v>1</v>
      </c>
      <c r="I74">
        <v>1626126427.5</v>
      </c>
      <c r="J74">
        <f>(K74)/1000</f>
        <v>0</v>
      </c>
      <c r="K74">
        <f>1000*CC74*AI74*(BY74-BZ74)/(100*BR74*(1000-AI74*BY74))</f>
        <v>0</v>
      </c>
      <c r="L74">
        <f>CC74*AI74*(BX74-BW74*(1000-AI74*BZ74)/(1000-AI74*BY74))/(100*BR74)</f>
        <v>0</v>
      </c>
      <c r="M74">
        <f>BW74 - IF(AI74&gt;1, L74*BR74*100.0/(AK74*CK74), 0)</f>
        <v>0</v>
      </c>
      <c r="N74">
        <f>((T74-J74/2)*M74-L74)/(T74+J74/2)</f>
        <v>0</v>
      </c>
      <c r="O74">
        <f>N74*(CD74+CE74)/1000.0</f>
        <v>0</v>
      </c>
      <c r="P74">
        <f>(BW74 - IF(AI74&gt;1, L74*BR74*100.0/(AK74*CK74), 0))*(CD74+CE74)/1000.0</f>
        <v>0</v>
      </c>
      <c r="Q74">
        <f>2.0/((1/S74-1/R74)+SIGN(S74)*SQRT((1/S74-1/R74)*(1/S74-1/R74) + 4*BS74/((BS74+1)*(BS74+1))*(2*1/S74*1/R74-1/R74*1/R74)))</f>
        <v>0</v>
      </c>
      <c r="R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S74">
        <f>J74*(1000-(1000*0.61365*exp(17.502*W74/(240.97+W74))/(CD74+CE74)+BY74)/2)/(1000*0.61365*exp(17.502*W74/(240.97+W74))/(CD74+CE74)-BY74)</f>
        <v>0</v>
      </c>
      <c r="T74">
        <f>1/((BS74+1)/(Q74/1.6)+1/(R74/1.37)) + BS74/((BS74+1)/(Q74/1.6) + BS74/(R74/1.37))</f>
        <v>0</v>
      </c>
      <c r="U74">
        <f>(BN74*BQ74)</f>
        <v>0</v>
      </c>
      <c r="V74">
        <f>(CF74+(U74+2*0.95*5.67E-8*(((CF74+$B$7)+273)^4-(CF74+273)^4)-44100*J74)/(1.84*29.3*R74+8*0.95*5.67E-8*(CF74+273)^3))</f>
        <v>0</v>
      </c>
      <c r="W74">
        <f>($C$7*CG74+$D$7*CH74+$E$7*V74)</f>
        <v>0</v>
      </c>
      <c r="X74">
        <f>0.61365*exp(17.502*W74/(240.97+W74))</f>
        <v>0</v>
      </c>
      <c r="Y74">
        <f>(Z74/AA74*100)</f>
        <v>0</v>
      </c>
      <c r="Z74">
        <f>BY74*(CD74+CE74)/1000</f>
        <v>0</v>
      </c>
      <c r="AA74">
        <f>0.61365*exp(17.502*CF74/(240.97+CF74))</f>
        <v>0</v>
      </c>
      <c r="AB74">
        <f>(X74-BY74*(CD74+CE74)/1000)</f>
        <v>0</v>
      </c>
      <c r="AC74">
        <f>(-J74*44100)</f>
        <v>0</v>
      </c>
      <c r="AD74">
        <f>2*29.3*R74*0.92*(CF74-W74)</f>
        <v>0</v>
      </c>
      <c r="AE74">
        <f>2*0.95*5.67E-8*(((CF74+$B$7)+273)^4-(W74+273)^4)</f>
        <v>0</v>
      </c>
      <c r="AF74">
        <f>U74+AE74+AC74+AD74</f>
        <v>0</v>
      </c>
      <c r="AG74">
        <v>18</v>
      </c>
      <c r="AH74">
        <v>2</v>
      </c>
      <c r="AI74">
        <f>IF(AG74*$H$13&gt;=AK74,1.0,(AK74/(AK74-AG74*$H$13)))</f>
        <v>0</v>
      </c>
      <c r="AJ74">
        <f>(AI74-1)*100</f>
        <v>0</v>
      </c>
      <c r="AK74">
        <f>MAX(0,($B$13+$C$13*CK74)/(1+$D$13*CK74)*CD74/(CF74+273)*$E$13)</f>
        <v>0</v>
      </c>
      <c r="AL74" t="s">
        <v>292</v>
      </c>
      <c r="AM74" t="s">
        <v>292</v>
      </c>
      <c r="AN74">
        <v>0</v>
      </c>
      <c r="AO74">
        <v>0</v>
      </c>
      <c r="AP74">
        <f>1-AN74/AO74</f>
        <v>0</v>
      </c>
      <c r="AQ74">
        <v>0</v>
      </c>
      <c r="AR74" t="s">
        <v>292</v>
      </c>
      <c r="AS74" t="s">
        <v>292</v>
      </c>
      <c r="AT74">
        <v>0</v>
      </c>
      <c r="AU74">
        <v>0</v>
      </c>
      <c r="AV74">
        <f>1-AT74/AU74</f>
        <v>0</v>
      </c>
      <c r="AW74">
        <v>0.5</v>
      </c>
      <c r="AX74">
        <f>BO74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292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293</v>
      </c>
      <c r="BU74">
        <v>2</v>
      </c>
      <c r="BV74">
        <v>1626126427.5</v>
      </c>
      <c r="BW74">
        <v>403.827333333333</v>
      </c>
      <c r="BX74">
        <v>420.029666666667</v>
      </c>
      <c r="BY74">
        <v>6.50181666666667</v>
      </c>
      <c r="BZ74">
        <v>4.08610666666667</v>
      </c>
      <c r="CA74">
        <v>401.694666666667</v>
      </c>
      <c r="CB74">
        <v>6.56002333333333</v>
      </c>
      <c r="CC74">
        <v>900.032666666667</v>
      </c>
      <c r="CD74">
        <v>100.779</v>
      </c>
      <c r="CE74">
        <v>0.110500666666667</v>
      </c>
      <c r="CF74">
        <v>16.6235333333333</v>
      </c>
      <c r="CG74">
        <v>15.9419333333333</v>
      </c>
      <c r="CH74">
        <v>999.9</v>
      </c>
      <c r="CI74">
        <v>0</v>
      </c>
      <c r="CJ74">
        <v>0</v>
      </c>
      <c r="CK74">
        <v>10002.5066666667</v>
      </c>
      <c r="CL74">
        <v>0</v>
      </c>
      <c r="CM74">
        <v>0.221023</v>
      </c>
      <c r="CN74">
        <v>1460.07333333333</v>
      </c>
      <c r="CO74">
        <v>0.972997666666667</v>
      </c>
      <c r="CP74">
        <v>0.0270023666666667</v>
      </c>
      <c r="CQ74">
        <v>0</v>
      </c>
      <c r="CR74">
        <v>920.969</v>
      </c>
      <c r="CS74">
        <v>4.99999</v>
      </c>
      <c r="CT74">
        <v>13467.2666666667</v>
      </c>
      <c r="CU74">
        <v>12728.9333333333</v>
      </c>
      <c r="CV74">
        <v>40.0413333333333</v>
      </c>
      <c r="CW74">
        <v>42.312</v>
      </c>
      <c r="CX74">
        <v>41.2913333333333</v>
      </c>
      <c r="CY74">
        <v>41.562</v>
      </c>
      <c r="CZ74">
        <v>41.5</v>
      </c>
      <c r="DA74">
        <v>1415.78333333333</v>
      </c>
      <c r="DB74">
        <v>39.29</v>
      </c>
      <c r="DC74">
        <v>0</v>
      </c>
      <c r="DD74">
        <v>1626126437.5</v>
      </c>
      <c r="DE74">
        <v>0</v>
      </c>
      <c r="DF74">
        <v>921.934</v>
      </c>
      <c r="DG74">
        <v>-6.93707690258386</v>
      </c>
      <c r="DH74">
        <v>-83.2307691738469</v>
      </c>
      <c r="DI74">
        <v>13476.152</v>
      </c>
      <c r="DJ74">
        <v>15</v>
      </c>
      <c r="DK74">
        <v>1626126261</v>
      </c>
      <c r="DL74" t="s">
        <v>294</v>
      </c>
      <c r="DM74">
        <v>1626126255</v>
      </c>
      <c r="DN74">
        <v>1626126261</v>
      </c>
      <c r="DO74">
        <v>7</v>
      </c>
      <c r="DP74">
        <v>0.339</v>
      </c>
      <c r="DQ74">
        <v>0.02</v>
      </c>
      <c r="DR74">
        <v>2.158</v>
      </c>
      <c r="DS74">
        <v>-0.064</v>
      </c>
      <c r="DT74">
        <v>420</v>
      </c>
      <c r="DU74">
        <v>4</v>
      </c>
      <c r="DV74">
        <v>0.09</v>
      </c>
      <c r="DW74">
        <v>0.05</v>
      </c>
      <c r="DX74">
        <v>-16.10884</v>
      </c>
      <c r="DY74">
        <v>-0.428881801125662</v>
      </c>
      <c r="DZ74">
        <v>0.0466024559438663</v>
      </c>
      <c r="EA74">
        <v>1</v>
      </c>
      <c r="EB74">
        <v>922.282323529412</v>
      </c>
      <c r="EC74">
        <v>-6.41301797260989</v>
      </c>
      <c r="ED74">
        <v>0.670617613520567</v>
      </c>
      <c r="EE74">
        <v>1</v>
      </c>
      <c r="EF74">
        <v>2.40669375</v>
      </c>
      <c r="EG74">
        <v>0.0512522701688563</v>
      </c>
      <c r="EH74">
        <v>0.00718739162961779</v>
      </c>
      <c r="EI74">
        <v>1</v>
      </c>
      <c r="EJ74">
        <v>3</v>
      </c>
      <c r="EK74">
        <v>3</v>
      </c>
      <c r="EL74" t="s">
        <v>295</v>
      </c>
      <c r="EM74">
        <v>100</v>
      </c>
      <c r="EN74">
        <v>100</v>
      </c>
      <c r="EO74">
        <v>2.133</v>
      </c>
      <c r="EP74">
        <v>-0.0582</v>
      </c>
      <c r="EQ74">
        <v>1.36772170046793</v>
      </c>
      <c r="ER74">
        <v>0.00225868272383977</v>
      </c>
      <c r="ES74">
        <v>-9.96746185667655e-07</v>
      </c>
      <c r="ET74">
        <v>2.83711317370827e-10</v>
      </c>
      <c r="EU74">
        <v>-0.063082517618382</v>
      </c>
      <c r="EV74">
        <v>-0.00217948432402501</v>
      </c>
      <c r="EW74">
        <v>0.000453263451741206</v>
      </c>
      <c r="EX74">
        <v>-1.16319206543697e-06</v>
      </c>
      <c r="EY74">
        <v>-2</v>
      </c>
      <c r="EZ74">
        <v>2196</v>
      </c>
      <c r="FA74">
        <v>1</v>
      </c>
      <c r="FB74">
        <v>25</v>
      </c>
      <c r="FC74">
        <v>2.9</v>
      </c>
      <c r="FD74">
        <v>2.8</v>
      </c>
      <c r="FE74">
        <v>18</v>
      </c>
      <c r="FF74">
        <v>941.411</v>
      </c>
      <c r="FG74">
        <v>419.346</v>
      </c>
      <c r="FH74">
        <v>11.2932</v>
      </c>
      <c r="FI74">
        <v>26.1134</v>
      </c>
      <c r="FJ74">
        <v>29.9994</v>
      </c>
      <c r="FK74">
        <v>25.9831</v>
      </c>
      <c r="FL74">
        <v>25.9964</v>
      </c>
      <c r="FM74">
        <v>25.2765</v>
      </c>
      <c r="FN74">
        <v>73.815</v>
      </c>
      <c r="FO74">
        <v>0</v>
      </c>
      <c r="FP74">
        <v>11.42</v>
      </c>
      <c r="FQ74">
        <v>420</v>
      </c>
      <c r="FR74">
        <v>4.15907</v>
      </c>
      <c r="FS74">
        <v>101.35</v>
      </c>
      <c r="FT74">
        <v>101.979</v>
      </c>
    </row>
    <row r="75" spans="1:176">
      <c r="A75">
        <v>59</v>
      </c>
      <c r="B75">
        <v>1626126430.5</v>
      </c>
      <c r="C75">
        <v>116</v>
      </c>
      <c r="D75" t="s">
        <v>411</v>
      </c>
      <c r="E75" t="s">
        <v>412</v>
      </c>
      <c r="F75">
        <v>1</v>
      </c>
      <c r="I75">
        <v>1626126429.5</v>
      </c>
      <c r="J75">
        <f>(K75)/1000</f>
        <v>0</v>
      </c>
      <c r="K75">
        <f>1000*CC75*AI75*(BY75-BZ75)/(100*BR75*(1000-AI75*BY75))</f>
        <v>0</v>
      </c>
      <c r="L75">
        <f>CC75*AI75*(BX75-BW75*(1000-AI75*BZ75)/(1000-AI75*BY75))/(100*BR75)</f>
        <v>0</v>
      </c>
      <c r="M75">
        <f>BW75 - IF(AI75&gt;1, L75*BR75*100.0/(AK75*CK75), 0)</f>
        <v>0</v>
      </c>
      <c r="N75">
        <f>((T75-J75/2)*M75-L75)/(T75+J75/2)</f>
        <v>0</v>
      </c>
      <c r="O75">
        <f>N75*(CD75+CE75)/1000.0</f>
        <v>0</v>
      </c>
      <c r="P75">
        <f>(BW75 - IF(AI75&gt;1, L75*BR75*100.0/(AK75*CK75), 0))*(CD75+CE75)/1000.0</f>
        <v>0</v>
      </c>
      <c r="Q75">
        <f>2.0/((1/S75-1/R75)+SIGN(S75)*SQRT((1/S75-1/R75)*(1/S75-1/R75) + 4*BS75/((BS75+1)*(BS75+1))*(2*1/S75*1/R75-1/R75*1/R75)))</f>
        <v>0</v>
      </c>
      <c r="R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S75">
        <f>J75*(1000-(1000*0.61365*exp(17.502*W75/(240.97+W75))/(CD75+CE75)+BY75)/2)/(1000*0.61365*exp(17.502*W75/(240.97+W75))/(CD75+CE75)-BY75)</f>
        <v>0</v>
      </c>
      <c r="T75">
        <f>1/((BS75+1)/(Q75/1.6)+1/(R75/1.37)) + BS75/((BS75+1)/(Q75/1.6) + BS75/(R75/1.37))</f>
        <v>0</v>
      </c>
      <c r="U75">
        <f>(BN75*BQ75)</f>
        <v>0</v>
      </c>
      <c r="V75">
        <f>(CF75+(U75+2*0.95*5.67E-8*(((CF75+$B$7)+273)^4-(CF75+273)^4)-44100*J75)/(1.84*29.3*R75+8*0.95*5.67E-8*(CF75+273)^3))</f>
        <v>0</v>
      </c>
      <c r="W75">
        <f>($C$7*CG75+$D$7*CH75+$E$7*V75)</f>
        <v>0</v>
      </c>
      <c r="X75">
        <f>0.61365*exp(17.502*W75/(240.97+W75))</f>
        <v>0</v>
      </c>
      <c r="Y75">
        <f>(Z75/AA75*100)</f>
        <v>0</v>
      </c>
      <c r="Z75">
        <f>BY75*(CD75+CE75)/1000</f>
        <v>0</v>
      </c>
      <c r="AA75">
        <f>0.61365*exp(17.502*CF75/(240.97+CF75))</f>
        <v>0</v>
      </c>
      <c r="AB75">
        <f>(X75-BY75*(CD75+CE75)/1000)</f>
        <v>0</v>
      </c>
      <c r="AC75">
        <f>(-J75*44100)</f>
        <v>0</v>
      </c>
      <c r="AD75">
        <f>2*29.3*R75*0.92*(CF75-W75)</f>
        <v>0</v>
      </c>
      <c r="AE75">
        <f>2*0.95*5.67E-8*(((CF75+$B$7)+273)^4-(W75+273)^4)</f>
        <v>0</v>
      </c>
      <c r="AF75">
        <f>U75+AE75+AC75+AD75</f>
        <v>0</v>
      </c>
      <c r="AG75">
        <v>18</v>
      </c>
      <c r="AH75">
        <v>2</v>
      </c>
      <c r="AI75">
        <f>IF(AG75*$H$13&gt;=AK75,1.0,(AK75/(AK75-AG75*$H$13)))</f>
        <v>0</v>
      </c>
      <c r="AJ75">
        <f>(AI75-1)*100</f>
        <v>0</v>
      </c>
      <c r="AK75">
        <f>MAX(0,($B$13+$C$13*CK75)/(1+$D$13*CK75)*CD75/(CF75+273)*$E$13)</f>
        <v>0</v>
      </c>
      <c r="AL75" t="s">
        <v>292</v>
      </c>
      <c r="AM75" t="s">
        <v>292</v>
      </c>
      <c r="AN75">
        <v>0</v>
      </c>
      <c r="AO75">
        <v>0</v>
      </c>
      <c r="AP75">
        <f>1-AN75/AO75</f>
        <v>0</v>
      </c>
      <c r="AQ75">
        <v>0</v>
      </c>
      <c r="AR75" t="s">
        <v>292</v>
      </c>
      <c r="AS75" t="s">
        <v>292</v>
      </c>
      <c r="AT75">
        <v>0</v>
      </c>
      <c r="AU75">
        <v>0</v>
      </c>
      <c r="AV75">
        <f>1-AT75/AU75</f>
        <v>0</v>
      </c>
      <c r="AW75">
        <v>0.5</v>
      </c>
      <c r="AX75">
        <f>BO75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292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293</v>
      </c>
      <c r="BU75">
        <v>2</v>
      </c>
      <c r="BV75">
        <v>1626126429.5</v>
      </c>
      <c r="BW75">
        <v>403.809333333333</v>
      </c>
      <c r="BX75">
        <v>420.012666666667</v>
      </c>
      <c r="BY75">
        <v>6.51222333333333</v>
      </c>
      <c r="BZ75">
        <v>4.08744333333333</v>
      </c>
      <c r="CA75">
        <v>401.676666666667</v>
      </c>
      <c r="CB75">
        <v>6.57038666666667</v>
      </c>
      <c r="CC75">
        <v>900.042333333333</v>
      </c>
      <c r="CD75">
        <v>100.779</v>
      </c>
      <c r="CE75">
        <v>0.110935666666667</v>
      </c>
      <c r="CF75">
        <v>16.6488666666667</v>
      </c>
      <c r="CG75">
        <v>15.9570333333333</v>
      </c>
      <c r="CH75">
        <v>999.9</v>
      </c>
      <c r="CI75">
        <v>0</v>
      </c>
      <c r="CJ75">
        <v>0</v>
      </c>
      <c r="CK75">
        <v>10028.3333333333</v>
      </c>
      <c r="CL75">
        <v>0</v>
      </c>
      <c r="CM75">
        <v>0.221023</v>
      </c>
      <c r="CN75">
        <v>1459.98666666667</v>
      </c>
      <c r="CO75">
        <v>0.972996333333333</v>
      </c>
      <c r="CP75">
        <v>0.0270039333333333</v>
      </c>
      <c r="CQ75">
        <v>0</v>
      </c>
      <c r="CR75">
        <v>920.992333333333</v>
      </c>
      <c r="CS75">
        <v>4.99999</v>
      </c>
      <c r="CT75">
        <v>13463.5666666667</v>
      </c>
      <c r="CU75">
        <v>12728.1666666667</v>
      </c>
      <c r="CV75">
        <v>40.062</v>
      </c>
      <c r="CW75">
        <v>42.312</v>
      </c>
      <c r="CX75">
        <v>41.312</v>
      </c>
      <c r="CY75">
        <v>41.562</v>
      </c>
      <c r="CZ75">
        <v>41.5</v>
      </c>
      <c r="DA75">
        <v>1415.69666666667</v>
      </c>
      <c r="DB75">
        <v>39.29</v>
      </c>
      <c r="DC75">
        <v>0</v>
      </c>
      <c r="DD75">
        <v>1626126439.9</v>
      </c>
      <c r="DE75">
        <v>0</v>
      </c>
      <c r="DF75">
        <v>921.6728</v>
      </c>
      <c r="DG75">
        <v>-6.45630767352699</v>
      </c>
      <c r="DH75">
        <v>-88.0999998786164</v>
      </c>
      <c r="DI75">
        <v>13472.808</v>
      </c>
      <c r="DJ75">
        <v>15</v>
      </c>
      <c r="DK75">
        <v>1626126261</v>
      </c>
      <c r="DL75" t="s">
        <v>294</v>
      </c>
      <c r="DM75">
        <v>1626126255</v>
      </c>
      <c r="DN75">
        <v>1626126261</v>
      </c>
      <c r="DO75">
        <v>7</v>
      </c>
      <c r="DP75">
        <v>0.339</v>
      </c>
      <c r="DQ75">
        <v>0.02</v>
      </c>
      <c r="DR75">
        <v>2.158</v>
      </c>
      <c r="DS75">
        <v>-0.064</v>
      </c>
      <c r="DT75">
        <v>420</v>
      </c>
      <c r="DU75">
        <v>4</v>
      </c>
      <c r="DV75">
        <v>0.09</v>
      </c>
      <c r="DW75">
        <v>0.05</v>
      </c>
      <c r="DX75">
        <v>-16.1231825</v>
      </c>
      <c r="DY75">
        <v>-0.444939962476531</v>
      </c>
      <c r="DZ75">
        <v>0.0480269085383393</v>
      </c>
      <c r="EA75">
        <v>1</v>
      </c>
      <c r="EB75">
        <v>922.094</v>
      </c>
      <c r="EC75">
        <v>-6.52742508806762</v>
      </c>
      <c r="ED75">
        <v>0.67895577262181</v>
      </c>
      <c r="EE75">
        <v>1</v>
      </c>
      <c r="EF75">
        <v>2.4095125</v>
      </c>
      <c r="EG75">
        <v>0.0490090806754153</v>
      </c>
      <c r="EH75">
        <v>0.00696065074184877</v>
      </c>
      <c r="EI75">
        <v>1</v>
      </c>
      <c r="EJ75">
        <v>3</v>
      </c>
      <c r="EK75">
        <v>3</v>
      </c>
      <c r="EL75" t="s">
        <v>295</v>
      </c>
      <c r="EM75">
        <v>100</v>
      </c>
      <c r="EN75">
        <v>100</v>
      </c>
      <c r="EO75">
        <v>2.132</v>
      </c>
      <c r="EP75">
        <v>-0.0581</v>
      </c>
      <c r="EQ75">
        <v>1.36772170046793</v>
      </c>
      <c r="ER75">
        <v>0.00225868272383977</v>
      </c>
      <c r="ES75">
        <v>-9.96746185667655e-07</v>
      </c>
      <c r="ET75">
        <v>2.83711317370827e-10</v>
      </c>
      <c r="EU75">
        <v>-0.063082517618382</v>
      </c>
      <c r="EV75">
        <v>-0.00217948432402501</v>
      </c>
      <c r="EW75">
        <v>0.000453263451741206</v>
      </c>
      <c r="EX75">
        <v>-1.16319206543697e-06</v>
      </c>
      <c r="EY75">
        <v>-2</v>
      </c>
      <c r="EZ75">
        <v>2196</v>
      </c>
      <c r="FA75">
        <v>1</v>
      </c>
      <c r="FB75">
        <v>25</v>
      </c>
      <c r="FC75">
        <v>2.9</v>
      </c>
      <c r="FD75">
        <v>2.8</v>
      </c>
      <c r="FE75">
        <v>18</v>
      </c>
      <c r="FF75">
        <v>941.499</v>
      </c>
      <c r="FG75">
        <v>419.323</v>
      </c>
      <c r="FH75">
        <v>11.3689</v>
      </c>
      <c r="FI75">
        <v>26.1106</v>
      </c>
      <c r="FJ75">
        <v>29.9991</v>
      </c>
      <c r="FK75">
        <v>25.9822</v>
      </c>
      <c r="FL75">
        <v>25.9953</v>
      </c>
      <c r="FM75">
        <v>25.2757</v>
      </c>
      <c r="FN75">
        <v>73.815</v>
      </c>
      <c r="FO75">
        <v>0</v>
      </c>
      <c r="FP75">
        <v>11.52</v>
      </c>
      <c r="FQ75">
        <v>420</v>
      </c>
      <c r="FR75">
        <v>4.16045</v>
      </c>
      <c r="FS75">
        <v>101.35</v>
      </c>
      <c r="FT75">
        <v>101.98</v>
      </c>
    </row>
    <row r="76" spans="1:176">
      <c r="A76">
        <v>60</v>
      </c>
      <c r="B76">
        <v>1626126432.5</v>
      </c>
      <c r="C76">
        <v>118</v>
      </c>
      <c r="D76" t="s">
        <v>413</v>
      </c>
      <c r="E76" t="s">
        <v>414</v>
      </c>
      <c r="F76">
        <v>1</v>
      </c>
      <c r="I76">
        <v>1626126431.5</v>
      </c>
      <c r="J76">
        <f>(K76)/1000</f>
        <v>0</v>
      </c>
      <c r="K76">
        <f>1000*CC76*AI76*(BY76-BZ76)/(100*BR76*(1000-AI76*BY76))</f>
        <v>0</v>
      </c>
      <c r="L76">
        <f>CC76*AI76*(BX76-BW76*(1000-AI76*BZ76)/(1000-AI76*BY76))/(100*BR76)</f>
        <v>0</v>
      </c>
      <c r="M76">
        <f>BW76 - IF(AI76&gt;1, L76*BR76*100.0/(AK76*CK76), 0)</f>
        <v>0</v>
      </c>
      <c r="N76">
        <f>((T76-J76/2)*M76-L76)/(T76+J76/2)</f>
        <v>0</v>
      </c>
      <c r="O76">
        <f>N76*(CD76+CE76)/1000.0</f>
        <v>0</v>
      </c>
      <c r="P76">
        <f>(BW76 - IF(AI76&gt;1, L76*BR76*100.0/(AK76*CK76), 0))*(CD76+CE76)/1000.0</f>
        <v>0</v>
      </c>
      <c r="Q76">
        <f>2.0/((1/S76-1/R76)+SIGN(S76)*SQRT((1/S76-1/R76)*(1/S76-1/R76) + 4*BS76/((BS76+1)*(BS76+1))*(2*1/S76*1/R76-1/R76*1/R76)))</f>
        <v>0</v>
      </c>
      <c r="R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S76">
        <f>J76*(1000-(1000*0.61365*exp(17.502*W76/(240.97+W76))/(CD76+CE76)+BY76)/2)/(1000*0.61365*exp(17.502*W76/(240.97+W76))/(CD76+CE76)-BY76)</f>
        <v>0</v>
      </c>
      <c r="T76">
        <f>1/((BS76+1)/(Q76/1.6)+1/(R76/1.37)) + BS76/((BS76+1)/(Q76/1.6) + BS76/(R76/1.37))</f>
        <v>0</v>
      </c>
      <c r="U76">
        <f>(BN76*BQ76)</f>
        <v>0</v>
      </c>
      <c r="V76">
        <f>(CF76+(U76+2*0.95*5.67E-8*(((CF76+$B$7)+273)^4-(CF76+273)^4)-44100*J76)/(1.84*29.3*R76+8*0.95*5.67E-8*(CF76+273)^3))</f>
        <v>0</v>
      </c>
      <c r="W76">
        <f>($C$7*CG76+$D$7*CH76+$E$7*V76)</f>
        <v>0</v>
      </c>
      <c r="X76">
        <f>0.61365*exp(17.502*W76/(240.97+W76))</f>
        <v>0</v>
      </c>
      <c r="Y76">
        <f>(Z76/AA76*100)</f>
        <v>0</v>
      </c>
      <c r="Z76">
        <f>BY76*(CD76+CE76)/1000</f>
        <v>0</v>
      </c>
      <c r="AA76">
        <f>0.61365*exp(17.502*CF76/(240.97+CF76))</f>
        <v>0</v>
      </c>
      <c r="AB76">
        <f>(X76-BY76*(CD76+CE76)/1000)</f>
        <v>0</v>
      </c>
      <c r="AC76">
        <f>(-J76*44100)</f>
        <v>0</v>
      </c>
      <c r="AD76">
        <f>2*29.3*R76*0.92*(CF76-W76)</f>
        <v>0</v>
      </c>
      <c r="AE76">
        <f>2*0.95*5.67E-8*(((CF76+$B$7)+273)^4-(W76+273)^4)</f>
        <v>0</v>
      </c>
      <c r="AF76">
        <f>U76+AE76+AC76+AD76</f>
        <v>0</v>
      </c>
      <c r="AG76">
        <v>17</v>
      </c>
      <c r="AH76">
        <v>2</v>
      </c>
      <c r="AI76">
        <f>IF(AG76*$H$13&gt;=AK76,1.0,(AK76/(AK76-AG76*$H$13)))</f>
        <v>0</v>
      </c>
      <c r="AJ76">
        <f>(AI76-1)*100</f>
        <v>0</v>
      </c>
      <c r="AK76">
        <f>MAX(0,($B$13+$C$13*CK76)/(1+$D$13*CK76)*CD76/(CF76+273)*$E$13)</f>
        <v>0</v>
      </c>
      <c r="AL76" t="s">
        <v>292</v>
      </c>
      <c r="AM76" t="s">
        <v>292</v>
      </c>
      <c r="AN76">
        <v>0</v>
      </c>
      <c r="AO76">
        <v>0</v>
      </c>
      <c r="AP76">
        <f>1-AN76/AO76</f>
        <v>0</v>
      </c>
      <c r="AQ76">
        <v>0</v>
      </c>
      <c r="AR76" t="s">
        <v>292</v>
      </c>
      <c r="AS76" t="s">
        <v>292</v>
      </c>
      <c r="AT76">
        <v>0</v>
      </c>
      <c r="AU76">
        <v>0</v>
      </c>
      <c r="AV76">
        <f>1-AT76/AU76</f>
        <v>0</v>
      </c>
      <c r="AW76">
        <v>0.5</v>
      </c>
      <c r="AX76">
        <f>BO76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292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293</v>
      </c>
      <c r="BU76">
        <v>2</v>
      </c>
      <c r="BV76">
        <v>1626126431.5</v>
      </c>
      <c r="BW76">
        <v>403.786333333333</v>
      </c>
      <c r="BX76">
        <v>420.000666666667</v>
      </c>
      <c r="BY76">
        <v>6.52047666666667</v>
      </c>
      <c r="BZ76">
        <v>4.08787666666667</v>
      </c>
      <c r="CA76">
        <v>401.653666666667</v>
      </c>
      <c r="CB76">
        <v>6.57861</v>
      </c>
      <c r="CC76">
        <v>900.027333333333</v>
      </c>
      <c r="CD76">
        <v>100.78</v>
      </c>
      <c r="CE76">
        <v>0.110503</v>
      </c>
      <c r="CF76">
        <v>16.6680666666667</v>
      </c>
      <c r="CG76">
        <v>15.9743</v>
      </c>
      <c r="CH76">
        <v>999.9</v>
      </c>
      <c r="CI76">
        <v>0</v>
      </c>
      <c r="CJ76">
        <v>0</v>
      </c>
      <c r="CK76">
        <v>10024.2</v>
      </c>
      <c r="CL76">
        <v>0</v>
      </c>
      <c r="CM76">
        <v>0.221023</v>
      </c>
      <c r="CN76">
        <v>1459.99333333333</v>
      </c>
      <c r="CO76">
        <v>0.972997666666667</v>
      </c>
      <c r="CP76">
        <v>0.0270023666666667</v>
      </c>
      <c r="CQ76">
        <v>0</v>
      </c>
      <c r="CR76">
        <v>920.793333333333</v>
      </c>
      <c r="CS76">
        <v>4.99999</v>
      </c>
      <c r="CT76">
        <v>13460.4666666667</v>
      </c>
      <c r="CU76">
        <v>12728.2333333333</v>
      </c>
      <c r="CV76">
        <v>40.062</v>
      </c>
      <c r="CW76">
        <v>42.312</v>
      </c>
      <c r="CX76">
        <v>41.312</v>
      </c>
      <c r="CY76">
        <v>41.562</v>
      </c>
      <c r="CZ76">
        <v>41.5</v>
      </c>
      <c r="DA76">
        <v>1415.70333333333</v>
      </c>
      <c r="DB76">
        <v>39.29</v>
      </c>
      <c r="DC76">
        <v>0</v>
      </c>
      <c r="DD76">
        <v>1626126441.7</v>
      </c>
      <c r="DE76">
        <v>0</v>
      </c>
      <c r="DF76">
        <v>921.531346153846</v>
      </c>
      <c r="DG76">
        <v>-6.55825641178903</v>
      </c>
      <c r="DH76">
        <v>-92.3145299767769</v>
      </c>
      <c r="DI76">
        <v>13470.3769230769</v>
      </c>
      <c r="DJ76">
        <v>15</v>
      </c>
      <c r="DK76">
        <v>1626126261</v>
      </c>
      <c r="DL76" t="s">
        <v>294</v>
      </c>
      <c r="DM76">
        <v>1626126255</v>
      </c>
      <c r="DN76">
        <v>1626126261</v>
      </c>
      <c r="DO76">
        <v>7</v>
      </c>
      <c r="DP76">
        <v>0.339</v>
      </c>
      <c r="DQ76">
        <v>0.02</v>
      </c>
      <c r="DR76">
        <v>2.158</v>
      </c>
      <c r="DS76">
        <v>-0.064</v>
      </c>
      <c r="DT76">
        <v>420</v>
      </c>
      <c r="DU76">
        <v>4</v>
      </c>
      <c r="DV76">
        <v>0.09</v>
      </c>
      <c r="DW76">
        <v>0.05</v>
      </c>
      <c r="DX76">
        <v>-16.1347</v>
      </c>
      <c r="DY76">
        <v>-0.525721575984999</v>
      </c>
      <c r="DZ76">
        <v>0.0531316101769937</v>
      </c>
      <c r="EA76">
        <v>0</v>
      </c>
      <c r="EB76">
        <v>921.909588235294</v>
      </c>
      <c r="EC76">
        <v>-6.56957838642025</v>
      </c>
      <c r="ED76">
        <v>0.681053686993528</v>
      </c>
      <c r="EE76">
        <v>1</v>
      </c>
      <c r="EF76">
        <v>2.41276725</v>
      </c>
      <c r="EG76">
        <v>0.0574873170731692</v>
      </c>
      <c r="EH76">
        <v>0.00799549966778187</v>
      </c>
      <c r="EI76">
        <v>1</v>
      </c>
      <c r="EJ76">
        <v>2</v>
      </c>
      <c r="EK76">
        <v>3</v>
      </c>
      <c r="EL76" t="s">
        <v>340</v>
      </c>
      <c r="EM76">
        <v>100</v>
      </c>
      <c r="EN76">
        <v>100</v>
      </c>
      <c r="EO76">
        <v>2.133</v>
      </c>
      <c r="EP76">
        <v>-0.0581</v>
      </c>
      <c r="EQ76">
        <v>1.36772170046793</v>
      </c>
      <c r="ER76">
        <v>0.00225868272383977</v>
      </c>
      <c r="ES76">
        <v>-9.96746185667655e-07</v>
      </c>
      <c r="ET76">
        <v>2.83711317370827e-10</v>
      </c>
      <c r="EU76">
        <v>-0.063082517618382</v>
      </c>
      <c r="EV76">
        <v>-0.00217948432402501</v>
      </c>
      <c r="EW76">
        <v>0.000453263451741206</v>
      </c>
      <c r="EX76">
        <v>-1.16319206543697e-06</v>
      </c>
      <c r="EY76">
        <v>-2</v>
      </c>
      <c r="EZ76">
        <v>2196</v>
      </c>
      <c r="FA76">
        <v>1</v>
      </c>
      <c r="FB76">
        <v>25</v>
      </c>
      <c r="FC76">
        <v>3</v>
      </c>
      <c r="FD76">
        <v>2.9</v>
      </c>
      <c r="FE76">
        <v>18</v>
      </c>
      <c r="FF76">
        <v>941.617</v>
      </c>
      <c r="FG76">
        <v>419.607</v>
      </c>
      <c r="FH76">
        <v>11.4294</v>
      </c>
      <c r="FI76">
        <v>26.1075</v>
      </c>
      <c r="FJ76">
        <v>29.9991</v>
      </c>
      <c r="FK76">
        <v>25.9814</v>
      </c>
      <c r="FL76">
        <v>25.9943</v>
      </c>
      <c r="FM76">
        <v>25.275</v>
      </c>
      <c r="FN76">
        <v>73.5321</v>
      </c>
      <c r="FO76">
        <v>0</v>
      </c>
      <c r="FP76">
        <v>11.52</v>
      </c>
      <c r="FQ76">
        <v>420</v>
      </c>
      <c r="FR76">
        <v>4.15675</v>
      </c>
      <c r="FS76">
        <v>101.35</v>
      </c>
      <c r="FT76">
        <v>101.981</v>
      </c>
    </row>
    <row r="77" spans="1:176">
      <c r="A77">
        <v>61</v>
      </c>
      <c r="B77">
        <v>1626126434.5</v>
      </c>
      <c r="C77">
        <v>120</v>
      </c>
      <c r="D77" t="s">
        <v>415</v>
      </c>
      <c r="E77" t="s">
        <v>416</v>
      </c>
      <c r="F77">
        <v>1</v>
      </c>
      <c r="I77">
        <v>1626126433.5</v>
      </c>
      <c r="J77">
        <f>(K77)/1000</f>
        <v>0</v>
      </c>
      <c r="K77">
        <f>1000*CC77*AI77*(BY77-BZ77)/(100*BR77*(1000-AI77*BY77))</f>
        <v>0</v>
      </c>
      <c r="L77">
        <f>CC77*AI77*(BX77-BW77*(1000-AI77*BZ77)/(1000-AI77*BY77))/(100*BR77)</f>
        <v>0</v>
      </c>
      <c r="M77">
        <f>BW77 - IF(AI77&gt;1, L77*BR77*100.0/(AK77*CK77), 0)</f>
        <v>0</v>
      </c>
      <c r="N77">
        <f>((T77-J77/2)*M77-L77)/(T77+J77/2)</f>
        <v>0</v>
      </c>
      <c r="O77">
        <f>N77*(CD77+CE77)/1000.0</f>
        <v>0</v>
      </c>
      <c r="P77">
        <f>(BW77 - IF(AI77&gt;1, L77*BR77*100.0/(AK77*CK77), 0))*(CD77+CE77)/1000.0</f>
        <v>0</v>
      </c>
      <c r="Q77">
        <f>2.0/((1/S77-1/R77)+SIGN(S77)*SQRT((1/S77-1/R77)*(1/S77-1/R77) + 4*BS77/((BS77+1)*(BS77+1))*(2*1/S77*1/R77-1/R77*1/R77)))</f>
        <v>0</v>
      </c>
      <c r="R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S77">
        <f>J77*(1000-(1000*0.61365*exp(17.502*W77/(240.97+W77))/(CD77+CE77)+BY77)/2)/(1000*0.61365*exp(17.502*W77/(240.97+W77))/(CD77+CE77)-BY77)</f>
        <v>0</v>
      </c>
      <c r="T77">
        <f>1/((BS77+1)/(Q77/1.6)+1/(R77/1.37)) + BS77/((BS77+1)/(Q77/1.6) + BS77/(R77/1.37))</f>
        <v>0</v>
      </c>
      <c r="U77">
        <f>(BN77*BQ77)</f>
        <v>0</v>
      </c>
      <c r="V77">
        <f>(CF77+(U77+2*0.95*5.67E-8*(((CF77+$B$7)+273)^4-(CF77+273)^4)-44100*J77)/(1.84*29.3*R77+8*0.95*5.67E-8*(CF77+273)^3))</f>
        <v>0</v>
      </c>
      <c r="W77">
        <f>($C$7*CG77+$D$7*CH77+$E$7*V77)</f>
        <v>0</v>
      </c>
      <c r="X77">
        <f>0.61365*exp(17.502*W77/(240.97+W77))</f>
        <v>0</v>
      </c>
      <c r="Y77">
        <f>(Z77/AA77*100)</f>
        <v>0</v>
      </c>
      <c r="Z77">
        <f>BY77*(CD77+CE77)/1000</f>
        <v>0</v>
      </c>
      <c r="AA77">
        <f>0.61365*exp(17.502*CF77/(240.97+CF77))</f>
        <v>0</v>
      </c>
      <c r="AB77">
        <f>(X77-BY77*(CD77+CE77)/1000)</f>
        <v>0</v>
      </c>
      <c r="AC77">
        <f>(-J77*44100)</f>
        <v>0</v>
      </c>
      <c r="AD77">
        <f>2*29.3*R77*0.92*(CF77-W77)</f>
        <v>0</v>
      </c>
      <c r="AE77">
        <f>2*0.95*5.67E-8*(((CF77+$B$7)+273)^4-(W77+273)^4)</f>
        <v>0</v>
      </c>
      <c r="AF77">
        <f>U77+AE77+AC77+AD77</f>
        <v>0</v>
      </c>
      <c r="AG77">
        <v>17</v>
      </c>
      <c r="AH77">
        <v>2</v>
      </c>
      <c r="AI77">
        <f>IF(AG77*$H$13&gt;=AK77,1.0,(AK77/(AK77-AG77*$H$13)))</f>
        <v>0</v>
      </c>
      <c r="AJ77">
        <f>(AI77-1)*100</f>
        <v>0</v>
      </c>
      <c r="AK77">
        <f>MAX(0,($B$13+$C$13*CK77)/(1+$D$13*CK77)*CD77/(CF77+273)*$E$13)</f>
        <v>0</v>
      </c>
      <c r="AL77" t="s">
        <v>292</v>
      </c>
      <c r="AM77" t="s">
        <v>292</v>
      </c>
      <c r="AN77">
        <v>0</v>
      </c>
      <c r="AO77">
        <v>0</v>
      </c>
      <c r="AP77">
        <f>1-AN77/AO77</f>
        <v>0</v>
      </c>
      <c r="AQ77">
        <v>0</v>
      </c>
      <c r="AR77" t="s">
        <v>292</v>
      </c>
      <c r="AS77" t="s">
        <v>292</v>
      </c>
      <c r="AT77">
        <v>0</v>
      </c>
      <c r="AU77">
        <v>0</v>
      </c>
      <c r="AV77">
        <f>1-AT77/AU77</f>
        <v>0</v>
      </c>
      <c r="AW77">
        <v>0.5</v>
      </c>
      <c r="AX77">
        <f>BO77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292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293</v>
      </c>
      <c r="BU77">
        <v>2</v>
      </c>
      <c r="BV77">
        <v>1626126433.5</v>
      </c>
      <c r="BW77">
        <v>403.801666666667</v>
      </c>
      <c r="BX77">
        <v>419.982333333333</v>
      </c>
      <c r="BY77">
        <v>6.52711666666667</v>
      </c>
      <c r="BZ77">
        <v>4.09764666666667</v>
      </c>
      <c r="CA77">
        <v>401.669333333333</v>
      </c>
      <c r="CB77">
        <v>6.58522333333333</v>
      </c>
      <c r="CC77">
        <v>899.983666666667</v>
      </c>
      <c r="CD77">
        <v>100.78</v>
      </c>
      <c r="CE77">
        <v>0.110409666666667</v>
      </c>
      <c r="CF77">
        <v>16.6856</v>
      </c>
      <c r="CG77">
        <v>15.9949333333333</v>
      </c>
      <c r="CH77">
        <v>999.9</v>
      </c>
      <c r="CI77">
        <v>0</v>
      </c>
      <c r="CJ77">
        <v>0</v>
      </c>
      <c r="CK77">
        <v>9982.08333333333</v>
      </c>
      <c r="CL77">
        <v>0</v>
      </c>
      <c r="CM77">
        <v>0.221023</v>
      </c>
      <c r="CN77">
        <v>1460.07333333333</v>
      </c>
      <c r="CO77">
        <v>0.972999</v>
      </c>
      <c r="CP77">
        <v>0.0270008</v>
      </c>
      <c r="CQ77">
        <v>0</v>
      </c>
      <c r="CR77">
        <v>920.632</v>
      </c>
      <c r="CS77">
        <v>4.99999</v>
      </c>
      <c r="CT77">
        <v>13457.5666666667</v>
      </c>
      <c r="CU77">
        <v>12728.9666666667</v>
      </c>
      <c r="CV77">
        <v>40.062</v>
      </c>
      <c r="CW77">
        <v>42.312</v>
      </c>
      <c r="CX77">
        <v>41.312</v>
      </c>
      <c r="CY77">
        <v>41.562</v>
      </c>
      <c r="CZ77">
        <v>41.5</v>
      </c>
      <c r="DA77">
        <v>1415.78333333333</v>
      </c>
      <c r="DB77">
        <v>39.29</v>
      </c>
      <c r="DC77">
        <v>0</v>
      </c>
      <c r="DD77">
        <v>1626126443.5</v>
      </c>
      <c r="DE77">
        <v>0</v>
      </c>
      <c r="DF77">
        <v>921.3094</v>
      </c>
      <c r="DG77">
        <v>-6.46853844729332</v>
      </c>
      <c r="DH77">
        <v>-92.9769229021971</v>
      </c>
      <c r="DI77">
        <v>13467.292</v>
      </c>
      <c r="DJ77">
        <v>15</v>
      </c>
      <c r="DK77">
        <v>1626126261</v>
      </c>
      <c r="DL77" t="s">
        <v>294</v>
      </c>
      <c r="DM77">
        <v>1626126255</v>
      </c>
      <c r="DN77">
        <v>1626126261</v>
      </c>
      <c r="DO77">
        <v>7</v>
      </c>
      <c r="DP77">
        <v>0.339</v>
      </c>
      <c r="DQ77">
        <v>0.02</v>
      </c>
      <c r="DR77">
        <v>2.158</v>
      </c>
      <c r="DS77">
        <v>-0.064</v>
      </c>
      <c r="DT77">
        <v>420</v>
      </c>
      <c r="DU77">
        <v>4</v>
      </c>
      <c r="DV77">
        <v>0.09</v>
      </c>
      <c r="DW77">
        <v>0.05</v>
      </c>
      <c r="DX77">
        <v>-16.14726</v>
      </c>
      <c r="DY77">
        <v>-0.51824915572228</v>
      </c>
      <c r="DZ77">
        <v>0.0530214522622684</v>
      </c>
      <c r="EA77">
        <v>0</v>
      </c>
      <c r="EB77">
        <v>921.660911764706</v>
      </c>
      <c r="EC77">
        <v>-6.35837369473382</v>
      </c>
      <c r="ED77">
        <v>0.663239437185445</v>
      </c>
      <c r="EE77">
        <v>1</v>
      </c>
      <c r="EF77">
        <v>2.41579175</v>
      </c>
      <c r="EG77">
        <v>0.0699227392120024</v>
      </c>
      <c r="EH77">
        <v>0.00924770671234227</v>
      </c>
      <c r="EI77">
        <v>1</v>
      </c>
      <c r="EJ77">
        <v>2</v>
      </c>
      <c r="EK77">
        <v>3</v>
      </c>
      <c r="EL77" t="s">
        <v>340</v>
      </c>
      <c r="EM77">
        <v>100</v>
      </c>
      <c r="EN77">
        <v>100</v>
      </c>
      <c r="EO77">
        <v>2.132</v>
      </c>
      <c r="EP77">
        <v>-0.0581</v>
      </c>
      <c r="EQ77">
        <v>1.36772170046793</v>
      </c>
      <c r="ER77">
        <v>0.00225868272383977</v>
      </c>
      <c r="ES77">
        <v>-9.96746185667655e-07</v>
      </c>
      <c r="ET77">
        <v>2.83711317370827e-10</v>
      </c>
      <c r="EU77">
        <v>-0.063082517618382</v>
      </c>
      <c r="EV77">
        <v>-0.00217948432402501</v>
      </c>
      <c r="EW77">
        <v>0.000453263451741206</v>
      </c>
      <c r="EX77">
        <v>-1.16319206543697e-06</v>
      </c>
      <c r="EY77">
        <v>-2</v>
      </c>
      <c r="EZ77">
        <v>2196</v>
      </c>
      <c r="FA77">
        <v>1</v>
      </c>
      <c r="FB77">
        <v>25</v>
      </c>
      <c r="FC77">
        <v>3</v>
      </c>
      <c r="FD77">
        <v>2.9</v>
      </c>
      <c r="FE77">
        <v>18</v>
      </c>
      <c r="FF77">
        <v>941.598</v>
      </c>
      <c r="FG77">
        <v>419.884</v>
      </c>
      <c r="FH77">
        <v>11.498</v>
      </c>
      <c r="FI77">
        <v>26.1048</v>
      </c>
      <c r="FJ77">
        <v>29.9992</v>
      </c>
      <c r="FK77">
        <v>25.9803</v>
      </c>
      <c r="FL77">
        <v>25.9943</v>
      </c>
      <c r="FM77">
        <v>25.2771</v>
      </c>
      <c r="FN77">
        <v>73.5321</v>
      </c>
      <c r="FO77">
        <v>0</v>
      </c>
      <c r="FP77">
        <v>11.62</v>
      </c>
      <c r="FQ77">
        <v>420</v>
      </c>
      <c r="FR77">
        <v>4.1872</v>
      </c>
      <c r="FS77">
        <v>101.349</v>
      </c>
      <c r="FT77">
        <v>101.982</v>
      </c>
    </row>
    <row r="78" spans="1:176">
      <c r="A78">
        <v>62</v>
      </c>
      <c r="B78">
        <v>1626126436.5</v>
      </c>
      <c r="C78">
        <v>122</v>
      </c>
      <c r="D78" t="s">
        <v>417</v>
      </c>
      <c r="E78" t="s">
        <v>418</v>
      </c>
      <c r="F78">
        <v>1</v>
      </c>
      <c r="I78">
        <v>1626126435.5</v>
      </c>
      <c r="J78">
        <f>(K78)/1000</f>
        <v>0</v>
      </c>
      <c r="K78">
        <f>1000*CC78*AI78*(BY78-BZ78)/(100*BR78*(1000-AI78*BY78))</f>
        <v>0</v>
      </c>
      <c r="L78">
        <f>CC78*AI78*(BX78-BW78*(1000-AI78*BZ78)/(1000-AI78*BY78))/(100*BR78)</f>
        <v>0</v>
      </c>
      <c r="M78">
        <f>BW78 - IF(AI78&gt;1, L78*BR78*100.0/(AK78*CK78), 0)</f>
        <v>0</v>
      </c>
      <c r="N78">
        <f>((T78-J78/2)*M78-L78)/(T78+J78/2)</f>
        <v>0</v>
      </c>
      <c r="O78">
        <f>N78*(CD78+CE78)/1000.0</f>
        <v>0</v>
      </c>
      <c r="P78">
        <f>(BW78 - IF(AI78&gt;1, L78*BR78*100.0/(AK78*CK78), 0))*(CD78+CE78)/1000.0</f>
        <v>0</v>
      </c>
      <c r="Q78">
        <f>2.0/((1/S78-1/R78)+SIGN(S78)*SQRT((1/S78-1/R78)*(1/S78-1/R78) + 4*BS78/((BS78+1)*(BS78+1))*(2*1/S78*1/R78-1/R78*1/R78)))</f>
        <v>0</v>
      </c>
      <c r="R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S78">
        <f>J78*(1000-(1000*0.61365*exp(17.502*W78/(240.97+W78))/(CD78+CE78)+BY78)/2)/(1000*0.61365*exp(17.502*W78/(240.97+W78))/(CD78+CE78)-BY78)</f>
        <v>0</v>
      </c>
      <c r="T78">
        <f>1/((BS78+1)/(Q78/1.6)+1/(R78/1.37)) + BS78/((BS78+1)/(Q78/1.6) + BS78/(R78/1.37))</f>
        <v>0</v>
      </c>
      <c r="U78">
        <f>(BN78*BQ78)</f>
        <v>0</v>
      </c>
      <c r="V78">
        <f>(CF78+(U78+2*0.95*5.67E-8*(((CF78+$B$7)+273)^4-(CF78+273)^4)-44100*J78)/(1.84*29.3*R78+8*0.95*5.67E-8*(CF78+273)^3))</f>
        <v>0</v>
      </c>
      <c r="W78">
        <f>($C$7*CG78+$D$7*CH78+$E$7*V78)</f>
        <v>0</v>
      </c>
      <c r="X78">
        <f>0.61365*exp(17.502*W78/(240.97+W78))</f>
        <v>0</v>
      </c>
      <c r="Y78">
        <f>(Z78/AA78*100)</f>
        <v>0</v>
      </c>
      <c r="Z78">
        <f>BY78*(CD78+CE78)/1000</f>
        <v>0</v>
      </c>
      <c r="AA78">
        <f>0.61365*exp(17.502*CF78/(240.97+CF78))</f>
        <v>0</v>
      </c>
      <c r="AB78">
        <f>(X78-BY78*(CD78+CE78)/1000)</f>
        <v>0</v>
      </c>
      <c r="AC78">
        <f>(-J78*44100)</f>
        <v>0</v>
      </c>
      <c r="AD78">
        <f>2*29.3*R78*0.92*(CF78-W78)</f>
        <v>0</v>
      </c>
      <c r="AE78">
        <f>2*0.95*5.67E-8*(((CF78+$B$7)+273)^4-(W78+273)^4)</f>
        <v>0</v>
      </c>
      <c r="AF78">
        <f>U78+AE78+AC78+AD78</f>
        <v>0</v>
      </c>
      <c r="AG78">
        <v>18</v>
      </c>
      <c r="AH78">
        <v>2</v>
      </c>
      <c r="AI78">
        <f>IF(AG78*$H$13&gt;=AK78,1.0,(AK78/(AK78-AG78*$H$13)))</f>
        <v>0</v>
      </c>
      <c r="AJ78">
        <f>(AI78-1)*100</f>
        <v>0</v>
      </c>
      <c r="AK78">
        <f>MAX(0,($B$13+$C$13*CK78)/(1+$D$13*CK78)*CD78/(CF78+273)*$E$13)</f>
        <v>0</v>
      </c>
      <c r="AL78" t="s">
        <v>292</v>
      </c>
      <c r="AM78" t="s">
        <v>292</v>
      </c>
      <c r="AN78">
        <v>0</v>
      </c>
      <c r="AO78">
        <v>0</v>
      </c>
      <c r="AP78">
        <f>1-AN78/AO78</f>
        <v>0</v>
      </c>
      <c r="AQ78">
        <v>0</v>
      </c>
      <c r="AR78" t="s">
        <v>292</v>
      </c>
      <c r="AS78" t="s">
        <v>292</v>
      </c>
      <c r="AT78">
        <v>0</v>
      </c>
      <c r="AU78">
        <v>0</v>
      </c>
      <c r="AV78">
        <f>1-AT78/AU78</f>
        <v>0</v>
      </c>
      <c r="AW78">
        <v>0.5</v>
      </c>
      <c r="AX78">
        <f>BO78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292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293</v>
      </c>
      <c r="BU78">
        <v>2</v>
      </c>
      <c r="BV78">
        <v>1626126435.5</v>
      </c>
      <c r="BW78">
        <v>403.768666666667</v>
      </c>
      <c r="BX78">
        <v>419.941333333333</v>
      </c>
      <c r="BY78">
        <v>6.54061</v>
      </c>
      <c r="BZ78">
        <v>4.12607</v>
      </c>
      <c r="CA78">
        <v>401.636333333333</v>
      </c>
      <c r="CB78">
        <v>6.59867333333333</v>
      </c>
      <c r="CC78">
        <v>899.985666666667</v>
      </c>
      <c r="CD78">
        <v>100.779</v>
      </c>
      <c r="CE78">
        <v>0.110495666666667</v>
      </c>
      <c r="CF78">
        <v>16.7069666666667</v>
      </c>
      <c r="CG78">
        <v>16.0204</v>
      </c>
      <c r="CH78">
        <v>999.9</v>
      </c>
      <c r="CI78">
        <v>0</v>
      </c>
      <c r="CJ78">
        <v>0</v>
      </c>
      <c r="CK78">
        <v>9980.83</v>
      </c>
      <c r="CL78">
        <v>0</v>
      </c>
      <c r="CM78">
        <v>0.221023</v>
      </c>
      <c r="CN78">
        <v>1459.99333333333</v>
      </c>
      <c r="CO78">
        <v>0.972997666666667</v>
      </c>
      <c r="CP78">
        <v>0.0270023666666667</v>
      </c>
      <c r="CQ78">
        <v>0</v>
      </c>
      <c r="CR78">
        <v>920.540666666667</v>
      </c>
      <c r="CS78">
        <v>4.99999</v>
      </c>
      <c r="CT78">
        <v>13453.7666666667</v>
      </c>
      <c r="CU78">
        <v>12728.2666666667</v>
      </c>
      <c r="CV78">
        <v>40.062</v>
      </c>
      <c r="CW78">
        <v>42.312</v>
      </c>
      <c r="CX78">
        <v>41.312</v>
      </c>
      <c r="CY78">
        <v>41.562</v>
      </c>
      <c r="CZ78">
        <v>41.5</v>
      </c>
      <c r="DA78">
        <v>1415.70333333333</v>
      </c>
      <c r="DB78">
        <v>39.29</v>
      </c>
      <c r="DC78">
        <v>0</v>
      </c>
      <c r="DD78">
        <v>1626126445.9</v>
      </c>
      <c r="DE78">
        <v>0</v>
      </c>
      <c r="DF78">
        <v>921.06604</v>
      </c>
      <c r="DG78">
        <v>-5.66992307154585</v>
      </c>
      <c r="DH78">
        <v>-94.6230767854161</v>
      </c>
      <c r="DI78">
        <v>13463.56</v>
      </c>
      <c r="DJ78">
        <v>15</v>
      </c>
      <c r="DK78">
        <v>1626126261</v>
      </c>
      <c r="DL78" t="s">
        <v>294</v>
      </c>
      <c r="DM78">
        <v>1626126255</v>
      </c>
      <c r="DN78">
        <v>1626126261</v>
      </c>
      <c r="DO78">
        <v>7</v>
      </c>
      <c r="DP78">
        <v>0.339</v>
      </c>
      <c r="DQ78">
        <v>0.02</v>
      </c>
      <c r="DR78">
        <v>2.158</v>
      </c>
      <c r="DS78">
        <v>-0.064</v>
      </c>
      <c r="DT78">
        <v>420</v>
      </c>
      <c r="DU78">
        <v>4</v>
      </c>
      <c r="DV78">
        <v>0.09</v>
      </c>
      <c r="DW78">
        <v>0.05</v>
      </c>
      <c r="DX78">
        <v>-16.15686</v>
      </c>
      <c r="DY78">
        <v>-0.393699061913689</v>
      </c>
      <c r="DZ78">
        <v>0.0463865433072999</v>
      </c>
      <c r="EA78">
        <v>1</v>
      </c>
      <c r="EB78">
        <v>921.471294117647</v>
      </c>
      <c r="EC78">
        <v>-6.33596623826954</v>
      </c>
      <c r="ED78">
        <v>0.661654811790406</v>
      </c>
      <c r="EE78">
        <v>1</v>
      </c>
      <c r="EF78">
        <v>2.41706325</v>
      </c>
      <c r="EG78">
        <v>0.0596358348968082</v>
      </c>
      <c r="EH78">
        <v>0.00895763344514054</v>
      </c>
      <c r="EI78">
        <v>1</v>
      </c>
      <c r="EJ78">
        <v>3</v>
      </c>
      <c r="EK78">
        <v>3</v>
      </c>
      <c r="EL78" t="s">
        <v>295</v>
      </c>
      <c r="EM78">
        <v>100</v>
      </c>
      <c r="EN78">
        <v>100</v>
      </c>
      <c r="EO78">
        <v>2.133</v>
      </c>
      <c r="EP78">
        <v>-0.058</v>
      </c>
      <c r="EQ78">
        <v>1.36772170046793</v>
      </c>
      <c r="ER78">
        <v>0.00225868272383977</v>
      </c>
      <c r="ES78">
        <v>-9.96746185667655e-07</v>
      </c>
      <c r="ET78">
        <v>2.83711317370827e-10</v>
      </c>
      <c r="EU78">
        <v>-0.063082517618382</v>
      </c>
      <c r="EV78">
        <v>-0.00217948432402501</v>
      </c>
      <c r="EW78">
        <v>0.000453263451741206</v>
      </c>
      <c r="EX78">
        <v>-1.16319206543697e-06</v>
      </c>
      <c r="EY78">
        <v>-2</v>
      </c>
      <c r="EZ78">
        <v>2196</v>
      </c>
      <c r="FA78">
        <v>1</v>
      </c>
      <c r="FB78">
        <v>25</v>
      </c>
      <c r="FC78">
        <v>3</v>
      </c>
      <c r="FD78">
        <v>2.9</v>
      </c>
      <c r="FE78">
        <v>18</v>
      </c>
      <c r="FF78">
        <v>941.332</v>
      </c>
      <c r="FG78">
        <v>419.617</v>
      </c>
      <c r="FH78">
        <v>11.5639</v>
      </c>
      <c r="FI78">
        <v>26.1024</v>
      </c>
      <c r="FJ78">
        <v>29.9993</v>
      </c>
      <c r="FK78">
        <v>25.98</v>
      </c>
      <c r="FL78">
        <v>25.9936</v>
      </c>
      <c r="FM78">
        <v>25.2772</v>
      </c>
      <c r="FN78">
        <v>73.5321</v>
      </c>
      <c r="FO78">
        <v>0</v>
      </c>
      <c r="FP78">
        <v>11.62</v>
      </c>
      <c r="FQ78">
        <v>420</v>
      </c>
      <c r="FR78">
        <v>4.17444</v>
      </c>
      <c r="FS78">
        <v>101.35</v>
      </c>
      <c r="FT78">
        <v>101.982</v>
      </c>
    </row>
    <row r="79" spans="1:176">
      <c r="A79">
        <v>63</v>
      </c>
      <c r="B79">
        <v>1626126438.5</v>
      </c>
      <c r="C79">
        <v>124</v>
      </c>
      <c r="D79" t="s">
        <v>419</v>
      </c>
      <c r="E79" t="s">
        <v>420</v>
      </c>
      <c r="F79">
        <v>1</v>
      </c>
      <c r="I79">
        <v>1626126437.5</v>
      </c>
      <c r="J79">
        <f>(K79)/1000</f>
        <v>0</v>
      </c>
      <c r="K79">
        <f>1000*CC79*AI79*(BY79-BZ79)/(100*BR79*(1000-AI79*BY79))</f>
        <v>0</v>
      </c>
      <c r="L79">
        <f>CC79*AI79*(BX79-BW79*(1000-AI79*BZ79)/(1000-AI79*BY79))/(100*BR79)</f>
        <v>0</v>
      </c>
      <c r="M79">
        <f>BW79 - IF(AI79&gt;1, L79*BR79*100.0/(AK79*CK79), 0)</f>
        <v>0</v>
      </c>
      <c r="N79">
        <f>((T79-J79/2)*M79-L79)/(T79+J79/2)</f>
        <v>0</v>
      </c>
      <c r="O79">
        <f>N79*(CD79+CE79)/1000.0</f>
        <v>0</v>
      </c>
      <c r="P79">
        <f>(BW79 - IF(AI79&gt;1, L79*BR79*100.0/(AK79*CK79), 0))*(CD79+CE79)/1000.0</f>
        <v>0</v>
      </c>
      <c r="Q79">
        <f>2.0/((1/S79-1/R79)+SIGN(S79)*SQRT((1/S79-1/R79)*(1/S79-1/R79) + 4*BS79/((BS79+1)*(BS79+1))*(2*1/S79*1/R79-1/R79*1/R79)))</f>
        <v>0</v>
      </c>
      <c r="R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S79">
        <f>J79*(1000-(1000*0.61365*exp(17.502*W79/(240.97+W79))/(CD79+CE79)+BY79)/2)/(1000*0.61365*exp(17.502*W79/(240.97+W79))/(CD79+CE79)-BY79)</f>
        <v>0</v>
      </c>
      <c r="T79">
        <f>1/((BS79+1)/(Q79/1.6)+1/(R79/1.37)) + BS79/((BS79+1)/(Q79/1.6) + BS79/(R79/1.37))</f>
        <v>0</v>
      </c>
      <c r="U79">
        <f>(BN79*BQ79)</f>
        <v>0</v>
      </c>
      <c r="V79">
        <f>(CF79+(U79+2*0.95*5.67E-8*(((CF79+$B$7)+273)^4-(CF79+273)^4)-44100*J79)/(1.84*29.3*R79+8*0.95*5.67E-8*(CF79+273)^3))</f>
        <v>0</v>
      </c>
      <c r="W79">
        <f>($C$7*CG79+$D$7*CH79+$E$7*V79)</f>
        <v>0</v>
      </c>
      <c r="X79">
        <f>0.61365*exp(17.502*W79/(240.97+W79))</f>
        <v>0</v>
      </c>
      <c r="Y79">
        <f>(Z79/AA79*100)</f>
        <v>0</v>
      </c>
      <c r="Z79">
        <f>BY79*(CD79+CE79)/1000</f>
        <v>0</v>
      </c>
      <c r="AA79">
        <f>0.61365*exp(17.502*CF79/(240.97+CF79))</f>
        <v>0</v>
      </c>
      <c r="AB79">
        <f>(X79-BY79*(CD79+CE79)/1000)</f>
        <v>0</v>
      </c>
      <c r="AC79">
        <f>(-J79*44100)</f>
        <v>0</v>
      </c>
      <c r="AD79">
        <f>2*29.3*R79*0.92*(CF79-W79)</f>
        <v>0</v>
      </c>
      <c r="AE79">
        <f>2*0.95*5.67E-8*(((CF79+$B$7)+273)^4-(W79+273)^4)</f>
        <v>0</v>
      </c>
      <c r="AF79">
        <f>U79+AE79+AC79+AD79</f>
        <v>0</v>
      </c>
      <c r="AG79">
        <v>18</v>
      </c>
      <c r="AH79">
        <v>2</v>
      </c>
      <c r="AI79">
        <f>IF(AG79*$H$13&gt;=AK79,1.0,(AK79/(AK79-AG79*$H$13)))</f>
        <v>0</v>
      </c>
      <c r="AJ79">
        <f>(AI79-1)*100</f>
        <v>0</v>
      </c>
      <c r="AK79">
        <f>MAX(0,($B$13+$C$13*CK79)/(1+$D$13*CK79)*CD79/(CF79+273)*$E$13)</f>
        <v>0</v>
      </c>
      <c r="AL79" t="s">
        <v>292</v>
      </c>
      <c r="AM79" t="s">
        <v>292</v>
      </c>
      <c r="AN79">
        <v>0</v>
      </c>
      <c r="AO79">
        <v>0</v>
      </c>
      <c r="AP79">
        <f>1-AN79/AO79</f>
        <v>0</v>
      </c>
      <c r="AQ79">
        <v>0</v>
      </c>
      <c r="AR79" t="s">
        <v>292</v>
      </c>
      <c r="AS79" t="s">
        <v>292</v>
      </c>
      <c r="AT79">
        <v>0</v>
      </c>
      <c r="AU79">
        <v>0</v>
      </c>
      <c r="AV79">
        <f>1-AT79/AU79</f>
        <v>0</v>
      </c>
      <c r="AW79">
        <v>0.5</v>
      </c>
      <c r="AX79">
        <f>BO79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292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293</v>
      </c>
      <c r="BU79">
        <v>2</v>
      </c>
      <c r="BV79">
        <v>1626126437.5</v>
      </c>
      <c r="BW79">
        <v>403.726</v>
      </c>
      <c r="BX79">
        <v>419.977</v>
      </c>
      <c r="BY79">
        <v>6.56077666666667</v>
      </c>
      <c r="BZ79">
        <v>4.14931</v>
      </c>
      <c r="CA79">
        <v>401.593666666667</v>
      </c>
      <c r="CB79">
        <v>6.61876666666667</v>
      </c>
      <c r="CC79">
        <v>899.958</v>
      </c>
      <c r="CD79">
        <v>100.78</v>
      </c>
      <c r="CE79">
        <v>0.110974666666667</v>
      </c>
      <c r="CF79">
        <v>16.7281</v>
      </c>
      <c r="CG79">
        <v>16.0376</v>
      </c>
      <c r="CH79">
        <v>999.9</v>
      </c>
      <c r="CI79">
        <v>0</v>
      </c>
      <c r="CJ79">
        <v>0</v>
      </c>
      <c r="CK79">
        <v>9972.91666666667</v>
      </c>
      <c r="CL79">
        <v>0</v>
      </c>
      <c r="CM79">
        <v>0.221023</v>
      </c>
      <c r="CN79">
        <v>1459.90333333333</v>
      </c>
      <c r="CO79">
        <v>0.972996333333333</v>
      </c>
      <c r="CP79">
        <v>0.0270039333333333</v>
      </c>
      <c r="CQ79">
        <v>0</v>
      </c>
      <c r="CR79">
        <v>920.315666666667</v>
      </c>
      <c r="CS79">
        <v>4.99999</v>
      </c>
      <c r="CT79">
        <v>13449.5333333333</v>
      </c>
      <c r="CU79">
        <v>12727.4333333333</v>
      </c>
      <c r="CV79">
        <v>40.062</v>
      </c>
      <c r="CW79">
        <v>42.333</v>
      </c>
      <c r="CX79">
        <v>41.2913333333333</v>
      </c>
      <c r="CY79">
        <v>41.562</v>
      </c>
      <c r="CZ79">
        <v>41.5</v>
      </c>
      <c r="DA79">
        <v>1415.61333333333</v>
      </c>
      <c r="DB79">
        <v>39.29</v>
      </c>
      <c r="DC79">
        <v>0</v>
      </c>
      <c r="DD79">
        <v>1626126447.7</v>
      </c>
      <c r="DE79">
        <v>0</v>
      </c>
      <c r="DF79">
        <v>920.909</v>
      </c>
      <c r="DG79">
        <v>-5.21593163103984</v>
      </c>
      <c r="DH79">
        <v>-95.0461538864219</v>
      </c>
      <c r="DI79">
        <v>13461.15</v>
      </c>
      <c r="DJ79">
        <v>15</v>
      </c>
      <c r="DK79">
        <v>1626126261</v>
      </c>
      <c r="DL79" t="s">
        <v>294</v>
      </c>
      <c r="DM79">
        <v>1626126255</v>
      </c>
      <c r="DN79">
        <v>1626126261</v>
      </c>
      <c r="DO79">
        <v>7</v>
      </c>
      <c r="DP79">
        <v>0.339</v>
      </c>
      <c r="DQ79">
        <v>0.02</v>
      </c>
      <c r="DR79">
        <v>2.158</v>
      </c>
      <c r="DS79">
        <v>-0.064</v>
      </c>
      <c r="DT79">
        <v>420</v>
      </c>
      <c r="DU79">
        <v>4</v>
      </c>
      <c r="DV79">
        <v>0.09</v>
      </c>
      <c r="DW79">
        <v>0.05</v>
      </c>
      <c r="DX79">
        <v>-16.1694775</v>
      </c>
      <c r="DY79">
        <v>-0.368527204502812</v>
      </c>
      <c r="DZ79">
        <v>0.0449948746386742</v>
      </c>
      <c r="EA79">
        <v>1</v>
      </c>
      <c r="EB79">
        <v>921.272257142857</v>
      </c>
      <c r="EC79">
        <v>-6.08710152068073</v>
      </c>
      <c r="ED79">
        <v>0.64088761407718</v>
      </c>
      <c r="EE79">
        <v>1</v>
      </c>
      <c r="EF79">
        <v>2.4170465</v>
      </c>
      <c r="EG79">
        <v>0.0352351969981219</v>
      </c>
      <c r="EH79">
        <v>0.00897070163086481</v>
      </c>
      <c r="EI79">
        <v>1</v>
      </c>
      <c r="EJ79">
        <v>3</v>
      </c>
      <c r="EK79">
        <v>3</v>
      </c>
      <c r="EL79" t="s">
        <v>295</v>
      </c>
      <c r="EM79">
        <v>100</v>
      </c>
      <c r="EN79">
        <v>100</v>
      </c>
      <c r="EO79">
        <v>2.132</v>
      </c>
      <c r="EP79">
        <v>-0.0579</v>
      </c>
      <c r="EQ79">
        <v>1.36772170046793</v>
      </c>
      <c r="ER79">
        <v>0.00225868272383977</v>
      </c>
      <c r="ES79">
        <v>-9.96746185667655e-07</v>
      </c>
      <c r="ET79">
        <v>2.83711317370827e-10</v>
      </c>
      <c r="EU79">
        <v>-0.063082517618382</v>
      </c>
      <c r="EV79">
        <v>-0.00217948432402501</v>
      </c>
      <c r="EW79">
        <v>0.000453263451741206</v>
      </c>
      <c r="EX79">
        <v>-1.16319206543697e-06</v>
      </c>
      <c r="EY79">
        <v>-2</v>
      </c>
      <c r="EZ79">
        <v>2196</v>
      </c>
      <c r="FA79">
        <v>1</v>
      </c>
      <c r="FB79">
        <v>25</v>
      </c>
      <c r="FC79">
        <v>3.1</v>
      </c>
      <c r="FD79">
        <v>3</v>
      </c>
      <c r="FE79">
        <v>18</v>
      </c>
      <c r="FF79">
        <v>941.293</v>
      </c>
      <c r="FG79">
        <v>419.535</v>
      </c>
      <c r="FH79">
        <v>11.6267</v>
      </c>
      <c r="FI79">
        <v>26.0996</v>
      </c>
      <c r="FJ79">
        <v>29.9994</v>
      </c>
      <c r="FK79">
        <v>25.9792</v>
      </c>
      <c r="FL79">
        <v>25.9925</v>
      </c>
      <c r="FM79">
        <v>25.2762</v>
      </c>
      <c r="FN79">
        <v>73.5321</v>
      </c>
      <c r="FO79">
        <v>0</v>
      </c>
      <c r="FP79">
        <v>11.72</v>
      </c>
      <c r="FQ79">
        <v>420</v>
      </c>
      <c r="FR79">
        <v>4.16744</v>
      </c>
      <c r="FS79">
        <v>101.35</v>
      </c>
      <c r="FT79">
        <v>101.983</v>
      </c>
    </row>
    <row r="80" spans="1:176">
      <c r="A80">
        <v>64</v>
      </c>
      <c r="B80">
        <v>1626126440.5</v>
      </c>
      <c r="C80">
        <v>126</v>
      </c>
      <c r="D80" t="s">
        <v>421</v>
      </c>
      <c r="E80" t="s">
        <v>422</v>
      </c>
      <c r="F80">
        <v>1</v>
      </c>
      <c r="I80">
        <v>1626126439.5</v>
      </c>
      <c r="J80">
        <f>(K80)/1000</f>
        <v>0</v>
      </c>
      <c r="K80">
        <f>1000*CC80*AI80*(BY80-BZ80)/(100*BR80*(1000-AI80*BY80))</f>
        <v>0</v>
      </c>
      <c r="L80">
        <f>CC80*AI80*(BX80-BW80*(1000-AI80*BZ80)/(1000-AI80*BY80))/(100*BR80)</f>
        <v>0</v>
      </c>
      <c r="M80">
        <f>BW80 - IF(AI80&gt;1, L80*BR80*100.0/(AK80*CK80), 0)</f>
        <v>0</v>
      </c>
      <c r="N80">
        <f>((T80-J80/2)*M80-L80)/(T80+J80/2)</f>
        <v>0</v>
      </c>
      <c r="O80">
        <f>N80*(CD80+CE80)/1000.0</f>
        <v>0</v>
      </c>
      <c r="P80">
        <f>(BW80 - IF(AI80&gt;1, L80*BR80*100.0/(AK80*CK80), 0))*(CD80+CE80)/1000.0</f>
        <v>0</v>
      </c>
      <c r="Q80">
        <f>2.0/((1/S80-1/R80)+SIGN(S80)*SQRT((1/S80-1/R80)*(1/S80-1/R80) + 4*BS80/((BS80+1)*(BS80+1))*(2*1/S80*1/R80-1/R80*1/R80)))</f>
        <v>0</v>
      </c>
      <c r="R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S80">
        <f>J80*(1000-(1000*0.61365*exp(17.502*W80/(240.97+W80))/(CD80+CE80)+BY80)/2)/(1000*0.61365*exp(17.502*W80/(240.97+W80))/(CD80+CE80)-BY80)</f>
        <v>0</v>
      </c>
      <c r="T80">
        <f>1/((BS80+1)/(Q80/1.6)+1/(R80/1.37)) + BS80/((BS80+1)/(Q80/1.6) + BS80/(R80/1.37))</f>
        <v>0</v>
      </c>
      <c r="U80">
        <f>(BN80*BQ80)</f>
        <v>0</v>
      </c>
      <c r="V80">
        <f>(CF80+(U80+2*0.95*5.67E-8*(((CF80+$B$7)+273)^4-(CF80+273)^4)-44100*J80)/(1.84*29.3*R80+8*0.95*5.67E-8*(CF80+273)^3))</f>
        <v>0</v>
      </c>
      <c r="W80">
        <f>($C$7*CG80+$D$7*CH80+$E$7*V80)</f>
        <v>0</v>
      </c>
      <c r="X80">
        <f>0.61365*exp(17.502*W80/(240.97+W80))</f>
        <v>0</v>
      </c>
      <c r="Y80">
        <f>(Z80/AA80*100)</f>
        <v>0</v>
      </c>
      <c r="Z80">
        <f>BY80*(CD80+CE80)/1000</f>
        <v>0</v>
      </c>
      <c r="AA80">
        <f>0.61365*exp(17.502*CF80/(240.97+CF80))</f>
        <v>0</v>
      </c>
      <c r="AB80">
        <f>(X80-BY80*(CD80+CE80)/1000)</f>
        <v>0</v>
      </c>
      <c r="AC80">
        <f>(-J80*44100)</f>
        <v>0</v>
      </c>
      <c r="AD80">
        <f>2*29.3*R80*0.92*(CF80-W80)</f>
        <v>0</v>
      </c>
      <c r="AE80">
        <f>2*0.95*5.67E-8*(((CF80+$B$7)+273)^4-(W80+273)^4)</f>
        <v>0</v>
      </c>
      <c r="AF80">
        <f>U80+AE80+AC80+AD80</f>
        <v>0</v>
      </c>
      <c r="AG80">
        <v>18</v>
      </c>
      <c r="AH80">
        <v>2</v>
      </c>
      <c r="AI80">
        <f>IF(AG80*$H$13&gt;=AK80,1.0,(AK80/(AK80-AG80*$H$13)))</f>
        <v>0</v>
      </c>
      <c r="AJ80">
        <f>(AI80-1)*100</f>
        <v>0</v>
      </c>
      <c r="AK80">
        <f>MAX(0,($B$13+$C$13*CK80)/(1+$D$13*CK80)*CD80/(CF80+273)*$E$13)</f>
        <v>0</v>
      </c>
      <c r="AL80" t="s">
        <v>292</v>
      </c>
      <c r="AM80" t="s">
        <v>292</v>
      </c>
      <c r="AN80">
        <v>0</v>
      </c>
      <c r="AO80">
        <v>0</v>
      </c>
      <c r="AP80">
        <f>1-AN80/AO80</f>
        <v>0</v>
      </c>
      <c r="AQ80">
        <v>0</v>
      </c>
      <c r="AR80" t="s">
        <v>292</v>
      </c>
      <c r="AS80" t="s">
        <v>292</v>
      </c>
      <c r="AT80">
        <v>0</v>
      </c>
      <c r="AU80">
        <v>0</v>
      </c>
      <c r="AV80">
        <f>1-AT80/AU80</f>
        <v>0</v>
      </c>
      <c r="AW80">
        <v>0.5</v>
      </c>
      <c r="AX80">
        <f>BO80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292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293</v>
      </c>
      <c r="BU80">
        <v>2</v>
      </c>
      <c r="BV80">
        <v>1626126439.5</v>
      </c>
      <c r="BW80">
        <v>403.739</v>
      </c>
      <c r="BX80">
        <v>420.033333333333</v>
      </c>
      <c r="BY80">
        <v>6.57820333333333</v>
      </c>
      <c r="BZ80">
        <v>4.15487</v>
      </c>
      <c r="CA80">
        <v>401.606333333333</v>
      </c>
      <c r="CB80">
        <v>6.63613</v>
      </c>
      <c r="CC80">
        <v>899.99</v>
      </c>
      <c r="CD80">
        <v>100.782</v>
      </c>
      <c r="CE80">
        <v>0.111711</v>
      </c>
      <c r="CF80">
        <v>16.7460666666667</v>
      </c>
      <c r="CG80">
        <v>16.0563</v>
      </c>
      <c r="CH80">
        <v>999.9</v>
      </c>
      <c r="CI80">
        <v>0</v>
      </c>
      <c r="CJ80">
        <v>0</v>
      </c>
      <c r="CK80">
        <v>9940.62333333333</v>
      </c>
      <c r="CL80">
        <v>0</v>
      </c>
      <c r="CM80">
        <v>0.221023</v>
      </c>
      <c r="CN80">
        <v>1460.07</v>
      </c>
      <c r="CO80">
        <v>0.972999</v>
      </c>
      <c r="CP80">
        <v>0.0270008</v>
      </c>
      <c r="CQ80">
        <v>0</v>
      </c>
      <c r="CR80">
        <v>919.977333333333</v>
      </c>
      <c r="CS80">
        <v>4.99999</v>
      </c>
      <c r="CT80">
        <v>13447.8</v>
      </c>
      <c r="CU80">
        <v>12728.9333333333</v>
      </c>
      <c r="CV80">
        <v>40.062</v>
      </c>
      <c r="CW80">
        <v>42.333</v>
      </c>
      <c r="CX80">
        <v>41.2706666666667</v>
      </c>
      <c r="CY80">
        <v>41.562</v>
      </c>
      <c r="CZ80">
        <v>41.5</v>
      </c>
      <c r="DA80">
        <v>1415.78</v>
      </c>
      <c r="DB80">
        <v>39.29</v>
      </c>
      <c r="DC80">
        <v>0</v>
      </c>
      <c r="DD80">
        <v>1626126449.5</v>
      </c>
      <c r="DE80">
        <v>0</v>
      </c>
      <c r="DF80">
        <v>920.70588</v>
      </c>
      <c r="DG80">
        <v>-5.64953845325407</v>
      </c>
      <c r="DH80">
        <v>-94.3692305896707</v>
      </c>
      <c r="DI80">
        <v>13457.876</v>
      </c>
      <c r="DJ80">
        <v>15</v>
      </c>
      <c r="DK80">
        <v>1626126261</v>
      </c>
      <c r="DL80" t="s">
        <v>294</v>
      </c>
      <c r="DM80">
        <v>1626126255</v>
      </c>
      <c r="DN80">
        <v>1626126261</v>
      </c>
      <c r="DO80">
        <v>7</v>
      </c>
      <c r="DP80">
        <v>0.339</v>
      </c>
      <c r="DQ80">
        <v>0.02</v>
      </c>
      <c r="DR80">
        <v>2.158</v>
      </c>
      <c r="DS80">
        <v>-0.064</v>
      </c>
      <c r="DT80">
        <v>420</v>
      </c>
      <c r="DU80">
        <v>4</v>
      </c>
      <c r="DV80">
        <v>0.09</v>
      </c>
      <c r="DW80">
        <v>0.05</v>
      </c>
      <c r="DX80">
        <v>-16.1887675</v>
      </c>
      <c r="DY80">
        <v>-0.394463414634081</v>
      </c>
      <c r="DZ80">
        <v>0.0480040591382645</v>
      </c>
      <c r="EA80">
        <v>1</v>
      </c>
      <c r="EB80">
        <v>921.043147058824</v>
      </c>
      <c r="EC80">
        <v>-6.22918264048696</v>
      </c>
      <c r="ED80">
        <v>0.639627609139646</v>
      </c>
      <c r="EE80">
        <v>1</v>
      </c>
      <c r="EF80">
        <v>2.41749575</v>
      </c>
      <c r="EG80">
        <v>0.0320392120074982</v>
      </c>
      <c r="EH80">
        <v>0.00898286866415737</v>
      </c>
      <c r="EI80">
        <v>1</v>
      </c>
      <c r="EJ80">
        <v>3</v>
      </c>
      <c r="EK80">
        <v>3</v>
      </c>
      <c r="EL80" t="s">
        <v>295</v>
      </c>
      <c r="EM80">
        <v>100</v>
      </c>
      <c r="EN80">
        <v>100</v>
      </c>
      <c r="EO80">
        <v>2.132</v>
      </c>
      <c r="EP80">
        <v>-0.0579</v>
      </c>
      <c r="EQ80">
        <v>1.36772170046793</v>
      </c>
      <c r="ER80">
        <v>0.00225868272383977</v>
      </c>
      <c r="ES80">
        <v>-9.96746185667655e-07</v>
      </c>
      <c r="ET80">
        <v>2.83711317370827e-10</v>
      </c>
      <c r="EU80">
        <v>-0.063082517618382</v>
      </c>
      <c r="EV80">
        <v>-0.00217948432402501</v>
      </c>
      <c r="EW80">
        <v>0.000453263451741206</v>
      </c>
      <c r="EX80">
        <v>-1.16319206543697e-06</v>
      </c>
      <c r="EY80">
        <v>-2</v>
      </c>
      <c r="EZ80">
        <v>2196</v>
      </c>
      <c r="FA80">
        <v>1</v>
      </c>
      <c r="FB80">
        <v>25</v>
      </c>
      <c r="FC80">
        <v>3.1</v>
      </c>
      <c r="FD80">
        <v>3</v>
      </c>
      <c r="FE80">
        <v>18</v>
      </c>
      <c r="FF80">
        <v>941.352</v>
      </c>
      <c r="FG80">
        <v>419.736</v>
      </c>
      <c r="FH80">
        <v>11.6932</v>
      </c>
      <c r="FI80">
        <v>26.0965</v>
      </c>
      <c r="FJ80">
        <v>29.9992</v>
      </c>
      <c r="FK80">
        <v>25.9781</v>
      </c>
      <c r="FL80">
        <v>25.9921</v>
      </c>
      <c r="FM80">
        <v>25.2757</v>
      </c>
      <c r="FN80">
        <v>73.5321</v>
      </c>
      <c r="FO80">
        <v>0</v>
      </c>
      <c r="FP80">
        <v>11.82</v>
      </c>
      <c r="FQ80">
        <v>420</v>
      </c>
      <c r="FR80">
        <v>4.16744</v>
      </c>
      <c r="FS80">
        <v>101.35</v>
      </c>
      <c r="FT80">
        <v>101.983</v>
      </c>
    </row>
    <row r="81" spans="1:176">
      <c r="A81">
        <v>65</v>
      </c>
      <c r="B81">
        <v>1626126442.5</v>
      </c>
      <c r="C81">
        <v>128</v>
      </c>
      <c r="D81" t="s">
        <v>423</v>
      </c>
      <c r="E81" t="s">
        <v>424</v>
      </c>
      <c r="F81">
        <v>1</v>
      </c>
      <c r="I81">
        <v>1626126441.5</v>
      </c>
      <c r="J81">
        <f>(K81)/1000</f>
        <v>0</v>
      </c>
      <c r="K81">
        <f>1000*CC81*AI81*(BY81-BZ81)/(100*BR81*(1000-AI81*BY81))</f>
        <v>0</v>
      </c>
      <c r="L81">
        <f>CC81*AI81*(BX81-BW81*(1000-AI81*BZ81)/(1000-AI81*BY81))/(100*BR81)</f>
        <v>0</v>
      </c>
      <c r="M81">
        <f>BW81 - IF(AI81&gt;1, L81*BR81*100.0/(AK81*CK81), 0)</f>
        <v>0</v>
      </c>
      <c r="N81">
        <f>((T81-J81/2)*M81-L81)/(T81+J81/2)</f>
        <v>0</v>
      </c>
      <c r="O81">
        <f>N81*(CD81+CE81)/1000.0</f>
        <v>0</v>
      </c>
      <c r="P81">
        <f>(BW81 - IF(AI81&gt;1, L81*BR81*100.0/(AK81*CK81), 0))*(CD81+CE81)/1000.0</f>
        <v>0</v>
      </c>
      <c r="Q81">
        <f>2.0/((1/S81-1/R81)+SIGN(S81)*SQRT((1/S81-1/R81)*(1/S81-1/R81) + 4*BS81/((BS81+1)*(BS81+1))*(2*1/S81*1/R81-1/R81*1/R81)))</f>
        <v>0</v>
      </c>
      <c r="R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S81">
        <f>J81*(1000-(1000*0.61365*exp(17.502*W81/(240.97+W81))/(CD81+CE81)+BY81)/2)/(1000*0.61365*exp(17.502*W81/(240.97+W81))/(CD81+CE81)-BY81)</f>
        <v>0</v>
      </c>
      <c r="T81">
        <f>1/((BS81+1)/(Q81/1.6)+1/(R81/1.37)) + BS81/((BS81+1)/(Q81/1.6) + BS81/(R81/1.37))</f>
        <v>0</v>
      </c>
      <c r="U81">
        <f>(BN81*BQ81)</f>
        <v>0</v>
      </c>
      <c r="V81">
        <f>(CF81+(U81+2*0.95*5.67E-8*(((CF81+$B$7)+273)^4-(CF81+273)^4)-44100*J81)/(1.84*29.3*R81+8*0.95*5.67E-8*(CF81+273)^3))</f>
        <v>0</v>
      </c>
      <c r="W81">
        <f>($C$7*CG81+$D$7*CH81+$E$7*V81)</f>
        <v>0</v>
      </c>
      <c r="X81">
        <f>0.61365*exp(17.502*W81/(240.97+W81))</f>
        <v>0</v>
      </c>
      <c r="Y81">
        <f>(Z81/AA81*100)</f>
        <v>0</v>
      </c>
      <c r="Z81">
        <f>BY81*(CD81+CE81)/1000</f>
        <v>0</v>
      </c>
      <c r="AA81">
        <f>0.61365*exp(17.502*CF81/(240.97+CF81))</f>
        <v>0</v>
      </c>
      <c r="AB81">
        <f>(X81-BY81*(CD81+CE81)/1000)</f>
        <v>0</v>
      </c>
      <c r="AC81">
        <f>(-J81*44100)</f>
        <v>0</v>
      </c>
      <c r="AD81">
        <f>2*29.3*R81*0.92*(CF81-W81)</f>
        <v>0</v>
      </c>
      <c r="AE81">
        <f>2*0.95*5.67E-8*(((CF81+$B$7)+273)^4-(W81+273)^4)</f>
        <v>0</v>
      </c>
      <c r="AF81">
        <f>U81+AE81+AC81+AD81</f>
        <v>0</v>
      </c>
      <c r="AG81">
        <v>17</v>
      </c>
      <c r="AH81">
        <v>2</v>
      </c>
      <c r="AI81">
        <f>IF(AG81*$H$13&gt;=AK81,1.0,(AK81/(AK81-AG81*$H$13)))</f>
        <v>0</v>
      </c>
      <c r="AJ81">
        <f>(AI81-1)*100</f>
        <v>0</v>
      </c>
      <c r="AK81">
        <f>MAX(0,($B$13+$C$13*CK81)/(1+$D$13*CK81)*CD81/(CF81+273)*$E$13)</f>
        <v>0</v>
      </c>
      <c r="AL81" t="s">
        <v>292</v>
      </c>
      <c r="AM81" t="s">
        <v>292</v>
      </c>
      <c r="AN81">
        <v>0</v>
      </c>
      <c r="AO81">
        <v>0</v>
      </c>
      <c r="AP81">
        <f>1-AN81/AO81</f>
        <v>0</v>
      </c>
      <c r="AQ81">
        <v>0</v>
      </c>
      <c r="AR81" t="s">
        <v>292</v>
      </c>
      <c r="AS81" t="s">
        <v>292</v>
      </c>
      <c r="AT81">
        <v>0</v>
      </c>
      <c r="AU81">
        <v>0</v>
      </c>
      <c r="AV81">
        <f>1-AT81/AU81</f>
        <v>0</v>
      </c>
      <c r="AW81">
        <v>0.5</v>
      </c>
      <c r="AX81">
        <f>BO81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292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293</v>
      </c>
      <c r="BU81">
        <v>2</v>
      </c>
      <c r="BV81">
        <v>1626126441.5</v>
      </c>
      <c r="BW81">
        <v>403.738333333333</v>
      </c>
      <c r="BX81">
        <v>420.019333333333</v>
      </c>
      <c r="BY81">
        <v>6.59163</v>
      </c>
      <c r="BZ81">
        <v>4.15658666666667</v>
      </c>
      <c r="CA81">
        <v>401.606</v>
      </c>
      <c r="CB81">
        <v>6.64950333333333</v>
      </c>
      <c r="CC81">
        <v>900.037666666667</v>
      </c>
      <c r="CD81">
        <v>100.781666666667</v>
      </c>
      <c r="CE81">
        <v>0.111547</v>
      </c>
      <c r="CF81">
        <v>16.7665666666667</v>
      </c>
      <c r="CG81">
        <v>16.0892333333333</v>
      </c>
      <c r="CH81">
        <v>999.9</v>
      </c>
      <c r="CI81">
        <v>0</v>
      </c>
      <c r="CJ81">
        <v>0</v>
      </c>
      <c r="CK81">
        <v>9964.79</v>
      </c>
      <c r="CL81">
        <v>0</v>
      </c>
      <c r="CM81">
        <v>0.221023</v>
      </c>
      <c r="CN81">
        <v>1459.98</v>
      </c>
      <c r="CO81">
        <v>0.972997666666667</v>
      </c>
      <c r="CP81">
        <v>0.0270023666666667</v>
      </c>
      <c r="CQ81">
        <v>0</v>
      </c>
      <c r="CR81">
        <v>919.774666666667</v>
      </c>
      <c r="CS81">
        <v>4.99999</v>
      </c>
      <c r="CT81">
        <v>13443.3333333333</v>
      </c>
      <c r="CU81">
        <v>12728.2</v>
      </c>
      <c r="CV81">
        <v>40.062</v>
      </c>
      <c r="CW81">
        <v>42.312</v>
      </c>
      <c r="CX81">
        <v>41.2706666666667</v>
      </c>
      <c r="CY81">
        <v>41.562</v>
      </c>
      <c r="CZ81">
        <v>41.5</v>
      </c>
      <c r="DA81">
        <v>1415.69</v>
      </c>
      <c r="DB81">
        <v>39.29</v>
      </c>
      <c r="DC81">
        <v>0</v>
      </c>
      <c r="DD81">
        <v>1626126451.9</v>
      </c>
      <c r="DE81">
        <v>0</v>
      </c>
      <c r="DF81">
        <v>920.47444</v>
      </c>
      <c r="DG81">
        <v>-6.08123075682825</v>
      </c>
      <c r="DH81">
        <v>-97.2384613120996</v>
      </c>
      <c r="DI81">
        <v>13453.948</v>
      </c>
      <c r="DJ81">
        <v>15</v>
      </c>
      <c r="DK81">
        <v>1626126261</v>
      </c>
      <c r="DL81" t="s">
        <v>294</v>
      </c>
      <c r="DM81">
        <v>1626126255</v>
      </c>
      <c r="DN81">
        <v>1626126261</v>
      </c>
      <c r="DO81">
        <v>7</v>
      </c>
      <c r="DP81">
        <v>0.339</v>
      </c>
      <c r="DQ81">
        <v>0.02</v>
      </c>
      <c r="DR81">
        <v>2.158</v>
      </c>
      <c r="DS81">
        <v>-0.064</v>
      </c>
      <c r="DT81">
        <v>420</v>
      </c>
      <c r="DU81">
        <v>4</v>
      </c>
      <c r="DV81">
        <v>0.09</v>
      </c>
      <c r="DW81">
        <v>0.05</v>
      </c>
      <c r="DX81">
        <v>-16.2082775</v>
      </c>
      <c r="DY81">
        <v>-0.394612007504663</v>
      </c>
      <c r="DZ81">
        <v>0.0482599600471237</v>
      </c>
      <c r="EA81">
        <v>1</v>
      </c>
      <c r="EB81">
        <v>920.840571428571</v>
      </c>
      <c r="EC81">
        <v>-5.94301170508783</v>
      </c>
      <c r="ED81">
        <v>0.63193567872119</v>
      </c>
      <c r="EE81">
        <v>1</v>
      </c>
      <c r="EF81">
        <v>2.4188945</v>
      </c>
      <c r="EG81">
        <v>0.0518962851782345</v>
      </c>
      <c r="EH81">
        <v>0.00983276155258533</v>
      </c>
      <c r="EI81">
        <v>1</v>
      </c>
      <c r="EJ81">
        <v>3</v>
      </c>
      <c r="EK81">
        <v>3</v>
      </c>
      <c r="EL81" t="s">
        <v>295</v>
      </c>
      <c r="EM81">
        <v>100</v>
      </c>
      <c r="EN81">
        <v>100</v>
      </c>
      <c r="EO81">
        <v>2.132</v>
      </c>
      <c r="EP81">
        <v>-0.0579</v>
      </c>
      <c r="EQ81">
        <v>1.36772170046793</v>
      </c>
      <c r="ER81">
        <v>0.00225868272383977</v>
      </c>
      <c r="ES81">
        <v>-9.96746185667655e-07</v>
      </c>
      <c r="ET81">
        <v>2.83711317370827e-10</v>
      </c>
      <c r="EU81">
        <v>-0.063082517618382</v>
      </c>
      <c r="EV81">
        <v>-0.00217948432402501</v>
      </c>
      <c r="EW81">
        <v>0.000453263451741206</v>
      </c>
      <c r="EX81">
        <v>-1.16319206543697e-06</v>
      </c>
      <c r="EY81">
        <v>-2</v>
      </c>
      <c r="EZ81">
        <v>2196</v>
      </c>
      <c r="FA81">
        <v>1</v>
      </c>
      <c r="FB81">
        <v>25</v>
      </c>
      <c r="FC81">
        <v>3.1</v>
      </c>
      <c r="FD81">
        <v>3</v>
      </c>
      <c r="FE81">
        <v>18</v>
      </c>
      <c r="FF81">
        <v>941.732</v>
      </c>
      <c r="FG81">
        <v>419.789</v>
      </c>
      <c r="FH81">
        <v>11.7599</v>
      </c>
      <c r="FI81">
        <v>26.0936</v>
      </c>
      <c r="FJ81">
        <v>29.9992</v>
      </c>
      <c r="FK81">
        <v>25.9776</v>
      </c>
      <c r="FL81">
        <v>25.9914</v>
      </c>
      <c r="FM81">
        <v>25.2788</v>
      </c>
      <c r="FN81">
        <v>73.5321</v>
      </c>
      <c r="FO81">
        <v>0</v>
      </c>
      <c r="FP81">
        <v>11.82</v>
      </c>
      <c r="FQ81">
        <v>420</v>
      </c>
      <c r="FR81">
        <v>4.17417</v>
      </c>
      <c r="FS81">
        <v>101.35</v>
      </c>
      <c r="FT81">
        <v>101.982</v>
      </c>
    </row>
    <row r="82" spans="1:176">
      <c r="A82">
        <v>66</v>
      </c>
      <c r="B82">
        <v>1626126444.5</v>
      </c>
      <c r="C82">
        <v>130</v>
      </c>
      <c r="D82" t="s">
        <v>425</v>
      </c>
      <c r="E82" t="s">
        <v>426</v>
      </c>
      <c r="F82">
        <v>1</v>
      </c>
      <c r="I82">
        <v>1626126443.5</v>
      </c>
      <c r="J82">
        <f>(K82)/1000</f>
        <v>0</v>
      </c>
      <c r="K82">
        <f>1000*CC82*AI82*(BY82-BZ82)/(100*BR82*(1000-AI82*BY82))</f>
        <v>0</v>
      </c>
      <c r="L82">
        <f>CC82*AI82*(BX82-BW82*(1000-AI82*BZ82)/(1000-AI82*BY82))/(100*BR82)</f>
        <v>0</v>
      </c>
      <c r="M82">
        <f>BW82 - IF(AI82&gt;1, L82*BR82*100.0/(AK82*CK82), 0)</f>
        <v>0</v>
      </c>
      <c r="N82">
        <f>((T82-J82/2)*M82-L82)/(T82+J82/2)</f>
        <v>0</v>
      </c>
      <c r="O82">
        <f>N82*(CD82+CE82)/1000.0</f>
        <v>0</v>
      </c>
      <c r="P82">
        <f>(BW82 - IF(AI82&gt;1, L82*BR82*100.0/(AK82*CK82), 0))*(CD82+CE82)/1000.0</f>
        <v>0</v>
      </c>
      <c r="Q82">
        <f>2.0/((1/S82-1/R82)+SIGN(S82)*SQRT((1/S82-1/R82)*(1/S82-1/R82) + 4*BS82/((BS82+1)*(BS82+1))*(2*1/S82*1/R82-1/R82*1/R82)))</f>
        <v>0</v>
      </c>
      <c r="R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S82">
        <f>J82*(1000-(1000*0.61365*exp(17.502*W82/(240.97+W82))/(CD82+CE82)+BY82)/2)/(1000*0.61365*exp(17.502*W82/(240.97+W82))/(CD82+CE82)-BY82)</f>
        <v>0</v>
      </c>
      <c r="T82">
        <f>1/((BS82+1)/(Q82/1.6)+1/(R82/1.37)) + BS82/((BS82+1)/(Q82/1.6) + BS82/(R82/1.37))</f>
        <v>0</v>
      </c>
      <c r="U82">
        <f>(BN82*BQ82)</f>
        <v>0</v>
      </c>
      <c r="V82">
        <f>(CF82+(U82+2*0.95*5.67E-8*(((CF82+$B$7)+273)^4-(CF82+273)^4)-44100*J82)/(1.84*29.3*R82+8*0.95*5.67E-8*(CF82+273)^3))</f>
        <v>0</v>
      </c>
      <c r="W82">
        <f>($C$7*CG82+$D$7*CH82+$E$7*V82)</f>
        <v>0</v>
      </c>
      <c r="X82">
        <f>0.61365*exp(17.502*W82/(240.97+W82))</f>
        <v>0</v>
      </c>
      <c r="Y82">
        <f>(Z82/AA82*100)</f>
        <v>0</v>
      </c>
      <c r="Z82">
        <f>BY82*(CD82+CE82)/1000</f>
        <v>0</v>
      </c>
      <c r="AA82">
        <f>0.61365*exp(17.502*CF82/(240.97+CF82))</f>
        <v>0</v>
      </c>
      <c r="AB82">
        <f>(X82-BY82*(CD82+CE82)/1000)</f>
        <v>0</v>
      </c>
      <c r="AC82">
        <f>(-J82*44100)</f>
        <v>0</v>
      </c>
      <c r="AD82">
        <f>2*29.3*R82*0.92*(CF82-W82)</f>
        <v>0</v>
      </c>
      <c r="AE82">
        <f>2*0.95*5.67E-8*(((CF82+$B$7)+273)^4-(W82+273)^4)</f>
        <v>0</v>
      </c>
      <c r="AF82">
        <f>U82+AE82+AC82+AD82</f>
        <v>0</v>
      </c>
      <c r="AG82">
        <v>17</v>
      </c>
      <c r="AH82">
        <v>2</v>
      </c>
      <c r="AI82">
        <f>IF(AG82*$H$13&gt;=AK82,1.0,(AK82/(AK82-AG82*$H$13)))</f>
        <v>0</v>
      </c>
      <c r="AJ82">
        <f>(AI82-1)*100</f>
        <v>0</v>
      </c>
      <c r="AK82">
        <f>MAX(0,($B$13+$C$13*CK82)/(1+$D$13*CK82)*CD82/(CF82+273)*$E$13)</f>
        <v>0</v>
      </c>
      <c r="AL82" t="s">
        <v>292</v>
      </c>
      <c r="AM82" t="s">
        <v>292</v>
      </c>
      <c r="AN82">
        <v>0</v>
      </c>
      <c r="AO82">
        <v>0</v>
      </c>
      <c r="AP82">
        <f>1-AN82/AO82</f>
        <v>0</v>
      </c>
      <c r="AQ82">
        <v>0</v>
      </c>
      <c r="AR82" t="s">
        <v>292</v>
      </c>
      <c r="AS82" t="s">
        <v>292</v>
      </c>
      <c r="AT82">
        <v>0</v>
      </c>
      <c r="AU82">
        <v>0</v>
      </c>
      <c r="AV82">
        <f>1-AT82/AU82</f>
        <v>0</v>
      </c>
      <c r="AW82">
        <v>0.5</v>
      </c>
      <c r="AX82">
        <f>BO82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292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293</v>
      </c>
      <c r="BU82">
        <v>2</v>
      </c>
      <c r="BV82">
        <v>1626126443.5</v>
      </c>
      <c r="BW82">
        <v>403.736333333333</v>
      </c>
      <c r="BX82">
        <v>419.997</v>
      </c>
      <c r="BY82">
        <v>6.60324</v>
      </c>
      <c r="BZ82">
        <v>4.15785</v>
      </c>
      <c r="CA82">
        <v>401.604</v>
      </c>
      <c r="CB82">
        <v>6.66107</v>
      </c>
      <c r="CC82">
        <v>900.060666666667</v>
      </c>
      <c r="CD82">
        <v>100.779666666667</v>
      </c>
      <c r="CE82">
        <v>0.110881</v>
      </c>
      <c r="CF82">
        <v>16.7920333333333</v>
      </c>
      <c r="CG82">
        <v>16.1137666666667</v>
      </c>
      <c r="CH82">
        <v>999.9</v>
      </c>
      <c r="CI82">
        <v>0</v>
      </c>
      <c r="CJ82">
        <v>0</v>
      </c>
      <c r="CK82">
        <v>9993.95666666667</v>
      </c>
      <c r="CL82">
        <v>0</v>
      </c>
      <c r="CM82">
        <v>0.221023</v>
      </c>
      <c r="CN82">
        <v>1459.98</v>
      </c>
      <c r="CO82">
        <v>0.972995</v>
      </c>
      <c r="CP82">
        <v>0.0270055</v>
      </c>
      <c r="CQ82">
        <v>0</v>
      </c>
      <c r="CR82">
        <v>919.577666666667</v>
      </c>
      <c r="CS82">
        <v>4.99999</v>
      </c>
      <c r="CT82">
        <v>13439.3333333333</v>
      </c>
      <c r="CU82">
        <v>12728.1666666667</v>
      </c>
      <c r="CV82">
        <v>40.062</v>
      </c>
      <c r="CW82">
        <v>42.312</v>
      </c>
      <c r="CX82">
        <v>41.2913333333333</v>
      </c>
      <c r="CY82">
        <v>41.562</v>
      </c>
      <c r="CZ82">
        <v>41.5</v>
      </c>
      <c r="DA82">
        <v>1415.69</v>
      </c>
      <c r="DB82">
        <v>39.29</v>
      </c>
      <c r="DC82">
        <v>0</v>
      </c>
      <c r="DD82">
        <v>1626126453.7</v>
      </c>
      <c r="DE82">
        <v>0</v>
      </c>
      <c r="DF82">
        <v>920.302192307692</v>
      </c>
      <c r="DG82">
        <v>-6.52789743766941</v>
      </c>
      <c r="DH82">
        <v>-101.435897457492</v>
      </c>
      <c r="DI82">
        <v>13451.4153846154</v>
      </c>
      <c r="DJ82">
        <v>15</v>
      </c>
      <c r="DK82">
        <v>1626126261</v>
      </c>
      <c r="DL82" t="s">
        <v>294</v>
      </c>
      <c r="DM82">
        <v>1626126255</v>
      </c>
      <c r="DN82">
        <v>1626126261</v>
      </c>
      <c r="DO82">
        <v>7</v>
      </c>
      <c r="DP82">
        <v>0.339</v>
      </c>
      <c r="DQ82">
        <v>0.02</v>
      </c>
      <c r="DR82">
        <v>2.158</v>
      </c>
      <c r="DS82">
        <v>-0.064</v>
      </c>
      <c r="DT82">
        <v>420</v>
      </c>
      <c r="DU82">
        <v>4</v>
      </c>
      <c r="DV82">
        <v>0.09</v>
      </c>
      <c r="DW82">
        <v>0.05</v>
      </c>
      <c r="DX82">
        <v>-16.2206225</v>
      </c>
      <c r="DY82">
        <v>-0.342838649155673</v>
      </c>
      <c r="DZ82">
        <v>0.0445534593914994</v>
      </c>
      <c r="EA82">
        <v>1</v>
      </c>
      <c r="EB82">
        <v>920.607264705882</v>
      </c>
      <c r="EC82">
        <v>-5.95430927311787</v>
      </c>
      <c r="ED82">
        <v>0.611226842882574</v>
      </c>
      <c r="EE82">
        <v>1</v>
      </c>
      <c r="EF82">
        <v>2.42217075</v>
      </c>
      <c r="EG82">
        <v>0.0697601876172551</v>
      </c>
      <c r="EH82">
        <v>0.0113314501250944</v>
      </c>
      <c r="EI82">
        <v>1</v>
      </c>
      <c r="EJ82">
        <v>3</v>
      </c>
      <c r="EK82">
        <v>3</v>
      </c>
      <c r="EL82" t="s">
        <v>295</v>
      </c>
      <c r="EM82">
        <v>100</v>
      </c>
      <c r="EN82">
        <v>100</v>
      </c>
      <c r="EO82">
        <v>2.132</v>
      </c>
      <c r="EP82">
        <v>-0.0578</v>
      </c>
      <c r="EQ82">
        <v>1.36772170046793</v>
      </c>
      <c r="ER82">
        <v>0.00225868272383977</v>
      </c>
      <c r="ES82">
        <v>-9.96746185667655e-07</v>
      </c>
      <c r="ET82">
        <v>2.83711317370827e-10</v>
      </c>
      <c r="EU82">
        <v>-0.063082517618382</v>
      </c>
      <c r="EV82">
        <v>-0.00217948432402501</v>
      </c>
      <c r="EW82">
        <v>0.000453263451741206</v>
      </c>
      <c r="EX82">
        <v>-1.16319206543697e-06</v>
      </c>
      <c r="EY82">
        <v>-2</v>
      </c>
      <c r="EZ82">
        <v>2196</v>
      </c>
      <c r="FA82">
        <v>1</v>
      </c>
      <c r="FB82">
        <v>25</v>
      </c>
      <c r="FC82">
        <v>3.2</v>
      </c>
      <c r="FD82">
        <v>3.1</v>
      </c>
      <c r="FE82">
        <v>18</v>
      </c>
      <c r="FF82">
        <v>941.609</v>
      </c>
      <c r="FG82">
        <v>419.839</v>
      </c>
      <c r="FH82">
        <v>11.8226</v>
      </c>
      <c r="FI82">
        <v>26.0908</v>
      </c>
      <c r="FJ82">
        <v>29.9994</v>
      </c>
      <c r="FK82">
        <v>25.9765</v>
      </c>
      <c r="FL82">
        <v>25.9904</v>
      </c>
      <c r="FM82">
        <v>25.2761</v>
      </c>
      <c r="FN82">
        <v>73.5321</v>
      </c>
      <c r="FO82">
        <v>0</v>
      </c>
      <c r="FP82">
        <v>11.92</v>
      </c>
      <c r="FQ82">
        <v>420</v>
      </c>
      <c r="FR82">
        <v>4.16965</v>
      </c>
      <c r="FS82">
        <v>101.35</v>
      </c>
      <c r="FT82">
        <v>101.982</v>
      </c>
    </row>
    <row r="83" spans="1:176">
      <c r="A83">
        <v>67</v>
      </c>
      <c r="B83">
        <v>1626126446.5</v>
      </c>
      <c r="C83">
        <v>132</v>
      </c>
      <c r="D83" t="s">
        <v>427</v>
      </c>
      <c r="E83" t="s">
        <v>428</v>
      </c>
      <c r="F83">
        <v>1</v>
      </c>
      <c r="I83">
        <v>1626126445.5</v>
      </c>
      <c r="J83">
        <f>(K83)/1000</f>
        <v>0</v>
      </c>
      <c r="K83">
        <f>1000*CC83*AI83*(BY83-BZ83)/(100*BR83*(1000-AI83*BY83))</f>
        <v>0</v>
      </c>
      <c r="L83">
        <f>CC83*AI83*(BX83-BW83*(1000-AI83*BZ83)/(1000-AI83*BY83))/(100*BR83)</f>
        <v>0</v>
      </c>
      <c r="M83">
        <f>BW83 - IF(AI83&gt;1, L83*BR83*100.0/(AK83*CK83), 0)</f>
        <v>0</v>
      </c>
      <c r="N83">
        <f>((T83-J83/2)*M83-L83)/(T83+J83/2)</f>
        <v>0</v>
      </c>
      <c r="O83">
        <f>N83*(CD83+CE83)/1000.0</f>
        <v>0</v>
      </c>
      <c r="P83">
        <f>(BW83 - IF(AI83&gt;1, L83*BR83*100.0/(AK83*CK83), 0))*(CD83+CE83)/1000.0</f>
        <v>0</v>
      </c>
      <c r="Q83">
        <f>2.0/((1/S83-1/R83)+SIGN(S83)*SQRT((1/S83-1/R83)*(1/S83-1/R83) + 4*BS83/((BS83+1)*(BS83+1))*(2*1/S83*1/R83-1/R83*1/R83)))</f>
        <v>0</v>
      </c>
      <c r="R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S83">
        <f>J83*(1000-(1000*0.61365*exp(17.502*W83/(240.97+W83))/(CD83+CE83)+BY83)/2)/(1000*0.61365*exp(17.502*W83/(240.97+W83))/(CD83+CE83)-BY83)</f>
        <v>0</v>
      </c>
      <c r="T83">
        <f>1/((BS83+1)/(Q83/1.6)+1/(R83/1.37)) + BS83/((BS83+1)/(Q83/1.6) + BS83/(R83/1.37))</f>
        <v>0</v>
      </c>
      <c r="U83">
        <f>(BN83*BQ83)</f>
        <v>0</v>
      </c>
      <c r="V83">
        <f>(CF83+(U83+2*0.95*5.67E-8*(((CF83+$B$7)+273)^4-(CF83+273)^4)-44100*J83)/(1.84*29.3*R83+8*0.95*5.67E-8*(CF83+273)^3))</f>
        <v>0</v>
      </c>
      <c r="W83">
        <f>($C$7*CG83+$D$7*CH83+$E$7*V83)</f>
        <v>0</v>
      </c>
      <c r="X83">
        <f>0.61365*exp(17.502*W83/(240.97+W83))</f>
        <v>0</v>
      </c>
      <c r="Y83">
        <f>(Z83/AA83*100)</f>
        <v>0</v>
      </c>
      <c r="Z83">
        <f>BY83*(CD83+CE83)/1000</f>
        <v>0</v>
      </c>
      <c r="AA83">
        <f>0.61365*exp(17.502*CF83/(240.97+CF83))</f>
        <v>0</v>
      </c>
      <c r="AB83">
        <f>(X83-BY83*(CD83+CE83)/1000)</f>
        <v>0</v>
      </c>
      <c r="AC83">
        <f>(-J83*44100)</f>
        <v>0</v>
      </c>
      <c r="AD83">
        <f>2*29.3*R83*0.92*(CF83-W83)</f>
        <v>0</v>
      </c>
      <c r="AE83">
        <f>2*0.95*5.67E-8*(((CF83+$B$7)+273)^4-(W83+273)^4)</f>
        <v>0</v>
      </c>
      <c r="AF83">
        <f>U83+AE83+AC83+AD83</f>
        <v>0</v>
      </c>
      <c r="AG83">
        <v>17</v>
      </c>
      <c r="AH83">
        <v>2</v>
      </c>
      <c r="AI83">
        <f>IF(AG83*$H$13&gt;=AK83,1.0,(AK83/(AK83-AG83*$H$13)))</f>
        <v>0</v>
      </c>
      <c r="AJ83">
        <f>(AI83-1)*100</f>
        <v>0</v>
      </c>
      <c r="AK83">
        <f>MAX(0,($B$13+$C$13*CK83)/(1+$D$13*CK83)*CD83/(CF83+273)*$E$13)</f>
        <v>0</v>
      </c>
      <c r="AL83" t="s">
        <v>292</v>
      </c>
      <c r="AM83" t="s">
        <v>292</v>
      </c>
      <c r="AN83">
        <v>0</v>
      </c>
      <c r="AO83">
        <v>0</v>
      </c>
      <c r="AP83">
        <f>1-AN83/AO83</f>
        <v>0</v>
      </c>
      <c r="AQ83">
        <v>0</v>
      </c>
      <c r="AR83" t="s">
        <v>292</v>
      </c>
      <c r="AS83" t="s">
        <v>292</v>
      </c>
      <c r="AT83">
        <v>0</v>
      </c>
      <c r="AU83">
        <v>0</v>
      </c>
      <c r="AV83">
        <f>1-AT83/AU83</f>
        <v>0</v>
      </c>
      <c r="AW83">
        <v>0.5</v>
      </c>
      <c r="AX83">
        <f>BO83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292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293</v>
      </c>
      <c r="BU83">
        <v>2</v>
      </c>
      <c r="BV83">
        <v>1626126445.5</v>
      </c>
      <c r="BW83">
        <v>403.739666666667</v>
      </c>
      <c r="BX83">
        <v>419.991333333333</v>
      </c>
      <c r="BY83">
        <v>6.61425</v>
      </c>
      <c r="BZ83">
        <v>4.15847333333333</v>
      </c>
      <c r="CA83">
        <v>401.607333333333</v>
      </c>
      <c r="CB83">
        <v>6.67204333333333</v>
      </c>
      <c r="CC83">
        <v>900.010666666667</v>
      </c>
      <c r="CD83">
        <v>100.778333333333</v>
      </c>
      <c r="CE83">
        <v>0.110668666666667</v>
      </c>
      <c r="CF83">
        <v>16.8179333333333</v>
      </c>
      <c r="CG83">
        <v>16.1267666666667</v>
      </c>
      <c r="CH83">
        <v>999.9</v>
      </c>
      <c r="CI83">
        <v>0</v>
      </c>
      <c r="CJ83">
        <v>0</v>
      </c>
      <c r="CK83">
        <v>9997.28666666667</v>
      </c>
      <c r="CL83">
        <v>0</v>
      </c>
      <c r="CM83">
        <v>0.221023</v>
      </c>
      <c r="CN83">
        <v>1459.98333333333</v>
      </c>
      <c r="CO83">
        <v>0.972997666666667</v>
      </c>
      <c r="CP83">
        <v>0.0270023666666667</v>
      </c>
      <c r="CQ83">
        <v>0</v>
      </c>
      <c r="CR83">
        <v>919.116</v>
      </c>
      <c r="CS83">
        <v>4.99999</v>
      </c>
      <c r="CT83">
        <v>13436.1666666667</v>
      </c>
      <c r="CU83">
        <v>12728.2</v>
      </c>
      <c r="CV83">
        <v>40.062</v>
      </c>
      <c r="CW83">
        <v>42.312</v>
      </c>
      <c r="CX83">
        <v>41.2913333333333</v>
      </c>
      <c r="CY83">
        <v>41.562</v>
      </c>
      <c r="CZ83">
        <v>41.5</v>
      </c>
      <c r="DA83">
        <v>1415.69333333333</v>
      </c>
      <c r="DB83">
        <v>39.29</v>
      </c>
      <c r="DC83">
        <v>0</v>
      </c>
      <c r="DD83">
        <v>1626126455.5</v>
      </c>
      <c r="DE83">
        <v>0</v>
      </c>
      <c r="DF83">
        <v>920.05796</v>
      </c>
      <c r="DG83">
        <v>-7.55915383886103</v>
      </c>
      <c r="DH83">
        <v>-100.784615178137</v>
      </c>
      <c r="DI83">
        <v>13447.72</v>
      </c>
      <c r="DJ83">
        <v>15</v>
      </c>
      <c r="DK83">
        <v>1626126261</v>
      </c>
      <c r="DL83" t="s">
        <v>294</v>
      </c>
      <c r="DM83">
        <v>1626126255</v>
      </c>
      <c r="DN83">
        <v>1626126261</v>
      </c>
      <c r="DO83">
        <v>7</v>
      </c>
      <c r="DP83">
        <v>0.339</v>
      </c>
      <c r="DQ83">
        <v>0.02</v>
      </c>
      <c r="DR83">
        <v>2.158</v>
      </c>
      <c r="DS83">
        <v>-0.064</v>
      </c>
      <c r="DT83">
        <v>420</v>
      </c>
      <c r="DU83">
        <v>4</v>
      </c>
      <c r="DV83">
        <v>0.09</v>
      </c>
      <c r="DW83">
        <v>0.05</v>
      </c>
      <c r="DX83">
        <v>-16.22776</v>
      </c>
      <c r="DY83">
        <v>-0.296422514071285</v>
      </c>
      <c r="DZ83">
        <v>0.0422941769041553</v>
      </c>
      <c r="EA83">
        <v>1</v>
      </c>
      <c r="EB83">
        <v>920.400382352941</v>
      </c>
      <c r="EC83">
        <v>-6.48039838260496</v>
      </c>
      <c r="ED83">
        <v>0.668000352884101</v>
      </c>
      <c r="EE83">
        <v>1</v>
      </c>
      <c r="EF83">
        <v>2.4269335</v>
      </c>
      <c r="EG83">
        <v>0.0825228517823586</v>
      </c>
      <c r="EH83">
        <v>0.0127417813805606</v>
      </c>
      <c r="EI83">
        <v>1</v>
      </c>
      <c r="EJ83">
        <v>3</v>
      </c>
      <c r="EK83">
        <v>3</v>
      </c>
      <c r="EL83" t="s">
        <v>295</v>
      </c>
      <c r="EM83">
        <v>100</v>
      </c>
      <c r="EN83">
        <v>100</v>
      </c>
      <c r="EO83">
        <v>2.132</v>
      </c>
      <c r="EP83">
        <v>-0.0578</v>
      </c>
      <c r="EQ83">
        <v>1.36772170046793</v>
      </c>
      <c r="ER83">
        <v>0.00225868272383977</v>
      </c>
      <c r="ES83">
        <v>-9.96746185667655e-07</v>
      </c>
      <c r="ET83">
        <v>2.83711317370827e-10</v>
      </c>
      <c r="EU83">
        <v>-0.063082517618382</v>
      </c>
      <c r="EV83">
        <v>-0.00217948432402501</v>
      </c>
      <c r="EW83">
        <v>0.000453263451741206</v>
      </c>
      <c r="EX83">
        <v>-1.16319206543697e-06</v>
      </c>
      <c r="EY83">
        <v>-2</v>
      </c>
      <c r="EZ83">
        <v>2196</v>
      </c>
      <c r="FA83">
        <v>1</v>
      </c>
      <c r="FB83">
        <v>25</v>
      </c>
      <c r="FC83">
        <v>3.2</v>
      </c>
      <c r="FD83">
        <v>3.1</v>
      </c>
      <c r="FE83">
        <v>18</v>
      </c>
      <c r="FF83">
        <v>941.463</v>
      </c>
      <c r="FG83">
        <v>419.908</v>
      </c>
      <c r="FH83">
        <v>11.8811</v>
      </c>
      <c r="FI83">
        <v>26.0875</v>
      </c>
      <c r="FJ83">
        <v>29.9995</v>
      </c>
      <c r="FK83">
        <v>25.9756</v>
      </c>
      <c r="FL83">
        <v>25.9899</v>
      </c>
      <c r="FM83">
        <v>25.2787</v>
      </c>
      <c r="FN83">
        <v>73.5321</v>
      </c>
      <c r="FO83">
        <v>0</v>
      </c>
      <c r="FP83">
        <v>12.03</v>
      </c>
      <c r="FQ83">
        <v>420</v>
      </c>
      <c r="FR83">
        <v>4.16921</v>
      </c>
      <c r="FS83">
        <v>101.35</v>
      </c>
      <c r="FT83">
        <v>101.983</v>
      </c>
    </row>
    <row r="84" spans="1:176">
      <c r="A84">
        <v>68</v>
      </c>
      <c r="B84">
        <v>1626126448.5</v>
      </c>
      <c r="C84">
        <v>134</v>
      </c>
      <c r="D84" t="s">
        <v>429</v>
      </c>
      <c r="E84" t="s">
        <v>430</v>
      </c>
      <c r="F84">
        <v>1</v>
      </c>
      <c r="I84">
        <v>1626126447.5</v>
      </c>
      <c r="J84">
        <f>(K84)/1000</f>
        <v>0</v>
      </c>
      <c r="K84">
        <f>1000*CC84*AI84*(BY84-BZ84)/(100*BR84*(1000-AI84*BY84))</f>
        <v>0</v>
      </c>
      <c r="L84">
        <f>CC84*AI84*(BX84-BW84*(1000-AI84*BZ84)/(1000-AI84*BY84))/(100*BR84)</f>
        <v>0</v>
      </c>
      <c r="M84">
        <f>BW84 - IF(AI84&gt;1, L84*BR84*100.0/(AK84*CK84), 0)</f>
        <v>0</v>
      </c>
      <c r="N84">
        <f>((T84-J84/2)*M84-L84)/(T84+J84/2)</f>
        <v>0</v>
      </c>
      <c r="O84">
        <f>N84*(CD84+CE84)/1000.0</f>
        <v>0</v>
      </c>
      <c r="P84">
        <f>(BW84 - IF(AI84&gt;1, L84*BR84*100.0/(AK84*CK84), 0))*(CD84+CE84)/1000.0</f>
        <v>0</v>
      </c>
      <c r="Q84">
        <f>2.0/((1/S84-1/R84)+SIGN(S84)*SQRT((1/S84-1/R84)*(1/S84-1/R84) + 4*BS84/((BS84+1)*(BS84+1))*(2*1/S84*1/R84-1/R84*1/R84)))</f>
        <v>0</v>
      </c>
      <c r="R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S84">
        <f>J84*(1000-(1000*0.61365*exp(17.502*W84/(240.97+W84))/(CD84+CE84)+BY84)/2)/(1000*0.61365*exp(17.502*W84/(240.97+W84))/(CD84+CE84)-BY84)</f>
        <v>0</v>
      </c>
      <c r="T84">
        <f>1/((BS84+1)/(Q84/1.6)+1/(R84/1.37)) + BS84/((BS84+1)/(Q84/1.6) + BS84/(R84/1.37))</f>
        <v>0</v>
      </c>
      <c r="U84">
        <f>(BN84*BQ84)</f>
        <v>0</v>
      </c>
      <c r="V84">
        <f>(CF84+(U84+2*0.95*5.67E-8*(((CF84+$B$7)+273)^4-(CF84+273)^4)-44100*J84)/(1.84*29.3*R84+8*0.95*5.67E-8*(CF84+273)^3))</f>
        <v>0</v>
      </c>
      <c r="W84">
        <f>($C$7*CG84+$D$7*CH84+$E$7*V84)</f>
        <v>0</v>
      </c>
      <c r="X84">
        <f>0.61365*exp(17.502*W84/(240.97+W84))</f>
        <v>0</v>
      </c>
      <c r="Y84">
        <f>(Z84/AA84*100)</f>
        <v>0</v>
      </c>
      <c r="Z84">
        <f>BY84*(CD84+CE84)/1000</f>
        <v>0</v>
      </c>
      <c r="AA84">
        <f>0.61365*exp(17.502*CF84/(240.97+CF84))</f>
        <v>0</v>
      </c>
      <c r="AB84">
        <f>(X84-BY84*(CD84+CE84)/1000)</f>
        <v>0</v>
      </c>
      <c r="AC84">
        <f>(-J84*44100)</f>
        <v>0</v>
      </c>
      <c r="AD84">
        <f>2*29.3*R84*0.92*(CF84-W84)</f>
        <v>0</v>
      </c>
      <c r="AE84">
        <f>2*0.95*5.67E-8*(((CF84+$B$7)+273)^4-(W84+273)^4)</f>
        <v>0</v>
      </c>
      <c r="AF84">
        <f>U84+AE84+AC84+AD84</f>
        <v>0</v>
      </c>
      <c r="AG84">
        <v>17</v>
      </c>
      <c r="AH84">
        <v>2</v>
      </c>
      <c r="AI84">
        <f>IF(AG84*$H$13&gt;=AK84,1.0,(AK84/(AK84-AG84*$H$13)))</f>
        <v>0</v>
      </c>
      <c r="AJ84">
        <f>(AI84-1)*100</f>
        <v>0</v>
      </c>
      <c r="AK84">
        <f>MAX(0,($B$13+$C$13*CK84)/(1+$D$13*CK84)*CD84/(CF84+273)*$E$13)</f>
        <v>0</v>
      </c>
      <c r="AL84" t="s">
        <v>292</v>
      </c>
      <c r="AM84" t="s">
        <v>292</v>
      </c>
      <c r="AN84">
        <v>0</v>
      </c>
      <c r="AO84">
        <v>0</v>
      </c>
      <c r="AP84">
        <f>1-AN84/AO84</f>
        <v>0</v>
      </c>
      <c r="AQ84">
        <v>0</v>
      </c>
      <c r="AR84" t="s">
        <v>292</v>
      </c>
      <c r="AS84" t="s">
        <v>292</v>
      </c>
      <c r="AT84">
        <v>0</v>
      </c>
      <c r="AU84">
        <v>0</v>
      </c>
      <c r="AV84">
        <f>1-AT84/AU84</f>
        <v>0</v>
      </c>
      <c r="AW84">
        <v>0.5</v>
      </c>
      <c r="AX84">
        <f>BO84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292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293</v>
      </c>
      <c r="BU84">
        <v>2</v>
      </c>
      <c r="BV84">
        <v>1626126447.5</v>
      </c>
      <c r="BW84">
        <v>403.717333333333</v>
      </c>
      <c r="BX84">
        <v>419.994</v>
      </c>
      <c r="BY84">
        <v>6.62329666666667</v>
      </c>
      <c r="BZ84">
        <v>4.15918666666667</v>
      </c>
      <c r="CA84">
        <v>401.584333333333</v>
      </c>
      <c r="CB84">
        <v>6.68105333333333</v>
      </c>
      <c r="CC84">
        <v>899.949</v>
      </c>
      <c r="CD84">
        <v>100.778</v>
      </c>
      <c r="CE84">
        <v>0.110766</v>
      </c>
      <c r="CF84">
        <v>16.8392333333333</v>
      </c>
      <c r="CG84">
        <v>16.1433</v>
      </c>
      <c r="CH84">
        <v>999.9</v>
      </c>
      <c r="CI84">
        <v>0</v>
      </c>
      <c r="CJ84">
        <v>0</v>
      </c>
      <c r="CK84">
        <v>10003.3266666667</v>
      </c>
      <c r="CL84">
        <v>0</v>
      </c>
      <c r="CM84">
        <v>0.221023</v>
      </c>
      <c r="CN84">
        <v>1459.98333333333</v>
      </c>
      <c r="CO84">
        <v>0.972997666666667</v>
      </c>
      <c r="CP84">
        <v>0.0270023666666667</v>
      </c>
      <c r="CQ84">
        <v>0</v>
      </c>
      <c r="CR84">
        <v>918.961666666667</v>
      </c>
      <c r="CS84">
        <v>4.99999</v>
      </c>
      <c r="CT84">
        <v>13432.9666666667</v>
      </c>
      <c r="CU84">
        <v>12728.2</v>
      </c>
      <c r="CV84">
        <v>40.062</v>
      </c>
      <c r="CW84">
        <v>42.312</v>
      </c>
      <c r="CX84">
        <v>41.2913333333333</v>
      </c>
      <c r="CY84">
        <v>41.562</v>
      </c>
      <c r="CZ84">
        <v>41.5</v>
      </c>
      <c r="DA84">
        <v>1415.69333333333</v>
      </c>
      <c r="DB84">
        <v>39.29</v>
      </c>
      <c r="DC84">
        <v>0</v>
      </c>
      <c r="DD84">
        <v>1626126457.9</v>
      </c>
      <c r="DE84">
        <v>0</v>
      </c>
      <c r="DF84">
        <v>919.77292</v>
      </c>
      <c r="DG84">
        <v>-7.73515383823846</v>
      </c>
      <c r="DH84">
        <v>-105.29999975212</v>
      </c>
      <c r="DI84">
        <v>13443.744</v>
      </c>
      <c r="DJ84">
        <v>15</v>
      </c>
      <c r="DK84">
        <v>1626126261</v>
      </c>
      <c r="DL84" t="s">
        <v>294</v>
      </c>
      <c r="DM84">
        <v>1626126255</v>
      </c>
      <c r="DN84">
        <v>1626126261</v>
      </c>
      <c r="DO84">
        <v>7</v>
      </c>
      <c r="DP84">
        <v>0.339</v>
      </c>
      <c r="DQ84">
        <v>0.02</v>
      </c>
      <c r="DR84">
        <v>2.158</v>
      </c>
      <c r="DS84">
        <v>-0.064</v>
      </c>
      <c r="DT84">
        <v>420</v>
      </c>
      <c r="DU84">
        <v>4</v>
      </c>
      <c r="DV84">
        <v>0.09</v>
      </c>
      <c r="DW84">
        <v>0.05</v>
      </c>
      <c r="DX84">
        <v>-16.234665</v>
      </c>
      <c r="DY84">
        <v>-0.315892682926806</v>
      </c>
      <c r="DZ84">
        <v>0.0432764979521216</v>
      </c>
      <c r="EA84">
        <v>1</v>
      </c>
      <c r="EB84">
        <v>920.187676470588</v>
      </c>
      <c r="EC84">
        <v>-6.83877302922451</v>
      </c>
      <c r="ED84">
        <v>0.703104072314472</v>
      </c>
      <c r="EE84">
        <v>1</v>
      </c>
      <c r="EF84">
        <v>2.4318485</v>
      </c>
      <c r="EG84">
        <v>0.108716848030011</v>
      </c>
      <c r="EH84">
        <v>0.0152884643686016</v>
      </c>
      <c r="EI84">
        <v>0</v>
      </c>
      <c r="EJ84">
        <v>2</v>
      </c>
      <c r="EK84">
        <v>3</v>
      </c>
      <c r="EL84" t="s">
        <v>340</v>
      </c>
      <c r="EM84">
        <v>100</v>
      </c>
      <c r="EN84">
        <v>100</v>
      </c>
      <c r="EO84">
        <v>2.133</v>
      </c>
      <c r="EP84">
        <v>-0.0577</v>
      </c>
      <c r="EQ84">
        <v>1.36772170046793</v>
      </c>
      <c r="ER84">
        <v>0.00225868272383977</v>
      </c>
      <c r="ES84">
        <v>-9.96746185667655e-07</v>
      </c>
      <c r="ET84">
        <v>2.83711317370827e-10</v>
      </c>
      <c r="EU84">
        <v>-0.063082517618382</v>
      </c>
      <c r="EV84">
        <v>-0.00217948432402501</v>
      </c>
      <c r="EW84">
        <v>0.000453263451741206</v>
      </c>
      <c r="EX84">
        <v>-1.16319206543697e-06</v>
      </c>
      <c r="EY84">
        <v>-2</v>
      </c>
      <c r="EZ84">
        <v>2196</v>
      </c>
      <c r="FA84">
        <v>1</v>
      </c>
      <c r="FB84">
        <v>25</v>
      </c>
      <c r="FC84">
        <v>3.2</v>
      </c>
      <c r="FD84">
        <v>3.1</v>
      </c>
      <c r="FE84">
        <v>18</v>
      </c>
      <c r="FF84">
        <v>941.945</v>
      </c>
      <c r="FG84">
        <v>419.874</v>
      </c>
      <c r="FH84">
        <v>11.9484</v>
      </c>
      <c r="FI84">
        <v>26.0842</v>
      </c>
      <c r="FJ84">
        <v>29.9991</v>
      </c>
      <c r="FK84">
        <v>25.9748</v>
      </c>
      <c r="FL84">
        <v>25.9893</v>
      </c>
      <c r="FM84">
        <v>25.2763</v>
      </c>
      <c r="FN84">
        <v>73.5321</v>
      </c>
      <c r="FO84">
        <v>0</v>
      </c>
      <c r="FP84">
        <v>12.03</v>
      </c>
      <c r="FQ84">
        <v>420</v>
      </c>
      <c r="FR84">
        <v>4.16921</v>
      </c>
      <c r="FS84">
        <v>101.349</v>
      </c>
      <c r="FT84">
        <v>101.983</v>
      </c>
    </row>
    <row r="85" spans="1:176">
      <c r="A85">
        <v>69</v>
      </c>
      <c r="B85">
        <v>1626126450.5</v>
      </c>
      <c r="C85">
        <v>136</v>
      </c>
      <c r="D85" t="s">
        <v>431</v>
      </c>
      <c r="E85" t="s">
        <v>432</v>
      </c>
      <c r="F85">
        <v>1</v>
      </c>
      <c r="I85">
        <v>1626126449.5</v>
      </c>
      <c r="J85">
        <f>(K85)/1000</f>
        <v>0</v>
      </c>
      <c r="K85">
        <f>1000*CC85*AI85*(BY85-BZ85)/(100*BR85*(1000-AI85*BY85))</f>
        <v>0</v>
      </c>
      <c r="L85">
        <f>CC85*AI85*(BX85-BW85*(1000-AI85*BZ85)/(1000-AI85*BY85))/(100*BR85)</f>
        <v>0</v>
      </c>
      <c r="M85">
        <f>BW85 - IF(AI85&gt;1, L85*BR85*100.0/(AK85*CK85), 0)</f>
        <v>0</v>
      </c>
      <c r="N85">
        <f>((T85-J85/2)*M85-L85)/(T85+J85/2)</f>
        <v>0</v>
      </c>
      <c r="O85">
        <f>N85*(CD85+CE85)/1000.0</f>
        <v>0</v>
      </c>
      <c r="P85">
        <f>(BW85 - IF(AI85&gt;1, L85*BR85*100.0/(AK85*CK85), 0))*(CD85+CE85)/1000.0</f>
        <v>0</v>
      </c>
      <c r="Q85">
        <f>2.0/((1/S85-1/R85)+SIGN(S85)*SQRT((1/S85-1/R85)*(1/S85-1/R85) + 4*BS85/((BS85+1)*(BS85+1))*(2*1/S85*1/R85-1/R85*1/R85)))</f>
        <v>0</v>
      </c>
      <c r="R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S85">
        <f>J85*(1000-(1000*0.61365*exp(17.502*W85/(240.97+W85))/(CD85+CE85)+BY85)/2)/(1000*0.61365*exp(17.502*W85/(240.97+W85))/(CD85+CE85)-BY85)</f>
        <v>0</v>
      </c>
      <c r="T85">
        <f>1/((BS85+1)/(Q85/1.6)+1/(R85/1.37)) + BS85/((BS85+1)/(Q85/1.6) + BS85/(R85/1.37))</f>
        <v>0</v>
      </c>
      <c r="U85">
        <f>(BN85*BQ85)</f>
        <v>0</v>
      </c>
      <c r="V85">
        <f>(CF85+(U85+2*0.95*5.67E-8*(((CF85+$B$7)+273)^4-(CF85+273)^4)-44100*J85)/(1.84*29.3*R85+8*0.95*5.67E-8*(CF85+273)^3))</f>
        <v>0</v>
      </c>
      <c r="W85">
        <f>($C$7*CG85+$D$7*CH85+$E$7*V85)</f>
        <v>0</v>
      </c>
      <c r="X85">
        <f>0.61365*exp(17.502*W85/(240.97+W85))</f>
        <v>0</v>
      </c>
      <c r="Y85">
        <f>(Z85/AA85*100)</f>
        <v>0</v>
      </c>
      <c r="Z85">
        <f>BY85*(CD85+CE85)/1000</f>
        <v>0</v>
      </c>
      <c r="AA85">
        <f>0.61365*exp(17.502*CF85/(240.97+CF85))</f>
        <v>0</v>
      </c>
      <c r="AB85">
        <f>(X85-BY85*(CD85+CE85)/1000)</f>
        <v>0</v>
      </c>
      <c r="AC85">
        <f>(-J85*44100)</f>
        <v>0</v>
      </c>
      <c r="AD85">
        <f>2*29.3*R85*0.92*(CF85-W85)</f>
        <v>0</v>
      </c>
      <c r="AE85">
        <f>2*0.95*5.67E-8*(((CF85+$B$7)+273)^4-(W85+273)^4)</f>
        <v>0</v>
      </c>
      <c r="AF85">
        <f>U85+AE85+AC85+AD85</f>
        <v>0</v>
      </c>
      <c r="AG85">
        <v>17</v>
      </c>
      <c r="AH85">
        <v>2</v>
      </c>
      <c r="AI85">
        <f>IF(AG85*$H$13&gt;=AK85,1.0,(AK85/(AK85-AG85*$H$13)))</f>
        <v>0</v>
      </c>
      <c r="AJ85">
        <f>(AI85-1)*100</f>
        <v>0</v>
      </c>
      <c r="AK85">
        <f>MAX(0,($B$13+$C$13*CK85)/(1+$D$13*CK85)*CD85/(CF85+273)*$E$13)</f>
        <v>0</v>
      </c>
      <c r="AL85" t="s">
        <v>292</v>
      </c>
      <c r="AM85" t="s">
        <v>292</v>
      </c>
      <c r="AN85">
        <v>0</v>
      </c>
      <c r="AO85">
        <v>0</v>
      </c>
      <c r="AP85">
        <f>1-AN85/AO85</f>
        <v>0</v>
      </c>
      <c r="AQ85">
        <v>0</v>
      </c>
      <c r="AR85" t="s">
        <v>292</v>
      </c>
      <c r="AS85" t="s">
        <v>292</v>
      </c>
      <c r="AT85">
        <v>0</v>
      </c>
      <c r="AU85">
        <v>0</v>
      </c>
      <c r="AV85">
        <f>1-AT85/AU85</f>
        <v>0</v>
      </c>
      <c r="AW85">
        <v>0.5</v>
      </c>
      <c r="AX85">
        <f>BO85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292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293</v>
      </c>
      <c r="BU85">
        <v>2</v>
      </c>
      <c r="BV85">
        <v>1626126449.5</v>
      </c>
      <c r="BW85">
        <v>403.692666666667</v>
      </c>
      <c r="BX85">
        <v>420.024</v>
      </c>
      <c r="BY85">
        <v>6.62953333333333</v>
      </c>
      <c r="BZ85">
        <v>4.15975</v>
      </c>
      <c r="CA85">
        <v>401.560666666667</v>
      </c>
      <c r="CB85">
        <v>6.68726666666667</v>
      </c>
      <c r="CC85">
        <v>899.998666666667</v>
      </c>
      <c r="CD85">
        <v>100.779</v>
      </c>
      <c r="CE85">
        <v>0.111320666666667</v>
      </c>
      <c r="CF85">
        <v>16.8587666666667</v>
      </c>
      <c r="CG85">
        <v>16.1622666666667</v>
      </c>
      <c r="CH85">
        <v>999.9</v>
      </c>
      <c r="CI85">
        <v>0</v>
      </c>
      <c r="CJ85">
        <v>0</v>
      </c>
      <c r="CK85">
        <v>10009.1666666667</v>
      </c>
      <c r="CL85">
        <v>0</v>
      </c>
      <c r="CM85">
        <v>0.221023</v>
      </c>
      <c r="CN85">
        <v>1459.90333333333</v>
      </c>
      <c r="CO85">
        <v>0.972996333333333</v>
      </c>
      <c r="CP85">
        <v>0.0270039333333333</v>
      </c>
      <c r="CQ85">
        <v>0</v>
      </c>
      <c r="CR85">
        <v>918.829666666667</v>
      </c>
      <c r="CS85">
        <v>4.99999</v>
      </c>
      <c r="CT85">
        <v>13428.4333333333</v>
      </c>
      <c r="CU85">
        <v>12727.4333333333</v>
      </c>
      <c r="CV85">
        <v>40.062</v>
      </c>
      <c r="CW85">
        <v>42.312</v>
      </c>
      <c r="CX85">
        <v>41.2706666666667</v>
      </c>
      <c r="CY85">
        <v>41.562</v>
      </c>
      <c r="CZ85">
        <v>41.5</v>
      </c>
      <c r="DA85">
        <v>1415.61333333333</v>
      </c>
      <c r="DB85">
        <v>39.29</v>
      </c>
      <c r="DC85">
        <v>0</v>
      </c>
      <c r="DD85">
        <v>1626126459.7</v>
      </c>
      <c r="DE85">
        <v>0</v>
      </c>
      <c r="DF85">
        <v>919.598076923077</v>
      </c>
      <c r="DG85">
        <v>-7.77764103667796</v>
      </c>
      <c r="DH85">
        <v>-104.201709360605</v>
      </c>
      <c r="DI85">
        <v>13441.0884615385</v>
      </c>
      <c r="DJ85">
        <v>15</v>
      </c>
      <c r="DK85">
        <v>1626126261</v>
      </c>
      <c r="DL85" t="s">
        <v>294</v>
      </c>
      <c r="DM85">
        <v>1626126255</v>
      </c>
      <c r="DN85">
        <v>1626126261</v>
      </c>
      <c r="DO85">
        <v>7</v>
      </c>
      <c r="DP85">
        <v>0.339</v>
      </c>
      <c r="DQ85">
        <v>0.02</v>
      </c>
      <c r="DR85">
        <v>2.158</v>
      </c>
      <c r="DS85">
        <v>-0.064</v>
      </c>
      <c r="DT85">
        <v>420</v>
      </c>
      <c r="DU85">
        <v>4</v>
      </c>
      <c r="DV85">
        <v>0.09</v>
      </c>
      <c r="DW85">
        <v>0.05</v>
      </c>
      <c r="DX85">
        <v>-16.246525</v>
      </c>
      <c r="DY85">
        <v>-0.355121200750452</v>
      </c>
      <c r="DZ85">
        <v>0.0463416106215569</v>
      </c>
      <c r="EA85">
        <v>1</v>
      </c>
      <c r="EB85">
        <v>919.937558823529</v>
      </c>
      <c r="EC85">
        <v>-7.23411240795952</v>
      </c>
      <c r="ED85">
        <v>0.734033866472141</v>
      </c>
      <c r="EE85">
        <v>1</v>
      </c>
      <c r="EF85">
        <v>2.43647775</v>
      </c>
      <c r="EG85">
        <v>0.146469906191361</v>
      </c>
      <c r="EH85">
        <v>0.0181828639778639</v>
      </c>
      <c r="EI85">
        <v>0</v>
      </c>
      <c r="EJ85">
        <v>2</v>
      </c>
      <c r="EK85">
        <v>3</v>
      </c>
      <c r="EL85" t="s">
        <v>340</v>
      </c>
      <c r="EM85">
        <v>100</v>
      </c>
      <c r="EN85">
        <v>100</v>
      </c>
      <c r="EO85">
        <v>2.132</v>
      </c>
      <c r="EP85">
        <v>-0.0577</v>
      </c>
      <c r="EQ85">
        <v>1.36772170046793</v>
      </c>
      <c r="ER85">
        <v>0.00225868272383977</v>
      </c>
      <c r="ES85">
        <v>-9.96746185667655e-07</v>
      </c>
      <c r="ET85">
        <v>2.83711317370827e-10</v>
      </c>
      <c r="EU85">
        <v>-0.063082517618382</v>
      </c>
      <c r="EV85">
        <v>-0.00217948432402501</v>
      </c>
      <c r="EW85">
        <v>0.000453263451741206</v>
      </c>
      <c r="EX85">
        <v>-1.16319206543697e-06</v>
      </c>
      <c r="EY85">
        <v>-2</v>
      </c>
      <c r="EZ85">
        <v>2196</v>
      </c>
      <c r="FA85">
        <v>1</v>
      </c>
      <c r="FB85">
        <v>25</v>
      </c>
      <c r="FC85">
        <v>3.3</v>
      </c>
      <c r="FD85">
        <v>3.2</v>
      </c>
      <c r="FE85">
        <v>18</v>
      </c>
      <c r="FF85">
        <v>941.485</v>
      </c>
      <c r="FG85">
        <v>419.997</v>
      </c>
      <c r="FH85">
        <v>12.0229</v>
      </c>
      <c r="FI85">
        <v>26.0811</v>
      </c>
      <c r="FJ85">
        <v>29.999</v>
      </c>
      <c r="FK85">
        <v>25.9738</v>
      </c>
      <c r="FL85">
        <v>25.9882</v>
      </c>
      <c r="FM85">
        <v>25.2758</v>
      </c>
      <c r="FN85">
        <v>73.5321</v>
      </c>
      <c r="FO85">
        <v>0</v>
      </c>
      <c r="FP85">
        <v>12.13</v>
      </c>
      <c r="FQ85">
        <v>420</v>
      </c>
      <c r="FR85">
        <v>4.16921</v>
      </c>
      <c r="FS85">
        <v>101.349</v>
      </c>
      <c r="FT85">
        <v>101.983</v>
      </c>
    </row>
    <row r="86" spans="1:176">
      <c r="A86">
        <v>70</v>
      </c>
      <c r="B86">
        <v>1626126452.5</v>
      </c>
      <c r="C86">
        <v>138</v>
      </c>
      <c r="D86" t="s">
        <v>433</v>
      </c>
      <c r="E86" t="s">
        <v>434</v>
      </c>
      <c r="F86">
        <v>1</v>
      </c>
      <c r="I86">
        <v>1626126451.5</v>
      </c>
      <c r="J86">
        <f>(K86)/1000</f>
        <v>0</v>
      </c>
      <c r="K86">
        <f>1000*CC86*AI86*(BY86-BZ86)/(100*BR86*(1000-AI86*BY86))</f>
        <v>0</v>
      </c>
      <c r="L86">
        <f>CC86*AI86*(BX86-BW86*(1000-AI86*BZ86)/(1000-AI86*BY86))/(100*BR86)</f>
        <v>0</v>
      </c>
      <c r="M86">
        <f>BW86 - IF(AI86&gt;1, L86*BR86*100.0/(AK86*CK86), 0)</f>
        <v>0</v>
      </c>
      <c r="N86">
        <f>((T86-J86/2)*M86-L86)/(T86+J86/2)</f>
        <v>0</v>
      </c>
      <c r="O86">
        <f>N86*(CD86+CE86)/1000.0</f>
        <v>0</v>
      </c>
      <c r="P86">
        <f>(BW86 - IF(AI86&gt;1, L86*BR86*100.0/(AK86*CK86), 0))*(CD86+CE86)/1000.0</f>
        <v>0</v>
      </c>
      <c r="Q86">
        <f>2.0/((1/S86-1/R86)+SIGN(S86)*SQRT((1/S86-1/R86)*(1/S86-1/R86) + 4*BS86/((BS86+1)*(BS86+1))*(2*1/S86*1/R86-1/R86*1/R86)))</f>
        <v>0</v>
      </c>
      <c r="R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S86">
        <f>J86*(1000-(1000*0.61365*exp(17.502*W86/(240.97+W86))/(CD86+CE86)+BY86)/2)/(1000*0.61365*exp(17.502*W86/(240.97+W86))/(CD86+CE86)-BY86)</f>
        <v>0</v>
      </c>
      <c r="T86">
        <f>1/((BS86+1)/(Q86/1.6)+1/(R86/1.37)) + BS86/((BS86+1)/(Q86/1.6) + BS86/(R86/1.37))</f>
        <v>0</v>
      </c>
      <c r="U86">
        <f>(BN86*BQ86)</f>
        <v>0</v>
      </c>
      <c r="V86">
        <f>(CF86+(U86+2*0.95*5.67E-8*(((CF86+$B$7)+273)^4-(CF86+273)^4)-44100*J86)/(1.84*29.3*R86+8*0.95*5.67E-8*(CF86+273)^3))</f>
        <v>0</v>
      </c>
      <c r="W86">
        <f>($C$7*CG86+$D$7*CH86+$E$7*V86)</f>
        <v>0</v>
      </c>
      <c r="X86">
        <f>0.61365*exp(17.502*W86/(240.97+W86))</f>
        <v>0</v>
      </c>
      <c r="Y86">
        <f>(Z86/AA86*100)</f>
        <v>0</v>
      </c>
      <c r="Z86">
        <f>BY86*(CD86+CE86)/1000</f>
        <v>0</v>
      </c>
      <c r="AA86">
        <f>0.61365*exp(17.502*CF86/(240.97+CF86))</f>
        <v>0</v>
      </c>
      <c r="AB86">
        <f>(X86-BY86*(CD86+CE86)/1000)</f>
        <v>0</v>
      </c>
      <c r="AC86">
        <f>(-J86*44100)</f>
        <v>0</v>
      </c>
      <c r="AD86">
        <f>2*29.3*R86*0.92*(CF86-W86)</f>
        <v>0</v>
      </c>
      <c r="AE86">
        <f>2*0.95*5.67E-8*(((CF86+$B$7)+273)^4-(W86+273)^4)</f>
        <v>0</v>
      </c>
      <c r="AF86">
        <f>U86+AE86+AC86+AD86</f>
        <v>0</v>
      </c>
      <c r="AG86">
        <v>18</v>
      </c>
      <c r="AH86">
        <v>2</v>
      </c>
      <c r="AI86">
        <f>IF(AG86*$H$13&gt;=AK86,1.0,(AK86/(AK86-AG86*$H$13)))</f>
        <v>0</v>
      </c>
      <c r="AJ86">
        <f>(AI86-1)*100</f>
        <v>0</v>
      </c>
      <c r="AK86">
        <f>MAX(0,($B$13+$C$13*CK86)/(1+$D$13*CK86)*CD86/(CF86+273)*$E$13)</f>
        <v>0</v>
      </c>
      <c r="AL86" t="s">
        <v>292</v>
      </c>
      <c r="AM86" t="s">
        <v>292</v>
      </c>
      <c r="AN86">
        <v>0</v>
      </c>
      <c r="AO86">
        <v>0</v>
      </c>
      <c r="AP86">
        <f>1-AN86/AO86</f>
        <v>0</v>
      </c>
      <c r="AQ86">
        <v>0</v>
      </c>
      <c r="AR86" t="s">
        <v>292</v>
      </c>
      <c r="AS86" t="s">
        <v>292</v>
      </c>
      <c r="AT86">
        <v>0</v>
      </c>
      <c r="AU86">
        <v>0</v>
      </c>
      <c r="AV86">
        <f>1-AT86/AU86</f>
        <v>0</v>
      </c>
      <c r="AW86">
        <v>0.5</v>
      </c>
      <c r="AX86">
        <f>BO86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292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293</v>
      </c>
      <c r="BU86">
        <v>2</v>
      </c>
      <c r="BV86">
        <v>1626126451.5</v>
      </c>
      <c r="BW86">
        <v>403.706333333333</v>
      </c>
      <c r="BX86">
        <v>420.030333333333</v>
      </c>
      <c r="BY86">
        <v>6.63568666666667</v>
      </c>
      <c r="BZ86">
        <v>4.16046666666667</v>
      </c>
      <c r="CA86">
        <v>401.574</v>
      </c>
      <c r="CB86">
        <v>6.69339666666667</v>
      </c>
      <c r="CC86">
        <v>899.965666666667</v>
      </c>
      <c r="CD86">
        <v>100.778666666667</v>
      </c>
      <c r="CE86">
        <v>0.110934333333333</v>
      </c>
      <c r="CF86">
        <v>16.8834666666667</v>
      </c>
      <c r="CG86">
        <v>16.1855333333333</v>
      </c>
      <c r="CH86">
        <v>999.9</v>
      </c>
      <c r="CI86">
        <v>0</v>
      </c>
      <c r="CJ86">
        <v>0</v>
      </c>
      <c r="CK86">
        <v>10022.0666666667</v>
      </c>
      <c r="CL86">
        <v>0</v>
      </c>
      <c r="CM86">
        <v>0.221023</v>
      </c>
      <c r="CN86">
        <v>1459.98</v>
      </c>
      <c r="CO86">
        <v>0.972997666666667</v>
      </c>
      <c r="CP86">
        <v>0.0270023666666667</v>
      </c>
      <c r="CQ86">
        <v>0</v>
      </c>
      <c r="CR86">
        <v>918.28</v>
      </c>
      <c r="CS86">
        <v>4.99999</v>
      </c>
      <c r="CT86">
        <v>13426.5333333333</v>
      </c>
      <c r="CU86">
        <v>12728.1666666667</v>
      </c>
      <c r="CV86">
        <v>40.062</v>
      </c>
      <c r="CW86">
        <v>42.312</v>
      </c>
      <c r="CX86">
        <v>41.2706666666667</v>
      </c>
      <c r="CY86">
        <v>41.562</v>
      </c>
      <c r="CZ86">
        <v>41.5</v>
      </c>
      <c r="DA86">
        <v>1415.69</v>
      </c>
      <c r="DB86">
        <v>39.29</v>
      </c>
      <c r="DC86">
        <v>0</v>
      </c>
      <c r="DD86">
        <v>1626126461.5</v>
      </c>
      <c r="DE86">
        <v>0</v>
      </c>
      <c r="DF86">
        <v>919.29732</v>
      </c>
      <c r="DG86">
        <v>-8.14153845525651</v>
      </c>
      <c r="DH86">
        <v>-103.323076623829</v>
      </c>
      <c r="DI86">
        <v>13437.504</v>
      </c>
      <c r="DJ86">
        <v>15</v>
      </c>
      <c r="DK86">
        <v>1626126261</v>
      </c>
      <c r="DL86" t="s">
        <v>294</v>
      </c>
      <c r="DM86">
        <v>1626126255</v>
      </c>
      <c r="DN86">
        <v>1626126261</v>
      </c>
      <c r="DO86">
        <v>7</v>
      </c>
      <c r="DP86">
        <v>0.339</v>
      </c>
      <c r="DQ86">
        <v>0.02</v>
      </c>
      <c r="DR86">
        <v>2.158</v>
      </c>
      <c r="DS86">
        <v>-0.064</v>
      </c>
      <c r="DT86">
        <v>420</v>
      </c>
      <c r="DU86">
        <v>4</v>
      </c>
      <c r="DV86">
        <v>0.09</v>
      </c>
      <c r="DW86">
        <v>0.05</v>
      </c>
      <c r="DX86">
        <v>-16.2589025</v>
      </c>
      <c r="DY86">
        <v>-0.419278424015021</v>
      </c>
      <c r="DZ86">
        <v>0.0510034728596984</v>
      </c>
      <c r="EA86">
        <v>1</v>
      </c>
      <c r="EB86">
        <v>919.720911764706</v>
      </c>
      <c r="EC86">
        <v>-7.56625059792084</v>
      </c>
      <c r="ED86">
        <v>0.763321432858797</v>
      </c>
      <c r="EE86">
        <v>1</v>
      </c>
      <c r="EF86">
        <v>2.440827</v>
      </c>
      <c r="EG86">
        <v>0.192621838649152</v>
      </c>
      <c r="EH86">
        <v>0.0210231865091855</v>
      </c>
      <c r="EI86">
        <v>0</v>
      </c>
      <c r="EJ86">
        <v>2</v>
      </c>
      <c r="EK86">
        <v>3</v>
      </c>
      <c r="EL86" t="s">
        <v>340</v>
      </c>
      <c r="EM86">
        <v>100</v>
      </c>
      <c r="EN86">
        <v>100</v>
      </c>
      <c r="EO86">
        <v>2.132</v>
      </c>
      <c r="EP86">
        <v>-0.0577</v>
      </c>
      <c r="EQ86">
        <v>1.36772170046793</v>
      </c>
      <c r="ER86">
        <v>0.00225868272383977</v>
      </c>
      <c r="ES86">
        <v>-9.96746185667655e-07</v>
      </c>
      <c r="ET86">
        <v>2.83711317370827e-10</v>
      </c>
      <c r="EU86">
        <v>-0.063082517618382</v>
      </c>
      <c r="EV86">
        <v>-0.00217948432402501</v>
      </c>
      <c r="EW86">
        <v>0.000453263451741206</v>
      </c>
      <c r="EX86">
        <v>-1.16319206543697e-06</v>
      </c>
      <c r="EY86">
        <v>-2</v>
      </c>
      <c r="EZ86">
        <v>2196</v>
      </c>
      <c r="FA86">
        <v>1</v>
      </c>
      <c r="FB86">
        <v>25</v>
      </c>
      <c r="FC86">
        <v>3.3</v>
      </c>
      <c r="FD86">
        <v>3.2</v>
      </c>
      <c r="FE86">
        <v>18</v>
      </c>
      <c r="FF86">
        <v>941.439</v>
      </c>
      <c r="FG86">
        <v>420.022</v>
      </c>
      <c r="FH86">
        <v>12.09</v>
      </c>
      <c r="FI86">
        <v>26.0782</v>
      </c>
      <c r="FJ86">
        <v>29.9992</v>
      </c>
      <c r="FK86">
        <v>25.9727</v>
      </c>
      <c r="FL86">
        <v>25.9876</v>
      </c>
      <c r="FM86">
        <v>25.2762</v>
      </c>
      <c r="FN86">
        <v>73.5321</v>
      </c>
      <c r="FO86">
        <v>0</v>
      </c>
      <c r="FP86">
        <v>12.23</v>
      </c>
      <c r="FQ86">
        <v>420</v>
      </c>
      <c r="FR86">
        <v>4.18435</v>
      </c>
      <c r="FS86">
        <v>101.35</v>
      </c>
      <c r="FT86">
        <v>101.982</v>
      </c>
    </row>
    <row r="87" spans="1:176">
      <c r="A87">
        <v>71</v>
      </c>
      <c r="B87">
        <v>1626126454.5</v>
      </c>
      <c r="C87">
        <v>140</v>
      </c>
      <c r="D87" t="s">
        <v>435</v>
      </c>
      <c r="E87" t="s">
        <v>436</v>
      </c>
      <c r="F87">
        <v>1</v>
      </c>
      <c r="I87">
        <v>1626126453.5</v>
      </c>
      <c r="J87">
        <f>(K87)/1000</f>
        <v>0</v>
      </c>
      <c r="K87">
        <f>1000*CC87*AI87*(BY87-BZ87)/(100*BR87*(1000-AI87*BY87))</f>
        <v>0</v>
      </c>
      <c r="L87">
        <f>CC87*AI87*(BX87-BW87*(1000-AI87*BZ87)/(1000-AI87*BY87))/(100*BR87)</f>
        <v>0</v>
      </c>
      <c r="M87">
        <f>BW87 - IF(AI87&gt;1, L87*BR87*100.0/(AK87*CK87), 0)</f>
        <v>0</v>
      </c>
      <c r="N87">
        <f>((T87-J87/2)*M87-L87)/(T87+J87/2)</f>
        <v>0</v>
      </c>
      <c r="O87">
        <f>N87*(CD87+CE87)/1000.0</f>
        <v>0</v>
      </c>
      <c r="P87">
        <f>(BW87 - IF(AI87&gt;1, L87*BR87*100.0/(AK87*CK87), 0))*(CD87+CE87)/1000.0</f>
        <v>0</v>
      </c>
      <c r="Q87">
        <f>2.0/((1/S87-1/R87)+SIGN(S87)*SQRT((1/S87-1/R87)*(1/S87-1/R87) + 4*BS87/((BS87+1)*(BS87+1))*(2*1/S87*1/R87-1/R87*1/R87)))</f>
        <v>0</v>
      </c>
      <c r="R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S87">
        <f>J87*(1000-(1000*0.61365*exp(17.502*W87/(240.97+W87))/(CD87+CE87)+BY87)/2)/(1000*0.61365*exp(17.502*W87/(240.97+W87))/(CD87+CE87)-BY87)</f>
        <v>0</v>
      </c>
      <c r="T87">
        <f>1/((BS87+1)/(Q87/1.6)+1/(R87/1.37)) + BS87/((BS87+1)/(Q87/1.6) + BS87/(R87/1.37))</f>
        <v>0</v>
      </c>
      <c r="U87">
        <f>(BN87*BQ87)</f>
        <v>0</v>
      </c>
      <c r="V87">
        <f>(CF87+(U87+2*0.95*5.67E-8*(((CF87+$B$7)+273)^4-(CF87+273)^4)-44100*J87)/(1.84*29.3*R87+8*0.95*5.67E-8*(CF87+273)^3))</f>
        <v>0</v>
      </c>
      <c r="W87">
        <f>($C$7*CG87+$D$7*CH87+$E$7*V87)</f>
        <v>0</v>
      </c>
      <c r="X87">
        <f>0.61365*exp(17.502*W87/(240.97+W87))</f>
        <v>0</v>
      </c>
      <c r="Y87">
        <f>(Z87/AA87*100)</f>
        <v>0</v>
      </c>
      <c r="Z87">
        <f>BY87*(CD87+CE87)/1000</f>
        <v>0</v>
      </c>
      <c r="AA87">
        <f>0.61365*exp(17.502*CF87/(240.97+CF87))</f>
        <v>0</v>
      </c>
      <c r="AB87">
        <f>(X87-BY87*(CD87+CE87)/1000)</f>
        <v>0</v>
      </c>
      <c r="AC87">
        <f>(-J87*44100)</f>
        <v>0</v>
      </c>
      <c r="AD87">
        <f>2*29.3*R87*0.92*(CF87-W87)</f>
        <v>0</v>
      </c>
      <c r="AE87">
        <f>2*0.95*5.67E-8*(((CF87+$B$7)+273)^4-(W87+273)^4)</f>
        <v>0</v>
      </c>
      <c r="AF87">
        <f>U87+AE87+AC87+AD87</f>
        <v>0</v>
      </c>
      <c r="AG87">
        <v>17</v>
      </c>
      <c r="AH87">
        <v>2</v>
      </c>
      <c r="AI87">
        <f>IF(AG87*$H$13&gt;=AK87,1.0,(AK87/(AK87-AG87*$H$13)))</f>
        <v>0</v>
      </c>
      <c r="AJ87">
        <f>(AI87-1)*100</f>
        <v>0</v>
      </c>
      <c r="AK87">
        <f>MAX(0,($B$13+$C$13*CK87)/(1+$D$13*CK87)*CD87/(CF87+273)*$E$13)</f>
        <v>0</v>
      </c>
      <c r="AL87" t="s">
        <v>292</v>
      </c>
      <c r="AM87" t="s">
        <v>292</v>
      </c>
      <c r="AN87">
        <v>0</v>
      </c>
      <c r="AO87">
        <v>0</v>
      </c>
      <c r="AP87">
        <f>1-AN87/AO87</f>
        <v>0</v>
      </c>
      <c r="AQ87">
        <v>0</v>
      </c>
      <c r="AR87" t="s">
        <v>292</v>
      </c>
      <c r="AS87" t="s">
        <v>292</v>
      </c>
      <c r="AT87">
        <v>0</v>
      </c>
      <c r="AU87">
        <v>0</v>
      </c>
      <c r="AV87">
        <f>1-AT87/AU87</f>
        <v>0</v>
      </c>
      <c r="AW87">
        <v>0.5</v>
      </c>
      <c r="AX87">
        <f>BO87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292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293</v>
      </c>
      <c r="BU87">
        <v>2</v>
      </c>
      <c r="BV87">
        <v>1626126453.5</v>
      </c>
      <c r="BW87">
        <v>403.682</v>
      </c>
      <c r="BX87">
        <v>420.015333333333</v>
      </c>
      <c r="BY87">
        <v>6.64186666666667</v>
      </c>
      <c r="BZ87">
        <v>4.16136</v>
      </c>
      <c r="CA87">
        <v>401.549666666667</v>
      </c>
      <c r="CB87">
        <v>6.69955666666667</v>
      </c>
      <c r="CC87">
        <v>900.007666666667</v>
      </c>
      <c r="CD87">
        <v>100.778333333333</v>
      </c>
      <c r="CE87">
        <v>0.110546333333333</v>
      </c>
      <c r="CF87">
        <v>16.9080666666667</v>
      </c>
      <c r="CG87">
        <v>16.2077666666667</v>
      </c>
      <c r="CH87">
        <v>999.9</v>
      </c>
      <c r="CI87">
        <v>0</v>
      </c>
      <c r="CJ87">
        <v>0</v>
      </c>
      <c r="CK87">
        <v>10005.4066666667</v>
      </c>
      <c r="CL87">
        <v>0</v>
      </c>
      <c r="CM87">
        <v>0.221023</v>
      </c>
      <c r="CN87">
        <v>1460.07</v>
      </c>
      <c r="CO87">
        <v>0.972999</v>
      </c>
      <c r="CP87">
        <v>0.0270008</v>
      </c>
      <c r="CQ87">
        <v>0</v>
      </c>
      <c r="CR87">
        <v>918.397</v>
      </c>
      <c r="CS87">
        <v>4.99999</v>
      </c>
      <c r="CT87">
        <v>13424.4333333333</v>
      </c>
      <c r="CU87">
        <v>12728.9666666667</v>
      </c>
      <c r="CV87">
        <v>40.062</v>
      </c>
      <c r="CW87">
        <v>42.312</v>
      </c>
      <c r="CX87">
        <v>41.2913333333333</v>
      </c>
      <c r="CY87">
        <v>41.562</v>
      </c>
      <c r="CZ87">
        <v>41.5</v>
      </c>
      <c r="DA87">
        <v>1415.78</v>
      </c>
      <c r="DB87">
        <v>39.29</v>
      </c>
      <c r="DC87">
        <v>0</v>
      </c>
      <c r="DD87">
        <v>1626126463.9</v>
      </c>
      <c r="DE87">
        <v>0</v>
      </c>
      <c r="DF87">
        <v>919.0286</v>
      </c>
      <c r="DG87">
        <v>-7.80330768477048</v>
      </c>
      <c r="DH87">
        <v>-97.8846151355389</v>
      </c>
      <c r="DI87">
        <v>13433.552</v>
      </c>
      <c r="DJ87">
        <v>15</v>
      </c>
      <c r="DK87">
        <v>1626126261</v>
      </c>
      <c r="DL87" t="s">
        <v>294</v>
      </c>
      <c r="DM87">
        <v>1626126255</v>
      </c>
      <c r="DN87">
        <v>1626126261</v>
      </c>
      <c r="DO87">
        <v>7</v>
      </c>
      <c r="DP87">
        <v>0.339</v>
      </c>
      <c r="DQ87">
        <v>0.02</v>
      </c>
      <c r="DR87">
        <v>2.158</v>
      </c>
      <c r="DS87">
        <v>-0.064</v>
      </c>
      <c r="DT87">
        <v>420</v>
      </c>
      <c r="DU87">
        <v>4</v>
      </c>
      <c r="DV87">
        <v>0.09</v>
      </c>
      <c r="DW87">
        <v>0.05</v>
      </c>
      <c r="DX87">
        <v>-16.270525</v>
      </c>
      <c r="DY87">
        <v>-0.405867917448431</v>
      </c>
      <c r="DZ87">
        <v>0.0499468304800213</v>
      </c>
      <c r="EA87">
        <v>1</v>
      </c>
      <c r="EB87">
        <v>919.504941176471</v>
      </c>
      <c r="EC87">
        <v>-7.46066282420971</v>
      </c>
      <c r="ED87">
        <v>0.764261232716877</v>
      </c>
      <c r="EE87">
        <v>1</v>
      </c>
      <c r="EF87">
        <v>2.44536225</v>
      </c>
      <c r="EG87">
        <v>0.238092495309566</v>
      </c>
      <c r="EH87">
        <v>0.0235682441526199</v>
      </c>
      <c r="EI87">
        <v>0</v>
      </c>
      <c r="EJ87">
        <v>2</v>
      </c>
      <c r="EK87">
        <v>3</v>
      </c>
      <c r="EL87" t="s">
        <v>340</v>
      </c>
      <c r="EM87">
        <v>100</v>
      </c>
      <c r="EN87">
        <v>100</v>
      </c>
      <c r="EO87">
        <v>2.132</v>
      </c>
      <c r="EP87">
        <v>-0.0577</v>
      </c>
      <c r="EQ87">
        <v>1.36772170046793</v>
      </c>
      <c r="ER87">
        <v>0.00225868272383977</v>
      </c>
      <c r="ES87">
        <v>-9.96746185667655e-07</v>
      </c>
      <c r="ET87">
        <v>2.83711317370827e-10</v>
      </c>
      <c r="EU87">
        <v>-0.063082517618382</v>
      </c>
      <c r="EV87">
        <v>-0.00217948432402501</v>
      </c>
      <c r="EW87">
        <v>0.000453263451741206</v>
      </c>
      <c r="EX87">
        <v>-1.16319206543697e-06</v>
      </c>
      <c r="EY87">
        <v>-2</v>
      </c>
      <c r="EZ87">
        <v>2196</v>
      </c>
      <c r="FA87">
        <v>1</v>
      </c>
      <c r="FB87">
        <v>25</v>
      </c>
      <c r="FC87">
        <v>3.3</v>
      </c>
      <c r="FD87">
        <v>3.2</v>
      </c>
      <c r="FE87">
        <v>18</v>
      </c>
      <c r="FF87">
        <v>941.602</v>
      </c>
      <c r="FG87">
        <v>419.94</v>
      </c>
      <c r="FH87">
        <v>12.159</v>
      </c>
      <c r="FI87">
        <v>26.0754</v>
      </c>
      <c r="FJ87">
        <v>29.999</v>
      </c>
      <c r="FK87">
        <v>25.9716</v>
      </c>
      <c r="FL87">
        <v>25.9865</v>
      </c>
      <c r="FM87">
        <v>25.2752</v>
      </c>
      <c r="FN87">
        <v>73.5321</v>
      </c>
      <c r="FO87">
        <v>0</v>
      </c>
      <c r="FP87">
        <v>12.23</v>
      </c>
      <c r="FQ87">
        <v>420</v>
      </c>
      <c r="FR87">
        <v>4.18024</v>
      </c>
      <c r="FS87">
        <v>101.35</v>
      </c>
      <c r="FT87">
        <v>101.983</v>
      </c>
    </row>
    <row r="88" spans="1:176">
      <c r="A88">
        <v>72</v>
      </c>
      <c r="B88">
        <v>1626126456.5</v>
      </c>
      <c r="C88">
        <v>142</v>
      </c>
      <c r="D88" t="s">
        <v>437</v>
      </c>
      <c r="E88" t="s">
        <v>438</v>
      </c>
      <c r="F88">
        <v>1</v>
      </c>
      <c r="I88">
        <v>1626126455.5</v>
      </c>
      <c r="J88">
        <f>(K88)/1000</f>
        <v>0</v>
      </c>
      <c r="K88">
        <f>1000*CC88*AI88*(BY88-BZ88)/(100*BR88*(1000-AI88*BY88))</f>
        <v>0</v>
      </c>
      <c r="L88">
        <f>CC88*AI88*(BX88-BW88*(1000-AI88*BZ88)/(1000-AI88*BY88))/(100*BR88)</f>
        <v>0</v>
      </c>
      <c r="M88">
        <f>BW88 - IF(AI88&gt;1, L88*BR88*100.0/(AK88*CK88), 0)</f>
        <v>0</v>
      </c>
      <c r="N88">
        <f>((T88-J88/2)*M88-L88)/(T88+J88/2)</f>
        <v>0</v>
      </c>
      <c r="O88">
        <f>N88*(CD88+CE88)/1000.0</f>
        <v>0</v>
      </c>
      <c r="P88">
        <f>(BW88 - IF(AI88&gt;1, L88*BR88*100.0/(AK88*CK88), 0))*(CD88+CE88)/1000.0</f>
        <v>0</v>
      </c>
      <c r="Q88">
        <f>2.0/((1/S88-1/R88)+SIGN(S88)*SQRT((1/S88-1/R88)*(1/S88-1/R88) + 4*BS88/((BS88+1)*(BS88+1))*(2*1/S88*1/R88-1/R88*1/R88)))</f>
        <v>0</v>
      </c>
      <c r="R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S88">
        <f>J88*(1000-(1000*0.61365*exp(17.502*W88/(240.97+W88))/(CD88+CE88)+BY88)/2)/(1000*0.61365*exp(17.502*W88/(240.97+W88))/(CD88+CE88)-BY88)</f>
        <v>0</v>
      </c>
      <c r="T88">
        <f>1/((BS88+1)/(Q88/1.6)+1/(R88/1.37)) + BS88/((BS88+1)/(Q88/1.6) + BS88/(R88/1.37))</f>
        <v>0</v>
      </c>
      <c r="U88">
        <f>(BN88*BQ88)</f>
        <v>0</v>
      </c>
      <c r="V88">
        <f>(CF88+(U88+2*0.95*5.67E-8*(((CF88+$B$7)+273)^4-(CF88+273)^4)-44100*J88)/(1.84*29.3*R88+8*0.95*5.67E-8*(CF88+273)^3))</f>
        <v>0</v>
      </c>
      <c r="W88">
        <f>($C$7*CG88+$D$7*CH88+$E$7*V88)</f>
        <v>0</v>
      </c>
      <c r="X88">
        <f>0.61365*exp(17.502*W88/(240.97+W88))</f>
        <v>0</v>
      </c>
      <c r="Y88">
        <f>(Z88/AA88*100)</f>
        <v>0</v>
      </c>
      <c r="Z88">
        <f>BY88*(CD88+CE88)/1000</f>
        <v>0</v>
      </c>
      <c r="AA88">
        <f>0.61365*exp(17.502*CF88/(240.97+CF88))</f>
        <v>0</v>
      </c>
      <c r="AB88">
        <f>(X88-BY88*(CD88+CE88)/1000)</f>
        <v>0</v>
      </c>
      <c r="AC88">
        <f>(-J88*44100)</f>
        <v>0</v>
      </c>
      <c r="AD88">
        <f>2*29.3*R88*0.92*(CF88-W88)</f>
        <v>0</v>
      </c>
      <c r="AE88">
        <f>2*0.95*5.67E-8*(((CF88+$B$7)+273)^4-(W88+273)^4)</f>
        <v>0</v>
      </c>
      <c r="AF88">
        <f>U88+AE88+AC88+AD88</f>
        <v>0</v>
      </c>
      <c r="AG88">
        <v>17</v>
      </c>
      <c r="AH88">
        <v>2</v>
      </c>
      <c r="AI88">
        <f>IF(AG88*$H$13&gt;=AK88,1.0,(AK88/(AK88-AG88*$H$13)))</f>
        <v>0</v>
      </c>
      <c r="AJ88">
        <f>(AI88-1)*100</f>
        <v>0</v>
      </c>
      <c r="AK88">
        <f>MAX(0,($B$13+$C$13*CK88)/(1+$D$13*CK88)*CD88/(CF88+273)*$E$13)</f>
        <v>0</v>
      </c>
      <c r="AL88" t="s">
        <v>292</v>
      </c>
      <c r="AM88" t="s">
        <v>292</v>
      </c>
      <c r="AN88">
        <v>0</v>
      </c>
      <c r="AO88">
        <v>0</v>
      </c>
      <c r="AP88">
        <f>1-AN88/AO88</f>
        <v>0</v>
      </c>
      <c r="AQ88">
        <v>0</v>
      </c>
      <c r="AR88" t="s">
        <v>292</v>
      </c>
      <c r="AS88" t="s">
        <v>292</v>
      </c>
      <c r="AT88">
        <v>0</v>
      </c>
      <c r="AU88">
        <v>0</v>
      </c>
      <c r="AV88">
        <f>1-AT88/AU88</f>
        <v>0</v>
      </c>
      <c r="AW88">
        <v>0.5</v>
      </c>
      <c r="AX88">
        <f>BO88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292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293</v>
      </c>
      <c r="BU88">
        <v>2</v>
      </c>
      <c r="BV88">
        <v>1626126455.5</v>
      </c>
      <c r="BW88">
        <v>403.668</v>
      </c>
      <c r="BX88">
        <v>420.023333333333</v>
      </c>
      <c r="BY88">
        <v>6.64909333333333</v>
      </c>
      <c r="BZ88">
        <v>4.16162</v>
      </c>
      <c r="CA88">
        <v>401.536</v>
      </c>
      <c r="CB88">
        <v>6.70675333333333</v>
      </c>
      <c r="CC88">
        <v>900.023333333333</v>
      </c>
      <c r="CD88">
        <v>100.777666666667</v>
      </c>
      <c r="CE88">
        <v>0.111406</v>
      </c>
      <c r="CF88">
        <v>16.9284666666667</v>
      </c>
      <c r="CG88">
        <v>16.2246666666667</v>
      </c>
      <c r="CH88">
        <v>999.9</v>
      </c>
      <c r="CI88">
        <v>0</v>
      </c>
      <c r="CJ88">
        <v>0</v>
      </c>
      <c r="CK88">
        <v>10014.5666666667</v>
      </c>
      <c r="CL88">
        <v>0</v>
      </c>
      <c r="CM88">
        <v>0.221023</v>
      </c>
      <c r="CN88">
        <v>1459.97666666667</v>
      </c>
      <c r="CO88">
        <v>0.972995</v>
      </c>
      <c r="CP88">
        <v>0.0270055</v>
      </c>
      <c r="CQ88">
        <v>0</v>
      </c>
      <c r="CR88">
        <v>918.126333333333</v>
      </c>
      <c r="CS88">
        <v>4.99999</v>
      </c>
      <c r="CT88">
        <v>13419.8666666667</v>
      </c>
      <c r="CU88">
        <v>12728.1666666667</v>
      </c>
      <c r="CV88">
        <v>40.062</v>
      </c>
      <c r="CW88">
        <v>42.312</v>
      </c>
      <c r="CX88">
        <v>41.2706666666667</v>
      </c>
      <c r="CY88">
        <v>41.562</v>
      </c>
      <c r="CZ88">
        <v>41.5</v>
      </c>
      <c r="DA88">
        <v>1415.68666666667</v>
      </c>
      <c r="DB88">
        <v>39.29</v>
      </c>
      <c r="DC88">
        <v>0</v>
      </c>
      <c r="DD88">
        <v>1626126465.7</v>
      </c>
      <c r="DE88">
        <v>0</v>
      </c>
      <c r="DF88">
        <v>918.846038461538</v>
      </c>
      <c r="DG88">
        <v>-7.26540172025352</v>
      </c>
      <c r="DH88">
        <v>-98.1743589717566</v>
      </c>
      <c r="DI88">
        <v>13431.0769230769</v>
      </c>
      <c r="DJ88">
        <v>15</v>
      </c>
      <c r="DK88">
        <v>1626126261</v>
      </c>
      <c r="DL88" t="s">
        <v>294</v>
      </c>
      <c r="DM88">
        <v>1626126255</v>
      </c>
      <c r="DN88">
        <v>1626126261</v>
      </c>
      <c r="DO88">
        <v>7</v>
      </c>
      <c r="DP88">
        <v>0.339</v>
      </c>
      <c r="DQ88">
        <v>0.02</v>
      </c>
      <c r="DR88">
        <v>2.158</v>
      </c>
      <c r="DS88">
        <v>-0.064</v>
      </c>
      <c r="DT88">
        <v>420</v>
      </c>
      <c r="DU88">
        <v>4</v>
      </c>
      <c r="DV88">
        <v>0.09</v>
      </c>
      <c r="DW88">
        <v>0.05</v>
      </c>
      <c r="DX88">
        <v>-16.289105</v>
      </c>
      <c r="DY88">
        <v>-0.329112945590957</v>
      </c>
      <c r="DZ88">
        <v>0.0412562901264763</v>
      </c>
      <c r="EA88">
        <v>1</v>
      </c>
      <c r="EB88">
        <v>919.224764705882</v>
      </c>
      <c r="EC88">
        <v>-7.62149219547586</v>
      </c>
      <c r="ED88">
        <v>0.778354677162166</v>
      </c>
      <c r="EE88">
        <v>1</v>
      </c>
      <c r="EF88">
        <v>2.45185975</v>
      </c>
      <c r="EG88">
        <v>0.252957861163222</v>
      </c>
      <c r="EH88">
        <v>0.024606994075618</v>
      </c>
      <c r="EI88">
        <v>0</v>
      </c>
      <c r="EJ88">
        <v>2</v>
      </c>
      <c r="EK88">
        <v>3</v>
      </c>
      <c r="EL88" t="s">
        <v>340</v>
      </c>
      <c r="EM88">
        <v>100</v>
      </c>
      <c r="EN88">
        <v>100</v>
      </c>
      <c r="EO88">
        <v>2.132</v>
      </c>
      <c r="EP88">
        <v>-0.0576</v>
      </c>
      <c r="EQ88">
        <v>1.36772170046793</v>
      </c>
      <c r="ER88">
        <v>0.00225868272383977</v>
      </c>
      <c r="ES88">
        <v>-9.96746185667655e-07</v>
      </c>
      <c r="ET88">
        <v>2.83711317370827e-10</v>
      </c>
      <c r="EU88">
        <v>-0.063082517618382</v>
      </c>
      <c r="EV88">
        <v>-0.00217948432402501</v>
      </c>
      <c r="EW88">
        <v>0.000453263451741206</v>
      </c>
      <c r="EX88">
        <v>-1.16319206543697e-06</v>
      </c>
      <c r="EY88">
        <v>-2</v>
      </c>
      <c r="EZ88">
        <v>2196</v>
      </c>
      <c r="FA88">
        <v>1</v>
      </c>
      <c r="FB88">
        <v>25</v>
      </c>
      <c r="FC88">
        <v>3.4</v>
      </c>
      <c r="FD88">
        <v>3.3</v>
      </c>
      <c r="FE88">
        <v>18</v>
      </c>
      <c r="FF88">
        <v>941.479</v>
      </c>
      <c r="FG88">
        <v>420.049</v>
      </c>
      <c r="FH88">
        <v>12.2286</v>
      </c>
      <c r="FI88">
        <v>26.0721</v>
      </c>
      <c r="FJ88">
        <v>29.9991</v>
      </c>
      <c r="FK88">
        <v>25.9705</v>
      </c>
      <c r="FL88">
        <v>25.9855</v>
      </c>
      <c r="FM88">
        <v>25.2754</v>
      </c>
      <c r="FN88">
        <v>73.5321</v>
      </c>
      <c r="FO88">
        <v>0</v>
      </c>
      <c r="FP88">
        <v>12.33</v>
      </c>
      <c r="FQ88">
        <v>420</v>
      </c>
      <c r="FR88">
        <v>4.18034</v>
      </c>
      <c r="FS88">
        <v>101.351</v>
      </c>
      <c r="FT88">
        <v>101.982</v>
      </c>
    </row>
    <row r="89" spans="1:176">
      <c r="A89">
        <v>73</v>
      </c>
      <c r="B89">
        <v>1626126458.5</v>
      </c>
      <c r="C89">
        <v>144</v>
      </c>
      <c r="D89" t="s">
        <v>439</v>
      </c>
      <c r="E89" t="s">
        <v>440</v>
      </c>
      <c r="F89">
        <v>1</v>
      </c>
      <c r="I89">
        <v>1626126457.5</v>
      </c>
      <c r="J89">
        <f>(K89)/1000</f>
        <v>0</v>
      </c>
      <c r="K89">
        <f>1000*CC89*AI89*(BY89-BZ89)/(100*BR89*(1000-AI89*BY89))</f>
        <v>0</v>
      </c>
      <c r="L89">
        <f>CC89*AI89*(BX89-BW89*(1000-AI89*BZ89)/(1000-AI89*BY89))/(100*BR89)</f>
        <v>0</v>
      </c>
      <c r="M89">
        <f>BW89 - IF(AI89&gt;1, L89*BR89*100.0/(AK89*CK89), 0)</f>
        <v>0</v>
      </c>
      <c r="N89">
        <f>((T89-J89/2)*M89-L89)/(T89+J89/2)</f>
        <v>0</v>
      </c>
      <c r="O89">
        <f>N89*(CD89+CE89)/1000.0</f>
        <v>0</v>
      </c>
      <c r="P89">
        <f>(BW89 - IF(AI89&gt;1, L89*BR89*100.0/(AK89*CK89), 0))*(CD89+CE89)/1000.0</f>
        <v>0</v>
      </c>
      <c r="Q89">
        <f>2.0/((1/S89-1/R89)+SIGN(S89)*SQRT((1/S89-1/R89)*(1/S89-1/R89) + 4*BS89/((BS89+1)*(BS89+1))*(2*1/S89*1/R89-1/R89*1/R89)))</f>
        <v>0</v>
      </c>
      <c r="R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S89">
        <f>J89*(1000-(1000*0.61365*exp(17.502*W89/(240.97+W89))/(CD89+CE89)+BY89)/2)/(1000*0.61365*exp(17.502*W89/(240.97+W89))/(CD89+CE89)-BY89)</f>
        <v>0</v>
      </c>
      <c r="T89">
        <f>1/((BS89+1)/(Q89/1.6)+1/(R89/1.37)) + BS89/((BS89+1)/(Q89/1.6) + BS89/(R89/1.37))</f>
        <v>0</v>
      </c>
      <c r="U89">
        <f>(BN89*BQ89)</f>
        <v>0</v>
      </c>
      <c r="V89">
        <f>(CF89+(U89+2*0.95*5.67E-8*(((CF89+$B$7)+273)^4-(CF89+273)^4)-44100*J89)/(1.84*29.3*R89+8*0.95*5.67E-8*(CF89+273)^3))</f>
        <v>0</v>
      </c>
      <c r="W89">
        <f>($C$7*CG89+$D$7*CH89+$E$7*V89)</f>
        <v>0</v>
      </c>
      <c r="X89">
        <f>0.61365*exp(17.502*W89/(240.97+W89))</f>
        <v>0</v>
      </c>
      <c r="Y89">
        <f>(Z89/AA89*100)</f>
        <v>0</v>
      </c>
      <c r="Z89">
        <f>BY89*(CD89+CE89)/1000</f>
        <v>0</v>
      </c>
      <c r="AA89">
        <f>0.61365*exp(17.502*CF89/(240.97+CF89))</f>
        <v>0</v>
      </c>
      <c r="AB89">
        <f>(X89-BY89*(CD89+CE89)/1000)</f>
        <v>0</v>
      </c>
      <c r="AC89">
        <f>(-J89*44100)</f>
        <v>0</v>
      </c>
      <c r="AD89">
        <f>2*29.3*R89*0.92*(CF89-W89)</f>
        <v>0</v>
      </c>
      <c r="AE89">
        <f>2*0.95*5.67E-8*(((CF89+$B$7)+273)^4-(W89+273)^4)</f>
        <v>0</v>
      </c>
      <c r="AF89">
        <f>U89+AE89+AC89+AD89</f>
        <v>0</v>
      </c>
      <c r="AG89">
        <v>17</v>
      </c>
      <c r="AH89">
        <v>2</v>
      </c>
      <c r="AI89">
        <f>IF(AG89*$H$13&gt;=AK89,1.0,(AK89/(AK89-AG89*$H$13)))</f>
        <v>0</v>
      </c>
      <c r="AJ89">
        <f>(AI89-1)*100</f>
        <v>0</v>
      </c>
      <c r="AK89">
        <f>MAX(0,($B$13+$C$13*CK89)/(1+$D$13*CK89)*CD89/(CF89+273)*$E$13)</f>
        <v>0</v>
      </c>
      <c r="AL89" t="s">
        <v>292</v>
      </c>
      <c r="AM89" t="s">
        <v>292</v>
      </c>
      <c r="AN89">
        <v>0</v>
      </c>
      <c r="AO89">
        <v>0</v>
      </c>
      <c r="AP89">
        <f>1-AN89/AO89</f>
        <v>0</v>
      </c>
      <c r="AQ89">
        <v>0</v>
      </c>
      <c r="AR89" t="s">
        <v>292</v>
      </c>
      <c r="AS89" t="s">
        <v>292</v>
      </c>
      <c r="AT89">
        <v>0</v>
      </c>
      <c r="AU89">
        <v>0</v>
      </c>
      <c r="AV89">
        <f>1-AT89/AU89</f>
        <v>0</v>
      </c>
      <c r="AW89">
        <v>0.5</v>
      </c>
      <c r="AX89">
        <f>BO89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292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293</v>
      </c>
      <c r="BU89">
        <v>2</v>
      </c>
      <c r="BV89">
        <v>1626126457.5</v>
      </c>
      <c r="BW89">
        <v>403.682</v>
      </c>
      <c r="BX89">
        <v>420.019</v>
      </c>
      <c r="BY89">
        <v>6.65553</v>
      </c>
      <c r="BZ89">
        <v>4.16168333333333</v>
      </c>
      <c r="CA89">
        <v>401.549333333333</v>
      </c>
      <c r="CB89">
        <v>6.71317</v>
      </c>
      <c r="CC89">
        <v>899.988</v>
      </c>
      <c r="CD89">
        <v>100.777</v>
      </c>
      <c r="CE89">
        <v>0.111556</v>
      </c>
      <c r="CF89">
        <v>16.9450333333333</v>
      </c>
      <c r="CG89">
        <v>16.2414666666667</v>
      </c>
      <c r="CH89">
        <v>999.9</v>
      </c>
      <c r="CI89">
        <v>0</v>
      </c>
      <c r="CJ89">
        <v>0</v>
      </c>
      <c r="CK89">
        <v>10005.8333333333</v>
      </c>
      <c r="CL89">
        <v>0</v>
      </c>
      <c r="CM89">
        <v>0.221023</v>
      </c>
      <c r="CN89">
        <v>1459.98666666667</v>
      </c>
      <c r="CO89">
        <v>0.972997666666667</v>
      </c>
      <c r="CP89">
        <v>0.0270023666666667</v>
      </c>
      <c r="CQ89">
        <v>0</v>
      </c>
      <c r="CR89">
        <v>917.828</v>
      </c>
      <c r="CS89">
        <v>4.99999</v>
      </c>
      <c r="CT89">
        <v>13416.9666666667</v>
      </c>
      <c r="CU89">
        <v>12728.2666666667</v>
      </c>
      <c r="CV89">
        <v>40.062</v>
      </c>
      <c r="CW89">
        <v>42.312</v>
      </c>
      <c r="CX89">
        <v>41.25</v>
      </c>
      <c r="CY89">
        <v>41.562</v>
      </c>
      <c r="CZ89">
        <v>41.5413333333333</v>
      </c>
      <c r="DA89">
        <v>1415.69666666667</v>
      </c>
      <c r="DB89">
        <v>39.29</v>
      </c>
      <c r="DC89">
        <v>0</v>
      </c>
      <c r="DD89">
        <v>1626126467.5</v>
      </c>
      <c r="DE89">
        <v>0</v>
      </c>
      <c r="DF89">
        <v>918.57248</v>
      </c>
      <c r="DG89">
        <v>-6.50746153907404</v>
      </c>
      <c r="DH89">
        <v>-96.5076920867434</v>
      </c>
      <c r="DI89">
        <v>13427.612</v>
      </c>
      <c r="DJ89">
        <v>15</v>
      </c>
      <c r="DK89">
        <v>1626126261</v>
      </c>
      <c r="DL89" t="s">
        <v>294</v>
      </c>
      <c r="DM89">
        <v>1626126255</v>
      </c>
      <c r="DN89">
        <v>1626126261</v>
      </c>
      <c r="DO89">
        <v>7</v>
      </c>
      <c r="DP89">
        <v>0.339</v>
      </c>
      <c r="DQ89">
        <v>0.02</v>
      </c>
      <c r="DR89">
        <v>2.158</v>
      </c>
      <c r="DS89">
        <v>-0.064</v>
      </c>
      <c r="DT89">
        <v>420</v>
      </c>
      <c r="DU89">
        <v>4</v>
      </c>
      <c r="DV89">
        <v>0.09</v>
      </c>
      <c r="DW89">
        <v>0.05</v>
      </c>
      <c r="DX89">
        <v>-16.3022125</v>
      </c>
      <c r="DY89">
        <v>-0.283930581613519</v>
      </c>
      <c r="DZ89">
        <v>0.0367540418695687</v>
      </c>
      <c r="EA89">
        <v>1</v>
      </c>
      <c r="EB89">
        <v>918.964181818182</v>
      </c>
      <c r="EC89">
        <v>-7.14131089036639</v>
      </c>
      <c r="ED89">
        <v>0.715529871665177</v>
      </c>
      <c r="EE89">
        <v>1</v>
      </c>
      <c r="EF89">
        <v>2.46000975</v>
      </c>
      <c r="EG89">
        <v>0.235244690431514</v>
      </c>
      <c r="EH89">
        <v>0.0229086571504639</v>
      </c>
      <c r="EI89">
        <v>0</v>
      </c>
      <c r="EJ89">
        <v>2</v>
      </c>
      <c r="EK89">
        <v>3</v>
      </c>
      <c r="EL89" t="s">
        <v>340</v>
      </c>
      <c r="EM89">
        <v>100</v>
      </c>
      <c r="EN89">
        <v>100</v>
      </c>
      <c r="EO89">
        <v>2.132</v>
      </c>
      <c r="EP89">
        <v>-0.0576</v>
      </c>
      <c r="EQ89">
        <v>1.36772170046793</v>
      </c>
      <c r="ER89">
        <v>0.00225868272383977</v>
      </c>
      <c r="ES89">
        <v>-9.96746185667655e-07</v>
      </c>
      <c r="ET89">
        <v>2.83711317370827e-10</v>
      </c>
      <c r="EU89">
        <v>-0.063082517618382</v>
      </c>
      <c r="EV89">
        <v>-0.00217948432402501</v>
      </c>
      <c r="EW89">
        <v>0.000453263451741206</v>
      </c>
      <c r="EX89">
        <v>-1.16319206543697e-06</v>
      </c>
      <c r="EY89">
        <v>-2</v>
      </c>
      <c r="EZ89">
        <v>2196</v>
      </c>
      <c r="FA89">
        <v>1</v>
      </c>
      <c r="FB89">
        <v>25</v>
      </c>
      <c r="FC89">
        <v>3.4</v>
      </c>
      <c r="FD89">
        <v>3.3</v>
      </c>
      <c r="FE89">
        <v>18</v>
      </c>
      <c r="FF89">
        <v>941.954</v>
      </c>
      <c r="FG89">
        <v>420.161</v>
      </c>
      <c r="FH89">
        <v>12.2908</v>
      </c>
      <c r="FI89">
        <v>26.0688</v>
      </c>
      <c r="FJ89">
        <v>29.9994</v>
      </c>
      <c r="FK89">
        <v>25.9694</v>
      </c>
      <c r="FL89">
        <v>25.9849</v>
      </c>
      <c r="FM89">
        <v>25.2748</v>
      </c>
      <c r="FN89">
        <v>73.5321</v>
      </c>
      <c r="FO89">
        <v>0</v>
      </c>
      <c r="FP89">
        <v>12.43</v>
      </c>
      <c r="FQ89">
        <v>420</v>
      </c>
      <c r="FR89">
        <v>4.17769</v>
      </c>
      <c r="FS89">
        <v>101.352</v>
      </c>
      <c r="FT89">
        <v>101.982</v>
      </c>
    </row>
    <row r="90" spans="1:176">
      <c r="A90">
        <v>74</v>
      </c>
      <c r="B90">
        <v>1626126460.5</v>
      </c>
      <c r="C90">
        <v>146</v>
      </c>
      <c r="D90" t="s">
        <v>441</v>
      </c>
      <c r="E90" t="s">
        <v>442</v>
      </c>
      <c r="F90">
        <v>1</v>
      </c>
      <c r="I90">
        <v>1626126459.5</v>
      </c>
      <c r="J90">
        <f>(K90)/1000</f>
        <v>0</v>
      </c>
      <c r="K90">
        <f>1000*CC90*AI90*(BY90-BZ90)/(100*BR90*(1000-AI90*BY90))</f>
        <v>0</v>
      </c>
      <c r="L90">
        <f>CC90*AI90*(BX90-BW90*(1000-AI90*BZ90)/(1000-AI90*BY90))/(100*BR90)</f>
        <v>0</v>
      </c>
      <c r="M90">
        <f>BW90 - IF(AI90&gt;1, L90*BR90*100.0/(AK90*CK90), 0)</f>
        <v>0</v>
      </c>
      <c r="N90">
        <f>((T90-J90/2)*M90-L90)/(T90+J90/2)</f>
        <v>0</v>
      </c>
      <c r="O90">
        <f>N90*(CD90+CE90)/1000.0</f>
        <v>0</v>
      </c>
      <c r="P90">
        <f>(BW90 - IF(AI90&gt;1, L90*BR90*100.0/(AK90*CK90), 0))*(CD90+CE90)/1000.0</f>
        <v>0</v>
      </c>
      <c r="Q90">
        <f>2.0/((1/S90-1/R90)+SIGN(S90)*SQRT((1/S90-1/R90)*(1/S90-1/R90) + 4*BS90/((BS90+1)*(BS90+1))*(2*1/S90*1/R90-1/R90*1/R90)))</f>
        <v>0</v>
      </c>
      <c r="R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S90">
        <f>J90*(1000-(1000*0.61365*exp(17.502*W90/(240.97+W90))/(CD90+CE90)+BY90)/2)/(1000*0.61365*exp(17.502*W90/(240.97+W90))/(CD90+CE90)-BY90)</f>
        <v>0</v>
      </c>
      <c r="T90">
        <f>1/((BS90+1)/(Q90/1.6)+1/(R90/1.37)) + BS90/((BS90+1)/(Q90/1.6) + BS90/(R90/1.37))</f>
        <v>0</v>
      </c>
      <c r="U90">
        <f>(BN90*BQ90)</f>
        <v>0</v>
      </c>
      <c r="V90">
        <f>(CF90+(U90+2*0.95*5.67E-8*(((CF90+$B$7)+273)^4-(CF90+273)^4)-44100*J90)/(1.84*29.3*R90+8*0.95*5.67E-8*(CF90+273)^3))</f>
        <v>0</v>
      </c>
      <c r="W90">
        <f>($C$7*CG90+$D$7*CH90+$E$7*V90)</f>
        <v>0</v>
      </c>
      <c r="X90">
        <f>0.61365*exp(17.502*W90/(240.97+W90))</f>
        <v>0</v>
      </c>
      <c r="Y90">
        <f>(Z90/AA90*100)</f>
        <v>0</v>
      </c>
      <c r="Z90">
        <f>BY90*(CD90+CE90)/1000</f>
        <v>0</v>
      </c>
      <c r="AA90">
        <f>0.61365*exp(17.502*CF90/(240.97+CF90))</f>
        <v>0</v>
      </c>
      <c r="AB90">
        <f>(X90-BY90*(CD90+CE90)/1000)</f>
        <v>0</v>
      </c>
      <c r="AC90">
        <f>(-J90*44100)</f>
        <v>0</v>
      </c>
      <c r="AD90">
        <f>2*29.3*R90*0.92*(CF90-W90)</f>
        <v>0</v>
      </c>
      <c r="AE90">
        <f>2*0.95*5.67E-8*(((CF90+$B$7)+273)^4-(W90+273)^4)</f>
        <v>0</v>
      </c>
      <c r="AF90">
        <f>U90+AE90+AC90+AD90</f>
        <v>0</v>
      </c>
      <c r="AG90">
        <v>17</v>
      </c>
      <c r="AH90">
        <v>2</v>
      </c>
      <c r="AI90">
        <f>IF(AG90*$H$13&gt;=AK90,1.0,(AK90/(AK90-AG90*$H$13)))</f>
        <v>0</v>
      </c>
      <c r="AJ90">
        <f>(AI90-1)*100</f>
        <v>0</v>
      </c>
      <c r="AK90">
        <f>MAX(0,($B$13+$C$13*CK90)/(1+$D$13*CK90)*CD90/(CF90+273)*$E$13)</f>
        <v>0</v>
      </c>
      <c r="AL90" t="s">
        <v>292</v>
      </c>
      <c r="AM90" t="s">
        <v>292</v>
      </c>
      <c r="AN90">
        <v>0</v>
      </c>
      <c r="AO90">
        <v>0</v>
      </c>
      <c r="AP90">
        <f>1-AN90/AO90</f>
        <v>0</v>
      </c>
      <c r="AQ90">
        <v>0</v>
      </c>
      <c r="AR90" t="s">
        <v>292</v>
      </c>
      <c r="AS90" t="s">
        <v>292</v>
      </c>
      <c r="AT90">
        <v>0</v>
      </c>
      <c r="AU90">
        <v>0</v>
      </c>
      <c r="AV90">
        <f>1-AT90/AU90</f>
        <v>0</v>
      </c>
      <c r="AW90">
        <v>0.5</v>
      </c>
      <c r="AX90">
        <f>BO90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292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293</v>
      </c>
      <c r="BU90">
        <v>2</v>
      </c>
      <c r="BV90">
        <v>1626126459.5</v>
      </c>
      <c r="BW90">
        <v>403.647333333333</v>
      </c>
      <c r="BX90">
        <v>419.991666666667</v>
      </c>
      <c r="BY90">
        <v>6.66109666666667</v>
      </c>
      <c r="BZ90">
        <v>4.16194666666667</v>
      </c>
      <c r="CA90">
        <v>401.515333333333</v>
      </c>
      <c r="CB90">
        <v>6.71871333333333</v>
      </c>
      <c r="CC90">
        <v>899.973</v>
      </c>
      <c r="CD90">
        <v>100.778</v>
      </c>
      <c r="CE90">
        <v>0.110812666666667</v>
      </c>
      <c r="CF90">
        <v>16.9654666666667</v>
      </c>
      <c r="CG90">
        <v>16.2612333333333</v>
      </c>
      <c r="CH90">
        <v>999.9</v>
      </c>
      <c r="CI90">
        <v>0</v>
      </c>
      <c r="CJ90">
        <v>0</v>
      </c>
      <c r="CK90">
        <v>10020.2</v>
      </c>
      <c r="CL90">
        <v>0</v>
      </c>
      <c r="CM90">
        <v>0.221023</v>
      </c>
      <c r="CN90">
        <v>1459.98333333333</v>
      </c>
      <c r="CO90">
        <v>0.972997666666667</v>
      </c>
      <c r="CP90">
        <v>0.0270023666666667</v>
      </c>
      <c r="CQ90">
        <v>0</v>
      </c>
      <c r="CR90">
        <v>917.492666666667</v>
      </c>
      <c r="CS90">
        <v>4.99999</v>
      </c>
      <c r="CT90">
        <v>13414.4333333333</v>
      </c>
      <c r="CU90">
        <v>12728.2</v>
      </c>
      <c r="CV90">
        <v>40.0413333333333</v>
      </c>
      <c r="CW90">
        <v>42.312</v>
      </c>
      <c r="CX90">
        <v>41.2913333333333</v>
      </c>
      <c r="CY90">
        <v>41.562</v>
      </c>
      <c r="CZ90">
        <v>41.5413333333333</v>
      </c>
      <c r="DA90">
        <v>1415.69333333333</v>
      </c>
      <c r="DB90">
        <v>39.29</v>
      </c>
      <c r="DC90">
        <v>0</v>
      </c>
      <c r="DD90">
        <v>1626126469.9</v>
      </c>
      <c r="DE90">
        <v>0</v>
      </c>
      <c r="DF90">
        <v>918.28568</v>
      </c>
      <c r="DG90">
        <v>-7.06692306359216</v>
      </c>
      <c r="DH90">
        <v>-93.6769228675954</v>
      </c>
      <c r="DI90">
        <v>13423.632</v>
      </c>
      <c r="DJ90">
        <v>15</v>
      </c>
      <c r="DK90">
        <v>1626126261</v>
      </c>
      <c r="DL90" t="s">
        <v>294</v>
      </c>
      <c r="DM90">
        <v>1626126255</v>
      </c>
      <c r="DN90">
        <v>1626126261</v>
      </c>
      <c r="DO90">
        <v>7</v>
      </c>
      <c r="DP90">
        <v>0.339</v>
      </c>
      <c r="DQ90">
        <v>0.02</v>
      </c>
      <c r="DR90">
        <v>2.158</v>
      </c>
      <c r="DS90">
        <v>-0.064</v>
      </c>
      <c r="DT90">
        <v>420</v>
      </c>
      <c r="DU90">
        <v>4</v>
      </c>
      <c r="DV90">
        <v>0.09</v>
      </c>
      <c r="DW90">
        <v>0.05</v>
      </c>
      <c r="DX90">
        <v>-16.3077625</v>
      </c>
      <c r="DY90">
        <v>-0.302948217636006</v>
      </c>
      <c r="DZ90">
        <v>0.0374423669624398</v>
      </c>
      <c r="EA90">
        <v>1</v>
      </c>
      <c r="EB90">
        <v>918.783</v>
      </c>
      <c r="EC90">
        <v>-7.39018439786324</v>
      </c>
      <c r="ED90">
        <v>0.761561167447975</v>
      </c>
      <c r="EE90">
        <v>1</v>
      </c>
      <c r="EF90">
        <v>2.467852</v>
      </c>
      <c r="EG90">
        <v>0.212891707317066</v>
      </c>
      <c r="EH90">
        <v>0.0206722282543513</v>
      </c>
      <c r="EI90">
        <v>0</v>
      </c>
      <c r="EJ90">
        <v>2</v>
      </c>
      <c r="EK90">
        <v>3</v>
      </c>
      <c r="EL90" t="s">
        <v>340</v>
      </c>
      <c r="EM90">
        <v>100</v>
      </c>
      <c r="EN90">
        <v>100</v>
      </c>
      <c r="EO90">
        <v>2.132</v>
      </c>
      <c r="EP90">
        <v>-0.0576</v>
      </c>
      <c r="EQ90">
        <v>1.36772170046793</v>
      </c>
      <c r="ER90">
        <v>0.00225868272383977</v>
      </c>
      <c r="ES90">
        <v>-9.96746185667655e-07</v>
      </c>
      <c r="ET90">
        <v>2.83711317370827e-10</v>
      </c>
      <c r="EU90">
        <v>-0.063082517618382</v>
      </c>
      <c r="EV90">
        <v>-0.00217948432402501</v>
      </c>
      <c r="EW90">
        <v>0.000453263451741206</v>
      </c>
      <c r="EX90">
        <v>-1.16319206543697e-06</v>
      </c>
      <c r="EY90">
        <v>-2</v>
      </c>
      <c r="EZ90">
        <v>2196</v>
      </c>
      <c r="FA90">
        <v>1</v>
      </c>
      <c r="FB90">
        <v>25</v>
      </c>
      <c r="FC90">
        <v>3.4</v>
      </c>
      <c r="FD90">
        <v>3.3</v>
      </c>
      <c r="FE90">
        <v>18</v>
      </c>
      <c r="FF90">
        <v>941.763</v>
      </c>
      <c r="FG90">
        <v>420.24</v>
      </c>
      <c r="FH90">
        <v>12.3572</v>
      </c>
      <c r="FI90">
        <v>26.0655</v>
      </c>
      <c r="FJ90">
        <v>29.9992</v>
      </c>
      <c r="FK90">
        <v>25.9688</v>
      </c>
      <c r="FL90">
        <v>25.9838</v>
      </c>
      <c r="FM90">
        <v>25.2752</v>
      </c>
      <c r="FN90">
        <v>73.5321</v>
      </c>
      <c r="FO90">
        <v>0</v>
      </c>
      <c r="FP90">
        <v>12.43</v>
      </c>
      <c r="FQ90">
        <v>420</v>
      </c>
      <c r="FR90">
        <v>4.20356</v>
      </c>
      <c r="FS90">
        <v>101.352</v>
      </c>
      <c r="FT90">
        <v>101.983</v>
      </c>
    </row>
    <row r="91" spans="1:176">
      <c r="A91">
        <v>75</v>
      </c>
      <c r="B91">
        <v>1626126462.5</v>
      </c>
      <c r="C91">
        <v>148</v>
      </c>
      <c r="D91" t="s">
        <v>443</v>
      </c>
      <c r="E91" t="s">
        <v>444</v>
      </c>
      <c r="F91">
        <v>1</v>
      </c>
      <c r="I91">
        <v>1626126461.5</v>
      </c>
      <c r="J91">
        <f>(K91)/1000</f>
        <v>0</v>
      </c>
      <c r="K91">
        <f>1000*CC91*AI91*(BY91-BZ91)/(100*BR91*(1000-AI91*BY91))</f>
        <v>0</v>
      </c>
      <c r="L91">
        <f>CC91*AI91*(BX91-BW91*(1000-AI91*BZ91)/(1000-AI91*BY91))/(100*BR91)</f>
        <v>0</v>
      </c>
      <c r="M91">
        <f>BW91 - IF(AI91&gt;1, L91*BR91*100.0/(AK91*CK91), 0)</f>
        <v>0</v>
      </c>
      <c r="N91">
        <f>((T91-J91/2)*M91-L91)/(T91+J91/2)</f>
        <v>0</v>
      </c>
      <c r="O91">
        <f>N91*(CD91+CE91)/1000.0</f>
        <v>0</v>
      </c>
      <c r="P91">
        <f>(BW91 - IF(AI91&gt;1, L91*BR91*100.0/(AK91*CK91), 0))*(CD91+CE91)/1000.0</f>
        <v>0</v>
      </c>
      <c r="Q91">
        <f>2.0/((1/S91-1/R91)+SIGN(S91)*SQRT((1/S91-1/R91)*(1/S91-1/R91) + 4*BS91/((BS91+1)*(BS91+1))*(2*1/S91*1/R91-1/R91*1/R91)))</f>
        <v>0</v>
      </c>
      <c r="R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S91">
        <f>J91*(1000-(1000*0.61365*exp(17.502*W91/(240.97+W91))/(CD91+CE91)+BY91)/2)/(1000*0.61365*exp(17.502*W91/(240.97+W91))/(CD91+CE91)-BY91)</f>
        <v>0</v>
      </c>
      <c r="T91">
        <f>1/((BS91+1)/(Q91/1.6)+1/(R91/1.37)) + BS91/((BS91+1)/(Q91/1.6) + BS91/(R91/1.37))</f>
        <v>0</v>
      </c>
      <c r="U91">
        <f>(BN91*BQ91)</f>
        <v>0</v>
      </c>
      <c r="V91">
        <f>(CF91+(U91+2*0.95*5.67E-8*(((CF91+$B$7)+273)^4-(CF91+273)^4)-44100*J91)/(1.84*29.3*R91+8*0.95*5.67E-8*(CF91+273)^3))</f>
        <v>0</v>
      </c>
      <c r="W91">
        <f>($C$7*CG91+$D$7*CH91+$E$7*V91)</f>
        <v>0</v>
      </c>
      <c r="X91">
        <f>0.61365*exp(17.502*W91/(240.97+W91))</f>
        <v>0</v>
      </c>
      <c r="Y91">
        <f>(Z91/AA91*100)</f>
        <v>0</v>
      </c>
      <c r="Z91">
        <f>BY91*(CD91+CE91)/1000</f>
        <v>0</v>
      </c>
      <c r="AA91">
        <f>0.61365*exp(17.502*CF91/(240.97+CF91))</f>
        <v>0</v>
      </c>
      <c r="AB91">
        <f>(X91-BY91*(CD91+CE91)/1000)</f>
        <v>0</v>
      </c>
      <c r="AC91">
        <f>(-J91*44100)</f>
        <v>0</v>
      </c>
      <c r="AD91">
        <f>2*29.3*R91*0.92*(CF91-W91)</f>
        <v>0</v>
      </c>
      <c r="AE91">
        <f>2*0.95*5.67E-8*(((CF91+$B$7)+273)^4-(W91+273)^4)</f>
        <v>0</v>
      </c>
      <c r="AF91">
        <f>U91+AE91+AC91+AD91</f>
        <v>0</v>
      </c>
      <c r="AG91">
        <v>17</v>
      </c>
      <c r="AH91">
        <v>2</v>
      </c>
      <c r="AI91">
        <f>IF(AG91*$H$13&gt;=AK91,1.0,(AK91/(AK91-AG91*$H$13)))</f>
        <v>0</v>
      </c>
      <c r="AJ91">
        <f>(AI91-1)*100</f>
        <v>0</v>
      </c>
      <c r="AK91">
        <f>MAX(0,($B$13+$C$13*CK91)/(1+$D$13*CK91)*CD91/(CF91+273)*$E$13)</f>
        <v>0</v>
      </c>
      <c r="AL91" t="s">
        <v>292</v>
      </c>
      <c r="AM91" t="s">
        <v>292</v>
      </c>
      <c r="AN91">
        <v>0</v>
      </c>
      <c r="AO91">
        <v>0</v>
      </c>
      <c r="AP91">
        <f>1-AN91/AO91</f>
        <v>0</v>
      </c>
      <c r="AQ91">
        <v>0</v>
      </c>
      <c r="AR91" t="s">
        <v>292</v>
      </c>
      <c r="AS91" t="s">
        <v>292</v>
      </c>
      <c r="AT91">
        <v>0</v>
      </c>
      <c r="AU91">
        <v>0</v>
      </c>
      <c r="AV91">
        <f>1-AT91/AU91</f>
        <v>0</v>
      </c>
      <c r="AW91">
        <v>0.5</v>
      </c>
      <c r="AX91">
        <f>BO91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292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293</v>
      </c>
      <c r="BU91">
        <v>2</v>
      </c>
      <c r="BV91">
        <v>1626126461.5</v>
      </c>
      <c r="BW91">
        <v>403.63</v>
      </c>
      <c r="BX91">
        <v>419.988333333333</v>
      </c>
      <c r="BY91">
        <v>6.66742666666667</v>
      </c>
      <c r="BZ91">
        <v>4.16216</v>
      </c>
      <c r="CA91">
        <v>401.498</v>
      </c>
      <c r="CB91">
        <v>6.72502</v>
      </c>
      <c r="CC91">
        <v>899.985333333333</v>
      </c>
      <c r="CD91">
        <v>100.778</v>
      </c>
      <c r="CE91">
        <v>0.111076333333333</v>
      </c>
      <c r="CF91">
        <v>16.9884333333333</v>
      </c>
      <c r="CG91">
        <v>16.2764333333333</v>
      </c>
      <c r="CH91">
        <v>999.9</v>
      </c>
      <c r="CI91">
        <v>0</v>
      </c>
      <c r="CJ91">
        <v>0</v>
      </c>
      <c r="CK91">
        <v>10006.2666666667</v>
      </c>
      <c r="CL91">
        <v>0</v>
      </c>
      <c r="CM91">
        <v>0.221023</v>
      </c>
      <c r="CN91">
        <v>1459.98666666667</v>
      </c>
      <c r="CO91">
        <v>0.972997666666667</v>
      </c>
      <c r="CP91">
        <v>0.0270023666666667</v>
      </c>
      <c r="CQ91">
        <v>0</v>
      </c>
      <c r="CR91">
        <v>917.114333333333</v>
      </c>
      <c r="CS91">
        <v>4.99999</v>
      </c>
      <c r="CT91">
        <v>13411.0666666667</v>
      </c>
      <c r="CU91">
        <v>12728.2</v>
      </c>
      <c r="CV91">
        <v>40.062</v>
      </c>
      <c r="CW91">
        <v>42.312</v>
      </c>
      <c r="CX91">
        <v>41.2706666666667</v>
      </c>
      <c r="CY91">
        <v>41.562</v>
      </c>
      <c r="CZ91">
        <v>41.5</v>
      </c>
      <c r="DA91">
        <v>1415.69666666667</v>
      </c>
      <c r="DB91">
        <v>39.29</v>
      </c>
      <c r="DC91">
        <v>0</v>
      </c>
      <c r="DD91">
        <v>1626126471.7</v>
      </c>
      <c r="DE91">
        <v>0</v>
      </c>
      <c r="DF91">
        <v>918.105115384615</v>
      </c>
      <c r="DG91">
        <v>-7.28352136591839</v>
      </c>
      <c r="DH91">
        <v>-96.3179487561574</v>
      </c>
      <c r="DI91">
        <v>13421.45</v>
      </c>
      <c r="DJ91">
        <v>15</v>
      </c>
      <c r="DK91">
        <v>1626126261</v>
      </c>
      <c r="DL91" t="s">
        <v>294</v>
      </c>
      <c r="DM91">
        <v>1626126255</v>
      </c>
      <c r="DN91">
        <v>1626126261</v>
      </c>
      <c r="DO91">
        <v>7</v>
      </c>
      <c r="DP91">
        <v>0.339</v>
      </c>
      <c r="DQ91">
        <v>0.02</v>
      </c>
      <c r="DR91">
        <v>2.158</v>
      </c>
      <c r="DS91">
        <v>-0.064</v>
      </c>
      <c r="DT91">
        <v>420</v>
      </c>
      <c r="DU91">
        <v>4</v>
      </c>
      <c r="DV91">
        <v>0.09</v>
      </c>
      <c r="DW91">
        <v>0.05</v>
      </c>
      <c r="DX91">
        <v>-16.313275</v>
      </c>
      <c r="DY91">
        <v>-0.353468667917425</v>
      </c>
      <c r="DZ91">
        <v>0.0392952780242105</v>
      </c>
      <c r="EA91">
        <v>1</v>
      </c>
      <c r="EB91">
        <v>918.409545454545</v>
      </c>
      <c r="EC91">
        <v>-7.2115581238396</v>
      </c>
      <c r="ED91">
        <v>0.716455251025332</v>
      </c>
      <c r="EE91">
        <v>1</v>
      </c>
      <c r="EF91">
        <v>2.47506675</v>
      </c>
      <c r="EG91">
        <v>0.195430356472789</v>
      </c>
      <c r="EH91">
        <v>0.0189008782054565</v>
      </c>
      <c r="EI91">
        <v>0</v>
      </c>
      <c r="EJ91">
        <v>2</v>
      </c>
      <c r="EK91">
        <v>3</v>
      </c>
      <c r="EL91" t="s">
        <v>340</v>
      </c>
      <c r="EM91">
        <v>100</v>
      </c>
      <c r="EN91">
        <v>100</v>
      </c>
      <c r="EO91">
        <v>2.133</v>
      </c>
      <c r="EP91">
        <v>-0.0576</v>
      </c>
      <c r="EQ91">
        <v>1.36772170046793</v>
      </c>
      <c r="ER91">
        <v>0.00225868272383977</v>
      </c>
      <c r="ES91">
        <v>-9.96746185667655e-07</v>
      </c>
      <c r="ET91">
        <v>2.83711317370827e-10</v>
      </c>
      <c r="EU91">
        <v>-0.063082517618382</v>
      </c>
      <c r="EV91">
        <v>-0.00217948432402501</v>
      </c>
      <c r="EW91">
        <v>0.000453263451741206</v>
      </c>
      <c r="EX91">
        <v>-1.16319206543697e-06</v>
      </c>
      <c r="EY91">
        <v>-2</v>
      </c>
      <c r="EZ91">
        <v>2196</v>
      </c>
      <c r="FA91">
        <v>1</v>
      </c>
      <c r="FB91">
        <v>25</v>
      </c>
      <c r="FC91">
        <v>3.5</v>
      </c>
      <c r="FD91">
        <v>3.4</v>
      </c>
      <c r="FE91">
        <v>18</v>
      </c>
      <c r="FF91">
        <v>941.847</v>
      </c>
      <c r="FG91">
        <v>420.221</v>
      </c>
      <c r="FH91">
        <v>12.4276</v>
      </c>
      <c r="FI91">
        <v>26.0622</v>
      </c>
      <c r="FJ91">
        <v>29.9991</v>
      </c>
      <c r="FK91">
        <v>25.9677</v>
      </c>
      <c r="FL91">
        <v>25.9832</v>
      </c>
      <c r="FM91">
        <v>25.2754</v>
      </c>
      <c r="FN91">
        <v>73.5321</v>
      </c>
      <c r="FO91">
        <v>0</v>
      </c>
      <c r="FP91">
        <v>12.53</v>
      </c>
      <c r="FQ91">
        <v>420</v>
      </c>
      <c r="FR91">
        <v>4.20278</v>
      </c>
      <c r="FS91">
        <v>101.351</v>
      </c>
      <c r="FT91">
        <v>101.983</v>
      </c>
    </row>
    <row r="92" spans="1:176">
      <c r="A92">
        <v>76</v>
      </c>
      <c r="B92">
        <v>1626126464.5</v>
      </c>
      <c r="C92">
        <v>150</v>
      </c>
      <c r="D92" t="s">
        <v>445</v>
      </c>
      <c r="E92" t="s">
        <v>446</v>
      </c>
      <c r="F92">
        <v>1</v>
      </c>
      <c r="I92">
        <v>1626126463.5</v>
      </c>
      <c r="J92">
        <f>(K92)/1000</f>
        <v>0</v>
      </c>
      <c r="K92">
        <f>1000*CC92*AI92*(BY92-BZ92)/(100*BR92*(1000-AI92*BY92))</f>
        <v>0</v>
      </c>
      <c r="L92">
        <f>CC92*AI92*(BX92-BW92*(1000-AI92*BZ92)/(1000-AI92*BY92))/(100*BR92)</f>
        <v>0</v>
      </c>
      <c r="M92">
        <f>BW92 - IF(AI92&gt;1, L92*BR92*100.0/(AK92*CK92), 0)</f>
        <v>0</v>
      </c>
      <c r="N92">
        <f>((T92-J92/2)*M92-L92)/(T92+J92/2)</f>
        <v>0</v>
      </c>
      <c r="O92">
        <f>N92*(CD92+CE92)/1000.0</f>
        <v>0</v>
      </c>
      <c r="P92">
        <f>(BW92 - IF(AI92&gt;1, L92*BR92*100.0/(AK92*CK92), 0))*(CD92+CE92)/1000.0</f>
        <v>0</v>
      </c>
      <c r="Q92">
        <f>2.0/((1/S92-1/R92)+SIGN(S92)*SQRT((1/S92-1/R92)*(1/S92-1/R92) + 4*BS92/((BS92+1)*(BS92+1))*(2*1/S92*1/R92-1/R92*1/R92)))</f>
        <v>0</v>
      </c>
      <c r="R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S92">
        <f>J92*(1000-(1000*0.61365*exp(17.502*W92/(240.97+W92))/(CD92+CE92)+BY92)/2)/(1000*0.61365*exp(17.502*W92/(240.97+W92))/(CD92+CE92)-BY92)</f>
        <v>0</v>
      </c>
      <c r="T92">
        <f>1/((BS92+1)/(Q92/1.6)+1/(R92/1.37)) + BS92/((BS92+1)/(Q92/1.6) + BS92/(R92/1.37))</f>
        <v>0</v>
      </c>
      <c r="U92">
        <f>(BN92*BQ92)</f>
        <v>0</v>
      </c>
      <c r="V92">
        <f>(CF92+(U92+2*0.95*5.67E-8*(((CF92+$B$7)+273)^4-(CF92+273)^4)-44100*J92)/(1.84*29.3*R92+8*0.95*5.67E-8*(CF92+273)^3))</f>
        <v>0</v>
      </c>
      <c r="W92">
        <f>($C$7*CG92+$D$7*CH92+$E$7*V92)</f>
        <v>0</v>
      </c>
      <c r="X92">
        <f>0.61365*exp(17.502*W92/(240.97+W92))</f>
        <v>0</v>
      </c>
      <c r="Y92">
        <f>(Z92/AA92*100)</f>
        <v>0</v>
      </c>
      <c r="Z92">
        <f>BY92*(CD92+CE92)/1000</f>
        <v>0</v>
      </c>
      <c r="AA92">
        <f>0.61365*exp(17.502*CF92/(240.97+CF92))</f>
        <v>0</v>
      </c>
      <c r="AB92">
        <f>(X92-BY92*(CD92+CE92)/1000)</f>
        <v>0</v>
      </c>
      <c r="AC92">
        <f>(-J92*44100)</f>
        <v>0</v>
      </c>
      <c r="AD92">
        <f>2*29.3*R92*0.92*(CF92-W92)</f>
        <v>0</v>
      </c>
      <c r="AE92">
        <f>2*0.95*5.67E-8*(((CF92+$B$7)+273)^4-(W92+273)^4)</f>
        <v>0</v>
      </c>
      <c r="AF92">
        <f>U92+AE92+AC92+AD92</f>
        <v>0</v>
      </c>
      <c r="AG92">
        <v>17</v>
      </c>
      <c r="AH92">
        <v>2</v>
      </c>
      <c r="AI92">
        <f>IF(AG92*$H$13&gt;=AK92,1.0,(AK92/(AK92-AG92*$H$13)))</f>
        <v>0</v>
      </c>
      <c r="AJ92">
        <f>(AI92-1)*100</f>
        <v>0</v>
      </c>
      <c r="AK92">
        <f>MAX(0,($B$13+$C$13*CK92)/(1+$D$13*CK92)*CD92/(CF92+273)*$E$13)</f>
        <v>0</v>
      </c>
      <c r="AL92" t="s">
        <v>292</v>
      </c>
      <c r="AM92" t="s">
        <v>292</v>
      </c>
      <c r="AN92">
        <v>0</v>
      </c>
      <c r="AO92">
        <v>0</v>
      </c>
      <c r="AP92">
        <f>1-AN92/AO92</f>
        <v>0</v>
      </c>
      <c r="AQ92">
        <v>0</v>
      </c>
      <c r="AR92" t="s">
        <v>292</v>
      </c>
      <c r="AS92" t="s">
        <v>292</v>
      </c>
      <c r="AT92">
        <v>0</v>
      </c>
      <c r="AU92">
        <v>0</v>
      </c>
      <c r="AV92">
        <f>1-AT92/AU92</f>
        <v>0</v>
      </c>
      <c r="AW92">
        <v>0.5</v>
      </c>
      <c r="AX92">
        <f>BO92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292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293</v>
      </c>
      <c r="BU92">
        <v>2</v>
      </c>
      <c r="BV92">
        <v>1626126463.5</v>
      </c>
      <c r="BW92">
        <v>403.613666666667</v>
      </c>
      <c r="BX92">
        <v>420.002</v>
      </c>
      <c r="BY92">
        <v>6.67387333333333</v>
      </c>
      <c r="BZ92">
        <v>4.16242</v>
      </c>
      <c r="CA92">
        <v>401.481666666667</v>
      </c>
      <c r="CB92">
        <v>6.73144333333333</v>
      </c>
      <c r="CC92">
        <v>900.059</v>
      </c>
      <c r="CD92">
        <v>100.777666666667</v>
      </c>
      <c r="CE92">
        <v>0.111337333333333</v>
      </c>
      <c r="CF92">
        <v>17.0133666666667</v>
      </c>
      <c r="CG92">
        <v>16.2899</v>
      </c>
      <c r="CH92">
        <v>999.9</v>
      </c>
      <c r="CI92">
        <v>0</v>
      </c>
      <c r="CJ92">
        <v>0</v>
      </c>
      <c r="CK92">
        <v>9992.30666666667</v>
      </c>
      <c r="CL92">
        <v>0</v>
      </c>
      <c r="CM92">
        <v>0.221023</v>
      </c>
      <c r="CN92">
        <v>1459.99666666667</v>
      </c>
      <c r="CO92">
        <v>0.972997666666667</v>
      </c>
      <c r="CP92">
        <v>0.0270023666666667</v>
      </c>
      <c r="CQ92">
        <v>0</v>
      </c>
      <c r="CR92">
        <v>917.225</v>
      </c>
      <c r="CS92">
        <v>4.99999</v>
      </c>
      <c r="CT92">
        <v>13407.8333333333</v>
      </c>
      <c r="CU92">
        <v>12728.2666666667</v>
      </c>
      <c r="CV92">
        <v>40.062</v>
      </c>
      <c r="CW92">
        <v>42.312</v>
      </c>
      <c r="CX92">
        <v>41.2913333333333</v>
      </c>
      <c r="CY92">
        <v>41.562</v>
      </c>
      <c r="CZ92">
        <v>41.5</v>
      </c>
      <c r="DA92">
        <v>1415.70666666667</v>
      </c>
      <c r="DB92">
        <v>39.29</v>
      </c>
      <c r="DC92">
        <v>0</v>
      </c>
      <c r="DD92">
        <v>1626126473.5</v>
      </c>
      <c r="DE92">
        <v>0</v>
      </c>
      <c r="DF92">
        <v>917.87636</v>
      </c>
      <c r="DG92">
        <v>-6.95423074998904</v>
      </c>
      <c r="DH92">
        <v>-93.7307690561718</v>
      </c>
      <c r="DI92">
        <v>13418.052</v>
      </c>
      <c r="DJ92">
        <v>15</v>
      </c>
      <c r="DK92">
        <v>1626126261</v>
      </c>
      <c r="DL92" t="s">
        <v>294</v>
      </c>
      <c r="DM92">
        <v>1626126255</v>
      </c>
      <c r="DN92">
        <v>1626126261</v>
      </c>
      <c r="DO92">
        <v>7</v>
      </c>
      <c r="DP92">
        <v>0.339</v>
      </c>
      <c r="DQ92">
        <v>0.02</v>
      </c>
      <c r="DR92">
        <v>2.158</v>
      </c>
      <c r="DS92">
        <v>-0.064</v>
      </c>
      <c r="DT92">
        <v>420</v>
      </c>
      <c r="DU92">
        <v>4</v>
      </c>
      <c r="DV92">
        <v>0.09</v>
      </c>
      <c r="DW92">
        <v>0.05</v>
      </c>
      <c r="DX92">
        <v>-16.3242675</v>
      </c>
      <c r="DY92">
        <v>-0.34721088180108</v>
      </c>
      <c r="DZ92">
        <v>0.038651244401054</v>
      </c>
      <c r="EA92">
        <v>1</v>
      </c>
      <c r="EB92">
        <v>918.237294117647</v>
      </c>
      <c r="EC92">
        <v>-7.01424577519428</v>
      </c>
      <c r="ED92">
        <v>0.717142061954408</v>
      </c>
      <c r="EE92">
        <v>1</v>
      </c>
      <c r="EF92">
        <v>2.4818075</v>
      </c>
      <c r="EG92">
        <v>0.184461388367726</v>
      </c>
      <c r="EH92">
        <v>0.0177795546555587</v>
      </c>
      <c r="EI92">
        <v>0</v>
      </c>
      <c r="EJ92">
        <v>2</v>
      </c>
      <c r="EK92">
        <v>3</v>
      </c>
      <c r="EL92" t="s">
        <v>340</v>
      </c>
      <c r="EM92">
        <v>100</v>
      </c>
      <c r="EN92">
        <v>100</v>
      </c>
      <c r="EO92">
        <v>2.133</v>
      </c>
      <c r="EP92">
        <v>-0.0576</v>
      </c>
      <c r="EQ92">
        <v>1.36772170046793</v>
      </c>
      <c r="ER92">
        <v>0.00225868272383977</v>
      </c>
      <c r="ES92">
        <v>-9.96746185667655e-07</v>
      </c>
      <c r="ET92">
        <v>2.83711317370827e-10</v>
      </c>
      <c r="EU92">
        <v>-0.063082517618382</v>
      </c>
      <c r="EV92">
        <v>-0.00217948432402501</v>
      </c>
      <c r="EW92">
        <v>0.000453263451741206</v>
      </c>
      <c r="EX92">
        <v>-1.16319206543697e-06</v>
      </c>
      <c r="EY92">
        <v>-2</v>
      </c>
      <c r="EZ92">
        <v>2196</v>
      </c>
      <c r="FA92">
        <v>1</v>
      </c>
      <c r="FB92">
        <v>25</v>
      </c>
      <c r="FC92">
        <v>3.5</v>
      </c>
      <c r="FD92">
        <v>3.4</v>
      </c>
      <c r="FE92">
        <v>18</v>
      </c>
      <c r="FF92">
        <v>942.001</v>
      </c>
      <c r="FG92">
        <v>420.242</v>
      </c>
      <c r="FH92">
        <v>12.4928</v>
      </c>
      <c r="FI92">
        <v>26.0589</v>
      </c>
      <c r="FJ92">
        <v>29.9993</v>
      </c>
      <c r="FK92">
        <v>25.9661</v>
      </c>
      <c r="FL92">
        <v>25.9822</v>
      </c>
      <c r="FM92">
        <v>25.2746</v>
      </c>
      <c r="FN92">
        <v>73.5321</v>
      </c>
      <c r="FO92">
        <v>0</v>
      </c>
      <c r="FP92">
        <v>12.63</v>
      </c>
      <c r="FQ92">
        <v>420</v>
      </c>
      <c r="FR92">
        <v>4.20498</v>
      </c>
      <c r="FS92">
        <v>101.352</v>
      </c>
      <c r="FT92">
        <v>101.984</v>
      </c>
    </row>
    <row r="93" spans="1:176">
      <c r="A93">
        <v>77</v>
      </c>
      <c r="B93">
        <v>1626126466.5</v>
      </c>
      <c r="C93">
        <v>152</v>
      </c>
      <c r="D93" t="s">
        <v>447</v>
      </c>
      <c r="E93" t="s">
        <v>448</v>
      </c>
      <c r="F93">
        <v>1</v>
      </c>
      <c r="I93">
        <v>1626126465.5</v>
      </c>
      <c r="J93">
        <f>(K93)/1000</f>
        <v>0</v>
      </c>
      <c r="K93">
        <f>1000*CC93*AI93*(BY93-BZ93)/(100*BR93*(1000-AI93*BY93))</f>
        <v>0</v>
      </c>
      <c r="L93">
        <f>CC93*AI93*(BX93-BW93*(1000-AI93*BZ93)/(1000-AI93*BY93))/(100*BR93)</f>
        <v>0</v>
      </c>
      <c r="M93">
        <f>BW93 - IF(AI93&gt;1, L93*BR93*100.0/(AK93*CK93), 0)</f>
        <v>0</v>
      </c>
      <c r="N93">
        <f>((T93-J93/2)*M93-L93)/(T93+J93/2)</f>
        <v>0</v>
      </c>
      <c r="O93">
        <f>N93*(CD93+CE93)/1000.0</f>
        <v>0</v>
      </c>
      <c r="P93">
        <f>(BW93 - IF(AI93&gt;1, L93*BR93*100.0/(AK93*CK93), 0))*(CD93+CE93)/1000.0</f>
        <v>0</v>
      </c>
      <c r="Q93">
        <f>2.0/((1/S93-1/R93)+SIGN(S93)*SQRT((1/S93-1/R93)*(1/S93-1/R93) + 4*BS93/((BS93+1)*(BS93+1))*(2*1/S93*1/R93-1/R93*1/R93)))</f>
        <v>0</v>
      </c>
      <c r="R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S93">
        <f>J93*(1000-(1000*0.61365*exp(17.502*W93/(240.97+W93))/(CD93+CE93)+BY93)/2)/(1000*0.61365*exp(17.502*W93/(240.97+W93))/(CD93+CE93)-BY93)</f>
        <v>0</v>
      </c>
      <c r="T93">
        <f>1/((BS93+1)/(Q93/1.6)+1/(R93/1.37)) + BS93/((BS93+1)/(Q93/1.6) + BS93/(R93/1.37))</f>
        <v>0</v>
      </c>
      <c r="U93">
        <f>(BN93*BQ93)</f>
        <v>0</v>
      </c>
      <c r="V93">
        <f>(CF93+(U93+2*0.95*5.67E-8*(((CF93+$B$7)+273)^4-(CF93+273)^4)-44100*J93)/(1.84*29.3*R93+8*0.95*5.67E-8*(CF93+273)^3))</f>
        <v>0</v>
      </c>
      <c r="W93">
        <f>($C$7*CG93+$D$7*CH93+$E$7*V93)</f>
        <v>0</v>
      </c>
      <c r="X93">
        <f>0.61365*exp(17.502*W93/(240.97+W93))</f>
        <v>0</v>
      </c>
      <c r="Y93">
        <f>(Z93/AA93*100)</f>
        <v>0</v>
      </c>
      <c r="Z93">
        <f>BY93*(CD93+CE93)/1000</f>
        <v>0</v>
      </c>
      <c r="AA93">
        <f>0.61365*exp(17.502*CF93/(240.97+CF93))</f>
        <v>0</v>
      </c>
      <c r="AB93">
        <f>(X93-BY93*(CD93+CE93)/1000)</f>
        <v>0</v>
      </c>
      <c r="AC93">
        <f>(-J93*44100)</f>
        <v>0</v>
      </c>
      <c r="AD93">
        <f>2*29.3*R93*0.92*(CF93-W93)</f>
        <v>0</v>
      </c>
      <c r="AE93">
        <f>2*0.95*5.67E-8*(((CF93+$B$7)+273)^4-(W93+273)^4)</f>
        <v>0</v>
      </c>
      <c r="AF93">
        <f>U93+AE93+AC93+AD93</f>
        <v>0</v>
      </c>
      <c r="AG93">
        <v>17</v>
      </c>
      <c r="AH93">
        <v>2</v>
      </c>
      <c r="AI93">
        <f>IF(AG93*$H$13&gt;=AK93,1.0,(AK93/(AK93-AG93*$H$13)))</f>
        <v>0</v>
      </c>
      <c r="AJ93">
        <f>(AI93-1)*100</f>
        <v>0</v>
      </c>
      <c r="AK93">
        <f>MAX(0,($B$13+$C$13*CK93)/(1+$D$13*CK93)*CD93/(CF93+273)*$E$13)</f>
        <v>0</v>
      </c>
      <c r="AL93" t="s">
        <v>292</v>
      </c>
      <c r="AM93" t="s">
        <v>292</v>
      </c>
      <c r="AN93">
        <v>0</v>
      </c>
      <c r="AO93">
        <v>0</v>
      </c>
      <c r="AP93">
        <f>1-AN93/AO93</f>
        <v>0</v>
      </c>
      <c r="AQ93">
        <v>0</v>
      </c>
      <c r="AR93" t="s">
        <v>292</v>
      </c>
      <c r="AS93" t="s">
        <v>292</v>
      </c>
      <c r="AT93">
        <v>0</v>
      </c>
      <c r="AU93">
        <v>0</v>
      </c>
      <c r="AV93">
        <f>1-AT93/AU93</f>
        <v>0</v>
      </c>
      <c r="AW93">
        <v>0.5</v>
      </c>
      <c r="AX93">
        <f>BO93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292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293</v>
      </c>
      <c r="BU93">
        <v>2</v>
      </c>
      <c r="BV93">
        <v>1626126465.5</v>
      </c>
      <c r="BW93">
        <v>403.587666666667</v>
      </c>
      <c r="BX93">
        <v>420.022</v>
      </c>
      <c r="BY93">
        <v>6.67973333333333</v>
      </c>
      <c r="BZ93">
        <v>4.16294333333333</v>
      </c>
      <c r="CA93">
        <v>401.455666666667</v>
      </c>
      <c r="CB93">
        <v>6.73728</v>
      </c>
      <c r="CC93">
        <v>900.033666666667</v>
      </c>
      <c r="CD93">
        <v>100.778333333333</v>
      </c>
      <c r="CE93">
        <v>0.110963666666667</v>
      </c>
      <c r="CF93">
        <v>17.0395</v>
      </c>
      <c r="CG93">
        <v>16.3086333333333</v>
      </c>
      <c r="CH93">
        <v>999.9</v>
      </c>
      <c r="CI93">
        <v>0</v>
      </c>
      <c r="CJ93">
        <v>0</v>
      </c>
      <c r="CK93">
        <v>10013.3666666667</v>
      </c>
      <c r="CL93">
        <v>0</v>
      </c>
      <c r="CM93">
        <v>0.221023</v>
      </c>
      <c r="CN93">
        <v>1460.07666666667</v>
      </c>
      <c r="CO93">
        <v>0.972999</v>
      </c>
      <c r="CP93">
        <v>0.0270008</v>
      </c>
      <c r="CQ93">
        <v>0</v>
      </c>
      <c r="CR93">
        <v>916.858666666667</v>
      </c>
      <c r="CS93">
        <v>4.99999</v>
      </c>
      <c r="CT93">
        <v>13405.6666666667</v>
      </c>
      <c r="CU93">
        <v>12728.9666666667</v>
      </c>
      <c r="CV93">
        <v>40.062</v>
      </c>
      <c r="CW93">
        <v>42.312</v>
      </c>
      <c r="CX93">
        <v>41.312</v>
      </c>
      <c r="CY93">
        <v>41.562</v>
      </c>
      <c r="CZ93">
        <v>41.5</v>
      </c>
      <c r="DA93">
        <v>1415.78666666667</v>
      </c>
      <c r="DB93">
        <v>39.29</v>
      </c>
      <c r="DC93">
        <v>0</v>
      </c>
      <c r="DD93">
        <v>1626126475.9</v>
      </c>
      <c r="DE93">
        <v>0</v>
      </c>
      <c r="DF93">
        <v>917.58876</v>
      </c>
      <c r="DG93">
        <v>-7.15953844202325</v>
      </c>
      <c r="DH93">
        <v>-93.3769229712344</v>
      </c>
      <c r="DI93">
        <v>13414.292</v>
      </c>
      <c r="DJ93">
        <v>15</v>
      </c>
      <c r="DK93">
        <v>1626126261</v>
      </c>
      <c r="DL93" t="s">
        <v>294</v>
      </c>
      <c r="DM93">
        <v>1626126255</v>
      </c>
      <c r="DN93">
        <v>1626126261</v>
      </c>
      <c r="DO93">
        <v>7</v>
      </c>
      <c r="DP93">
        <v>0.339</v>
      </c>
      <c r="DQ93">
        <v>0.02</v>
      </c>
      <c r="DR93">
        <v>2.158</v>
      </c>
      <c r="DS93">
        <v>-0.064</v>
      </c>
      <c r="DT93">
        <v>420</v>
      </c>
      <c r="DU93">
        <v>4</v>
      </c>
      <c r="DV93">
        <v>0.09</v>
      </c>
      <c r="DW93">
        <v>0.05</v>
      </c>
      <c r="DX93">
        <v>-16.342465</v>
      </c>
      <c r="DY93">
        <v>-0.364320450281388</v>
      </c>
      <c r="DZ93">
        <v>0.0408669521129237</v>
      </c>
      <c r="EA93">
        <v>1</v>
      </c>
      <c r="EB93">
        <v>918.038676470588</v>
      </c>
      <c r="EC93">
        <v>-6.7164420283996</v>
      </c>
      <c r="ED93">
        <v>0.691996842928371</v>
      </c>
      <c r="EE93">
        <v>1</v>
      </c>
      <c r="EF93">
        <v>2.48815675</v>
      </c>
      <c r="EG93">
        <v>0.179262551594739</v>
      </c>
      <c r="EH93">
        <v>0.0172525416080501</v>
      </c>
      <c r="EI93">
        <v>0</v>
      </c>
      <c r="EJ93">
        <v>2</v>
      </c>
      <c r="EK93">
        <v>3</v>
      </c>
      <c r="EL93" t="s">
        <v>340</v>
      </c>
      <c r="EM93">
        <v>100</v>
      </c>
      <c r="EN93">
        <v>100</v>
      </c>
      <c r="EO93">
        <v>2.132</v>
      </c>
      <c r="EP93">
        <v>-0.0575</v>
      </c>
      <c r="EQ93">
        <v>1.36772170046793</v>
      </c>
      <c r="ER93">
        <v>0.00225868272383977</v>
      </c>
      <c r="ES93">
        <v>-9.96746185667655e-07</v>
      </c>
      <c r="ET93">
        <v>2.83711317370827e-10</v>
      </c>
      <c r="EU93">
        <v>-0.063082517618382</v>
      </c>
      <c r="EV93">
        <v>-0.00217948432402501</v>
      </c>
      <c r="EW93">
        <v>0.000453263451741206</v>
      </c>
      <c r="EX93">
        <v>-1.16319206543697e-06</v>
      </c>
      <c r="EY93">
        <v>-2</v>
      </c>
      <c r="EZ93">
        <v>2196</v>
      </c>
      <c r="FA93">
        <v>1</v>
      </c>
      <c r="FB93">
        <v>25</v>
      </c>
      <c r="FC93">
        <v>3.5</v>
      </c>
      <c r="FD93">
        <v>3.4</v>
      </c>
      <c r="FE93">
        <v>18</v>
      </c>
      <c r="FF93">
        <v>942.008</v>
      </c>
      <c r="FG93">
        <v>420.321</v>
      </c>
      <c r="FH93">
        <v>12.56</v>
      </c>
      <c r="FI93">
        <v>26.0551</v>
      </c>
      <c r="FJ93">
        <v>29.9992</v>
      </c>
      <c r="FK93">
        <v>25.965</v>
      </c>
      <c r="FL93">
        <v>25.9811</v>
      </c>
      <c r="FM93">
        <v>25.2759</v>
      </c>
      <c r="FN93">
        <v>73.5321</v>
      </c>
      <c r="FO93">
        <v>0</v>
      </c>
      <c r="FP93">
        <v>12.63</v>
      </c>
      <c r="FQ93">
        <v>420</v>
      </c>
      <c r="FR93">
        <v>4.20434</v>
      </c>
      <c r="FS93">
        <v>101.353</v>
      </c>
      <c r="FT93">
        <v>101.984</v>
      </c>
    </row>
    <row r="94" spans="1:176">
      <c r="A94">
        <v>78</v>
      </c>
      <c r="B94">
        <v>1626126468.5</v>
      </c>
      <c r="C94">
        <v>154</v>
      </c>
      <c r="D94" t="s">
        <v>449</v>
      </c>
      <c r="E94" t="s">
        <v>450</v>
      </c>
      <c r="F94">
        <v>1</v>
      </c>
      <c r="I94">
        <v>1626126467.5</v>
      </c>
      <c r="J94">
        <f>(K94)/1000</f>
        <v>0</v>
      </c>
      <c r="K94">
        <f>1000*CC94*AI94*(BY94-BZ94)/(100*BR94*(1000-AI94*BY94))</f>
        <v>0</v>
      </c>
      <c r="L94">
        <f>CC94*AI94*(BX94-BW94*(1000-AI94*BZ94)/(1000-AI94*BY94))/(100*BR94)</f>
        <v>0</v>
      </c>
      <c r="M94">
        <f>BW94 - IF(AI94&gt;1, L94*BR94*100.0/(AK94*CK94), 0)</f>
        <v>0</v>
      </c>
      <c r="N94">
        <f>((T94-J94/2)*M94-L94)/(T94+J94/2)</f>
        <v>0</v>
      </c>
      <c r="O94">
        <f>N94*(CD94+CE94)/1000.0</f>
        <v>0</v>
      </c>
      <c r="P94">
        <f>(BW94 - IF(AI94&gt;1, L94*BR94*100.0/(AK94*CK94), 0))*(CD94+CE94)/1000.0</f>
        <v>0</v>
      </c>
      <c r="Q94">
        <f>2.0/((1/S94-1/R94)+SIGN(S94)*SQRT((1/S94-1/R94)*(1/S94-1/R94) + 4*BS94/((BS94+1)*(BS94+1))*(2*1/S94*1/R94-1/R94*1/R94)))</f>
        <v>0</v>
      </c>
      <c r="R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S94">
        <f>J94*(1000-(1000*0.61365*exp(17.502*W94/(240.97+W94))/(CD94+CE94)+BY94)/2)/(1000*0.61365*exp(17.502*W94/(240.97+W94))/(CD94+CE94)-BY94)</f>
        <v>0</v>
      </c>
      <c r="T94">
        <f>1/((BS94+1)/(Q94/1.6)+1/(R94/1.37)) + BS94/((BS94+1)/(Q94/1.6) + BS94/(R94/1.37))</f>
        <v>0</v>
      </c>
      <c r="U94">
        <f>(BN94*BQ94)</f>
        <v>0</v>
      </c>
      <c r="V94">
        <f>(CF94+(U94+2*0.95*5.67E-8*(((CF94+$B$7)+273)^4-(CF94+273)^4)-44100*J94)/(1.84*29.3*R94+8*0.95*5.67E-8*(CF94+273)^3))</f>
        <v>0</v>
      </c>
      <c r="W94">
        <f>($C$7*CG94+$D$7*CH94+$E$7*V94)</f>
        <v>0</v>
      </c>
      <c r="X94">
        <f>0.61365*exp(17.502*W94/(240.97+W94))</f>
        <v>0</v>
      </c>
      <c r="Y94">
        <f>(Z94/AA94*100)</f>
        <v>0</v>
      </c>
      <c r="Z94">
        <f>BY94*(CD94+CE94)/1000</f>
        <v>0</v>
      </c>
      <c r="AA94">
        <f>0.61365*exp(17.502*CF94/(240.97+CF94))</f>
        <v>0</v>
      </c>
      <c r="AB94">
        <f>(X94-BY94*(CD94+CE94)/1000)</f>
        <v>0</v>
      </c>
      <c r="AC94">
        <f>(-J94*44100)</f>
        <v>0</v>
      </c>
      <c r="AD94">
        <f>2*29.3*R94*0.92*(CF94-W94)</f>
        <v>0</v>
      </c>
      <c r="AE94">
        <f>2*0.95*5.67E-8*(((CF94+$B$7)+273)^4-(W94+273)^4)</f>
        <v>0</v>
      </c>
      <c r="AF94">
        <f>U94+AE94+AC94+AD94</f>
        <v>0</v>
      </c>
      <c r="AG94">
        <v>17</v>
      </c>
      <c r="AH94">
        <v>2</v>
      </c>
      <c r="AI94">
        <f>IF(AG94*$H$13&gt;=AK94,1.0,(AK94/(AK94-AG94*$H$13)))</f>
        <v>0</v>
      </c>
      <c r="AJ94">
        <f>(AI94-1)*100</f>
        <v>0</v>
      </c>
      <c r="AK94">
        <f>MAX(0,($B$13+$C$13*CK94)/(1+$D$13*CK94)*CD94/(CF94+273)*$E$13)</f>
        <v>0</v>
      </c>
      <c r="AL94" t="s">
        <v>292</v>
      </c>
      <c r="AM94" t="s">
        <v>292</v>
      </c>
      <c r="AN94">
        <v>0</v>
      </c>
      <c r="AO94">
        <v>0</v>
      </c>
      <c r="AP94">
        <f>1-AN94/AO94</f>
        <v>0</v>
      </c>
      <c r="AQ94">
        <v>0</v>
      </c>
      <c r="AR94" t="s">
        <v>292</v>
      </c>
      <c r="AS94" t="s">
        <v>292</v>
      </c>
      <c r="AT94">
        <v>0</v>
      </c>
      <c r="AU94">
        <v>0</v>
      </c>
      <c r="AV94">
        <f>1-AT94/AU94</f>
        <v>0</v>
      </c>
      <c r="AW94">
        <v>0.5</v>
      </c>
      <c r="AX94">
        <f>BO94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292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293</v>
      </c>
      <c r="BU94">
        <v>2</v>
      </c>
      <c r="BV94">
        <v>1626126467.5</v>
      </c>
      <c r="BW94">
        <v>403.594666666667</v>
      </c>
      <c r="BX94">
        <v>419.999</v>
      </c>
      <c r="BY94">
        <v>6.68515333333333</v>
      </c>
      <c r="BZ94">
        <v>4.16311</v>
      </c>
      <c r="CA94">
        <v>401.462666666667</v>
      </c>
      <c r="CB94">
        <v>6.74268333333333</v>
      </c>
      <c r="CC94">
        <v>899.967666666667</v>
      </c>
      <c r="CD94">
        <v>100.779</v>
      </c>
      <c r="CE94">
        <v>0.111171666666667</v>
      </c>
      <c r="CF94">
        <v>17.0598333333333</v>
      </c>
      <c r="CG94">
        <v>16.3230333333333</v>
      </c>
      <c r="CH94">
        <v>999.9</v>
      </c>
      <c r="CI94">
        <v>0</v>
      </c>
      <c r="CJ94">
        <v>0</v>
      </c>
      <c r="CK94">
        <v>10012.7333333333</v>
      </c>
      <c r="CL94">
        <v>0</v>
      </c>
      <c r="CM94">
        <v>0.221023</v>
      </c>
      <c r="CN94">
        <v>1460.07</v>
      </c>
      <c r="CO94">
        <v>0.972999</v>
      </c>
      <c r="CP94">
        <v>0.0270008</v>
      </c>
      <c r="CQ94">
        <v>0</v>
      </c>
      <c r="CR94">
        <v>916.712</v>
      </c>
      <c r="CS94">
        <v>4.99999</v>
      </c>
      <c r="CT94">
        <v>13402.1</v>
      </c>
      <c r="CU94">
        <v>12729</v>
      </c>
      <c r="CV94">
        <v>40.062</v>
      </c>
      <c r="CW94">
        <v>42.312</v>
      </c>
      <c r="CX94">
        <v>41.25</v>
      </c>
      <c r="CY94">
        <v>41.562</v>
      </c>
      <c r="CZ94">
        <v>41.5</v>
      </c>
      <c r="DA94">
        <v>1415.78</v>
      </c>
      <c r="DB94">
        <v>39.29</v>
      </c>
      <c r="DC94">
        <v>0</v>
      </c>
      <c r="DD94">
        <v>1626126477.7</v>
      </c>
      <c r="DE94">
        <v>0</v>
      </c>
      <c r="DF94">
        <v>917.443192307692</v>
      </c>
      <c r="DG94">
        <v>-7.06704273059484</v>
      </c>
      <c r="DH94">
        <v>-93.3333334260506</v>
      </c>
      <c r="DI94">
        <v>13412.0307692308</v>
      </c>
      <c r="DJ94">
        <v>15</v>
      </c>
      <c r="DK94">
        <v>1626126261</v>
      </c>
      <c r="DL94" t="s">
        <v>294</v>
      </c>
      <c r="DM94">
        <v>1626126255</v>
      </c>
      <c r="DN94">
        <v>1626126261</v>
      </c>
      <c r="DO94">
        <v>7</v>
      </c>
      <c r="DP94">
        <v>0.339</v>
      </c>
      <c r="DQ94">
        <v>0.02</v>
      </c>
      <c r="DR94">
        <v>2.158</v>
      </c>
      <c r="DS94">
        <v>-0.064</v>
      </c>
      <c r="DT94">
        <v>420</v>
      </c>
      <c r="DU94">
        <v>4</v>
      </c>
      <c r="DV94">
        <v>0.09</v>
      </c>
      <c r="DW94">
        <v>0.05</v>
      </c>
      <c r="DX94">
        <v>-16.3566975</v>
      </c>
      <c r="DY94">
        <v>-0.336843151969953</v>
      </c>
      <c r="DZ94">
        <v>0.0382189382865354</v>
      </c>
      <c r="EA94">
        <v>1</v>
      </c>
      <c r="EB94">
        <v>917.776705882353</v>
      </c>
      <c r="EC94">
        <v>-7.04754279575967</v>
      </c>
      <c r="ED94">
        <v>0.720478334956617</v>
      </c>
      <c r="EE94">
        <v>1</v>
      </c>
      <c r="EF94">
        <v>2.49402375</v>
      </c>
      <c r="EG94">
        <v>0.177392983114446</v>
      </c>
      <c r="EH94">
        <v>0.0170741574737232</v>
      </c>
      <c r="EI94">
        <v>0</v>
      </c>
      <c r="EJ94">
        <v>2</v>
      </c>
      <c r="EK94">
        <v>3</v>
      </c>
      <c r="EL94" t="s">
        <v>340</v>
      </c>
      <c r="EM94">
        <v>100</v>
      </c>
      <c r="EN94">
        <v>100</v>
      </c>
      <c r="EO94">
        <v>2.132</v>
      </c>
      <c r="EP94">
        <v>-0.0575</v>
      </c>
      <c r="EQ94">
        <v>1.36772170046793</v>
      </c>
      <c r="ER94">
        <v>0.00225868272383977</v>
      </c>
      <c r="ES94">
        <v>-9.96746185667655e-07</v>
      </c>
      <c r="ET94">
        <v>2.83711317370827e-10</v>
      </c>
      <c r="EU94">
        <v>-0.063082517618382</v>
      </c>
      <c r="EV94">
        <v>-0.00217948432402501</v>
      </c>
      <c r="EW94">
        <v>0.000453263451741206</v>
      </c>
      <c r="EX94">
        <v>-1.16319206543697e-06</v>
      </c>
      <c r="EY94">
        <v>-2</v>
      </c>
      <c r="EZ94">
        <v>2196</v>
      </c>
      <c r="FA94">
        <v>1</v>
      </c>
      <c r="FB94">
        <v>25</v>
      </c>
      <c r="FC94">
        <v>3.6</v>
      </c>
      <c r="FD94">
        <v>3.5</v>
      </c>
      <c r="FE94">
        <v>18</v>
      </c>
      <c r="FF94">
        <v>941.703</v>
      </c>
      <c r="FG94">
        <v>420.283</v>
      </c>
      <c r="FH94">
        <v>12.6291</v>
      </c>
      <c r="FI94">
        <v>26.0518</v>
      </c>
      <c r="FJ94">
        <v>29.9992</v>
      </c>
      <c r="FK94">
        <v>25.9639</v>
      </c>
      <c r="FL94">
        <v>25.98</v>
      </c>
      <c r="FM94">
        <v>25.2745</v>
      </c>
      <c r="FN94">
        <v>73.5321</v>
      </c>
      <c r="FO94">
        <v>0</v>
      </c>
      <c r="FP94">
        <v>12.73</v>
      </c>
      <c r="FQ94">
        <v>420</v>
      </c>
      <c r="FR94">
        <v>4.20375</v>
      </c>
      <c r="FS94">
        <v>101.353</v>
      </c>
      <c r="FT94">
        <v>101.984</v>
      </c>
    </row>
    <row r="95" spans="1:176">
      <c r="A95">
        <v>79</v>
      </c>
      <c r="B95">
        <v>1626126470.5</v>
      </c>
      <c r="C95">
        <v>156</v>
      </c>
      <c r="D95" t="s">
        <v>451</v>
      </c>
      <c r="E95" t="s">
        <v>452</v>
      </c>
      <c r="F95">
        <v>1</v>
      </c>
      <c r="I95">
        <v>1626126469.5</v>
      </c>
      <c r="J95">
        <f>(K95)/1000</f>
        <v>0</v>
      </c>
      <c r="K95">
        <f>1000*CC95*AI95*(BY95-BZ95)/(100*BR95*(1000-AI95*BY95))</f>
        <v>0</v>
      </c>
      <c r="L95">
        <f>CC95*AI95*(BX95-BW95*(1000-AI95*BZ95)/(1000-AI95*BY95))/(100*BR95)</f>
        <v>0</v>
      </c>
      <c r="M95">
        <f>BW95 - IF(AI95&gt;1, L95*BR95*100.0/(AK95*CK95), 0)</f>
        <v>0</v>
      </c>
      <c r="N95">
        <f>((T95-J95/2)*M95-L95)/(T95+J95/2)</f>
        <v>0</v>
      </c>
      <c r="O95">
        <f>N95*(CD95+CE95)/1000.0</f>
        <v>0</v>
      </c>
      <c r="P95">
        <f>(BW95 - IF(AI95&gt;1, L95*BR95*100.0/(AK95*CK95), 0))*(CD95+CE95)/1000.0</f>
        <v>0</v>
      </c>
      <c r="Q95">
        <f>2.0/((1/S95-1/R95)+SIGN(S95)*SQRT((1/S95-1/R95)*(1/S95-1/R95) + 4*BS95/((BS95+1)*(BS95+1))*(2*1/S95*1/R95-1/R95*1/R95)))</f>
        <v>0</v>
      </c>
      <c r="R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S95">
        <f>J95*(1000-(1000*0.61365*exp(17.502*W95/(240.97+W95))/(CD95+CE95)+BY95)/2)/(1000*0.61365*exp(17.502*W95/(240.97+W95))/(CD95+CE95)-BY95)</f>
        <v>0</v>
      </c>
      <c r="T95">
        <f>1/((BS95+1)/(Q95/1.6)+1/(R95/1.37)) + BS95/((BS95+1)/(Q95/1.6) + BS95/(R95/1.37))</f>
        <v>0</v>
      </c>
      <c r="U95">
        <f>(BN95*BQ95)</f>
        <v>0</v>
      </c>
      <c r="V95">
        <f>(CF95+(U95+2*0.95*5.67E-8*(((CF95+$B$7)+273)^4-(CF95+273)^4)-44100*J95)/(1.84*29.3*R95+8*0.95*5.67E-8*(CF95+273)^3))</f>
        <v>0</v>
      </c>
      <c r="W95">
        <f>($C$7*CG95+$D$7*CH95+$E$7*V95)</f>
        <v>0</v>
      </c>
      <c r="X95">
        <f>0.61365*exp(17.502*W95/(240.97+W95))</f>
        <v>0</v>
      </c>
      <c r="Y95">
        <f>(Z95/AA95*100)</f>
        <v>0</v>
      </c>
      <c r="Z95">
        <f>BY95*(CD95+CE95)/1000</f>
        <v>0</v>
      </c>
      <c r="AA95">
        <f>0.61365*exp(17.502*CF95/(240.97+CF95))</f>
        <v>0</v>
      </c>
      <c r="AB95">
        <f>(X95-BY95*(CD95+CE95)/1000)</f>
        <v>0</v>
      </c>
      <c r="AC95">
        <f>(-J95*44100)</f>
        <v>0</v>
      </c>
      <c r="AD95">
        <f>2*29.3*R95*0.92*(CF95-W95)</f>
        <v>0</v>
      </c>
      <c r="AE95">
        <f>2*0.95*5.67E-8*(((CF95+$B$7)+273)^4-(W95+273)^4)</f>
        <v>0</v>
      </c>
      <c r="AF95">
        <f>U95+AE95+AC95+AD95</f>
        <v>0</v>
      </c>
      <c r="AG95">
        <v>17</v>
      </c>
      <c r="AH95">
        <v>2</v>
      </c>
      <c r="AI95">
        <f>IF(AG95*$H$13&gt;=AK95,1.0,(AK95/(AK95-AG95*$H$13)))</f>
        <v>0</v>
      </c>
      <c r="AJ95">
        <f>(AI95-1)*100</f>
        <v>0</v>
      </c>
      <c r="AK95">
        <f>MAX(0,($B$13+$C$13*CK95)/(1+$D$13*CK95)*CD95/(CF95+273)*$E$13)</f>
        <v>0</v>
      </c>
      <c r="AL95" t="s">
        <v>292</v>
      </c>
      <c r="AM95" t="s">
        <v>292</v>
      </c>
      <c r="AN95">
        <v>0</v>
      </c>
      <c r="AO95">
        <v>0</v>
      </c>
      <c r="AP95">
        <f>1-AN95/AO95</f>
        <v>0</v>
      </c>
      <c r="AQ95">
        <v>0</v>
      </c>
      <c r="AR95" t="s">
        <v>292</v>
      </c>
      <c r="AS95" t="s">
        <v>292</v>
      </c>
      <c r="AT95">
        <v>0</v>
      </c>
      <c r="AU95">
        <v>0</v>
      </c>
      <c r="AV95">
        <f>1-AT95/AU95</f>
        <v>0</v>
      </c>
      <c r="AW95">
        <v>0.5</v>
      </c>
      <c r="AX95">
        <f>BO95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292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293</v>
      </c>
      <c r="BU95">
        <v>2</v>
      </c>
      <c r="BV95">
        <v>1626126469.5</v>
      </c>
      <c r="BW95">
        <v>403.601333333333</v>
      </c>
      <c r="BX95">
        <v>420.016666666667</v>
      </c>
      <c r="BY95">
        <v>6.69118666666667</v>
      </c>
      <c r="BZ95">
        <v>4.16320333333333</v>
      </c>
      <c r="CA95">
        <v>401.469333333333</v>
      </c>
      <c r="CB95">
        <v>6.74869</v>
      </c>
      <c r="CC95">
        <v>900.042666666667</v>
      </c>
      <c r="CD95">
        <v>100.778333333333</v>
      </c>
      <c r="CE95">
        <v>0.110462</v>
      </c>
      <c r="CF95">
        <v>17.0829</v>
      </c>
      <c r="CG95">
        <v>16.3427</v>
      </c>
      <c r="CH95">
        <v>999.9</v>
      </c>
      <c r="CI95">
        <v>0</v>
      </c>
      <c r="CJ95">
        <v>0</v>
      </c>
      <c r="CK95">
        <v>10014.3666666667</v>
      </c>
      <c r="CL95">
        <v>0</v>
      </c>
      <c r="CM95">
        <v>0.221023</v>
      </c>
      <c r="CN95">
        <v>1459.99333333333</v>
      </c>
      <c r="CO95">
        <v>0.972997666666667</v>
      </c>
      <c r="CP95">
        <v>0.0270023666666667</v>
      </c>
      <c r="CQ95">
        <v>0</v>
      </c>
      <c r="CR95">
        <v>916.688</v>
      </c>
      <c r="CS95">
        <v>4.99999</v>
      </c>
      <c r="CT95">
        <v>13397.2333333333</v>
      </c>
      <c r="CU95">
        <v>12728.2666666667</v>
      </c>
      <c r="CV95">
        <v>40.062</v>
      </c>
      <c r="CW95">
        <v>42.312</v>
      </c>
      <c r="CX95">
        <v>41.2913333333333</v>
      </c>
      <c r="CY95">
        <v>41.562</v>
      </c>
      <c r="CZ95">
        <v>41.5</v>
      </c>
      <c r="DA95">
        <v>1415.70333333333</v>
      </c>
      <c r="DB95">
        <v>39.29</v>
      </c>
      <c r="DC95">
        <v>0</v>
      </c>
      <c r="DD95">
        <v>1626126479.5</v>
      </c>
      <c r="DE95">
        <v>0</v>
      </c>
      <c r="DF95">
        <v>917.22092</v>
      </c>
      <c r="DG95">
        <v>-6.12653844695918</v>
      </c>
      <c r="DH95">
        <v>-96.4307691011349</v>
      </c>
      <c r="DI95">
        <v>13408.628</v>
      </c>
      <c r="DJ95">
        <v>15</v>
      </c>
      <c r="DK95">
        <v>1626126261</v>
      </c>
      <c r="DL95" t="s">
        <v>294</v>
      </c>
      <c r="DM95">
        <v>1626126255</v>
      </c>
      <c r="DN95">
        <v>1626126261</v>
      </c>
      <c r="DO95">
        <v>7</v>
      </c>
      <c r="DP95">
        <v>0.339</v>
      </c>
      <c r="DQ95">
        <v>0.02</v>
      </c>
      <c r="DR95">
        <v>2.158</v>
      </c>
      <c r="DS95">
        <v>-0.064</v>
      </c>
      <c r="DT95">
        <v>420</v>
      </c>
      <c r="DU95">
        <v>4</v>
      </c>
      <c r="DV95">
        <v>0.09</v>
      </c>
      <c r="DW95">
        <v>0.05</v>
      </c>
      <c r="DX95">
        <v>-16.365985</v>
      </c>
      <c r="DY95">
        <v>-0.320721951219501</v>
      </c>
      <c r="DZ95">
        <v>0.0367369401964835</v>
      </c>
      <c r="EA95">
        <v>1</v>
      </c>
      <c r="EB95">
        <v>917.54096969697</v>
      </c>
      <c r="EC95">
        <v>-6.52756147193531</v>
      </c>
      <c r="ED95">
        <v>0.652935956061606</v>
      </c>
      <c r="EE95">
        <v>1</v>
      </c>
      <c r="EF95">
        <v>2.49978275</v>
      </c>
      <c r="EG95">
        <v>0.176402363977483</v>
      </c>
      <c r="EH95">
        <v>0.0169810386884166</v>
      </c>
      <c r="EI95">
        <v>0</v>
      </c>
      <c r="EJ95">
        <v>2</v>
      </c>
      <c r="EK95">
        <v>3</v>
      </c>
      <c r="EL95" t="s">
        <v>340</v>
      </c>
      <c r="EM95">
        <v>100</v>
      </c>
      <c r="EN95">
        <v>100</v>
      </c>
      <c r="EO95">
        <v>2.132</v>
      </c>
      <c r="EP95">
        <v>-0.0575</v>
      </c>
      <c r="EQ95">
        <v>1.36772170046793</v>
      </c>
      <c r="ER95">
        <v>0.00225868272383977</v>
      </c>
      <c r="ES95">
        <v>-9.96746185667655e-07</v>
      </c>
      <c r="ET95">
        <v>2.83711317370827e-10</v>
      </c>
      <c r="EU95">
        <v>-0.063082517618382</v>
      </c>
      <c r="EV95">
        <v>-0.00217948432402501</v>
      </c>
      <c r="EW95">
        <v>0.000453263451741206</v>
      </c>
      <c r="EX95">
        <v>-1.16319206543697e-06</v>
      </c>
      <c r="EY95">
        <v>-2</v>
      </c>
      <c r="EZ95">
        <v>2196</v>
      </c>
      <c r="FA95">
        <v>1</v>
      </c>
      <c r="FB95">
        <v>25</v>
      </c>
      <c r="FC95">
        <v>3.6</v>
      </c>
      <c r="FD95">
        <v>3.5</v>
      </c>
      <c r="FE95">
        <v>18</v>
      </c>
      <c r="FF95">
        <v>941.762</v>
      </c>
      <c r="FG95">
        <v>420.275</v>
      </c>
      <c r="FH95">
        <v>12.6942</v>
      </c>
      <c r="FI95">
        <v>26.0483</v>
      </c>
      <c r="FJ95">
        <v>29.9993</v>
      </c>
      <c r="FK95">
        <v>25.9628</v>
      </c>
      <c r="FL95">
        <v>25.979</v>
      </c>
      <c r="FM95">
        <v>25.2734</v>
      </c>
      <c r="FN95">
        <v>73.5321</v>
      </c>
      <c r="FO95">
        <v>0</v>
      </c>
      <c r="FP95">
        <v>12.83</v>
      </c>
      <c r="FQ95">
        <v>420</v>
      </c>
      <c r="FR95">
        <v>4.23794</v>
      </c>
      <c r="FS95">
        <v>101.352</v>
      </c>
      <c r="FT95">
        <v>101.984</v>
      </c>
    </row>
    <row r="96" spans="1:176">
      <c r="A96">
        <v>80</v>
      </c>
      <c r="B96">
        <v>1626126472.5</v>
      </c>
      <c r="C96">
        <v>158</v>
      </c>
      <c r="D96" t="s">
        <v>453</v>
      </c>
      <c r="E96" t="s">
        <v>454</v>
      </c>
      <c r="F96">
        <v>1</v>
      </c>
      <c r="I96">
        <v>1626126471.5</v>
      </c>
      <c r="J96">
        <f>(K96)/1000</f>
        <v>0</v>
      </c>
      <c r="K96">
        <f>1000*CC96*AI96*(BY96-BZ96)/(100*BR96*(1000-AI96*BY96))</f>
        <v>0</v>
      </c>
      <c r="L96">
        <f>CC96*AI96*(BX96-BW96*(1000-AI96*BZ96)/(1000-AI96*BY96))/(100*BR96)</f>
        <v>0</v>
      </c>
      <c r="M96">
        <f>BW96 - IF(AI96&gt;1, L96*BR96*100.0/(AK96*CK96), 0)</f>
        <v>0</v>
      </c>
      <c r="N96">
        <f>((T96-J96/2)*M96-L96)/(T96+J96/2)</f>
        <v>0</v>
      </c>
      <c r="O96">
        <f>N96*(CD96+CE96)/1000.0</f>
        <v>0</v>
      </c>
      <c r="P96">
        <f>(BW96 - IF(AI96&gt;1, L96*BR96*100.0/(AK96*CK96), 0))*(CD96+CE96)/1000.0</f>
        <v>0</v>
      </c>
      <c r="Q96">
        <f>2.0/((1/S96-1/R96)+SIGN(S96)*SQRT((1/S96-1/R96)*(1/S96-1/R96) + 4*BS96/((BS96+1)*(BS96+1))*(2*1/S96*1/R96-1/R96*1/R96)))</f>
        <v>0</v>
      </c>
      <c r="R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S96">
        <f>J96*(1000-(1000*0.61365*exp(17.502*W96/(240.97+W96))/(CD96+CE96)+BY96)/2)/(1000*0.61365*exp(17.502*W96/(240.97+W96))/(CD96+CE96)-BY96)</f>
        <v>0</v>
      </c>
      <c r="T96">
        <f>1/((BS96+1)/(Q96/1.6)+1/(R96/1.37)) + BS96/((BS96+1)/(Q96/1.6) + BS96/(R96/1.37))</f>
        <v>0</v>
      </c>
      <c r="U96">
        <f>(BN96*BQ96)</f>
        <v>0</v>
      </c>
      <c r="V96">
        <f>(CF96+(U96+2*0.95*5.67E-8*(((CF96+$B$7)+273)^4-(CF96+273)^4)-44100*J96)/(1.84*29.3*R96+8*0.95*5.67E-8*(CF96+273)^3))</f>
        <v>0</v>
      </c>
      <c r="W96">
        <f>($C$7*CG96+$D$7*CH96+$E$7*V96)</f>
        <v>0</v>
      </c>
      <c r="X96">
        <f>0.61365*exp(17.502*W96/(240.97+W96))</f>
        <v>0</v>
      </c>
      <c r="Y96">
        <f>(Z96/AA96*100)</f>
        <v>0</v>
      </c>
      <c r="Z96">
        <f>BY96*(CD96+CE96)/1000</f>
        <v>0</v>
      </c>
      <c r="AA96">
        <f>0.61365*exp(17.502*CF96/(240.97+CF96))</f>
        <v>0</v>
      </c>
      <c r="AB96">
        <f>(X96-BY96*(CD96+CE96)/1000)</f>
        <v>0</v>
      </c>
      <c r="AC96">
        <f>(-J96*44100)</f>
        <v>0</v>
      </c>
      <c r="AD96">
        <f>2*29.3*R96*0.92*(CF96-W96)</f>
        <v>0</v>
      </c>
      <c r="AE96">
        <f>2*0.95*5.67E-8*(((CF96+$B$7)+273)^4-(W96+273)^4)</f>
        <v>0</v>
      </c>
      <c r="AF96">
        <f>U96+AE96+AC96+AD96</f>
        <v>0</v>
      </c>
      <c r="AG96">
        <v>17</v>
      </c>
      <c r="AH96">
        <v>2</v>
      </c>
      <c r="AI96">
        <f>IF(AG96*$H$13&gt;=AK96,1.0,(AK96/(AK96-AG96*$H$13)))</f>
        <v>0</v>
      </c>
      <c r="AJ96">
        <f>(AI96-1)*100</f>
        <v>0</v>
      </c>
      <c r="AK96">
        <f>MAX(0,($B$13+$C$13*CK96)/(1+$D$13*CK96)*CD96/(CF96+273)*$E$13)</f>
        <v>0</v>
      </c>
      <c r="AL96" t="s">
        <v>292</v>
      </c>
      <c r="AM96" t="s">
        <v>292</v>
      </c>
      <c r="AN96">
        <v>0</v>
      </c>
      <c r="AO96">
        <v>0</v>
      </c>
      <c r="AP96">
        <f>1-AN96/AO96</f>
        <v>0</v>
      </c>
      <c r="AQ96">
        <v>0</v>
      </c>
      <c r="AR96" t="s">
        <v>292</v>
      </c>
      <c r="AS96" t="s">
        <v>292</v>
      </c>
      <c r="AT96">
        <v>0</v>
      </c>
      <c r="AU96">
        <v>0</v>
      </c>
      <c r="AV96">
        <f>1-AT96/AU96</f>
        <v>0</v>
      </c>
      <c r="AW96">
        <v>0.5</v>
      </c>
      <c r="AX96">
        <f>BO96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292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293</v>
      </c>
      <c r="BU96">
        <v>2</v>
      </c>
      <c r="BV96">
        <v>1626126471.5</v>
      </c>
      <c r="BW96">
        <v>403.589</v>
      </c>
      <c r="BX96">
        <v>420.077</v>
      </c>
      <c r="BY96">
        <v>6.69691</v>
      </c>
      <c r="BZ96">
        <v>4.16342666666667</v>
      </c>
      <c r="CA96">
        <v>401.457</v>
      </c>
      <c r="CB96">
        <v>6.75439333333333</v>
      </c>
      <c r="CC96">
        <v>900.061333333333</v>
      </c>
      <c r="CD96">
        <v>100.778</v>
      </c>
      <c r="CE96">
        <v>0.109889666666667</v>
      </c>
      <c r="CF96">
        <v>17.1081666666667</v>
      </c>
      <c r="CG96">
        <v>16.3750666666667</v>
      </c>
      <c r="CH96">
        <v>999.9</v>
      </c>
      <c r="CI96">
        <v>0</v>
      </c>
      <c r="CJ96">
        <v>0</v>
      </c>
      <c r="CK96">
        <v>9989.15</v>
      </c>
      <c r="CL96">
        <v>0</v>
      </c>
      <c r="CM96">
        <v>0.221023</v>
      </c>
      <c r="CN96">
        <v>1460</v>
      </c>
      <c r="CO96">
        <v>0.972997666666667</v>
      </c>
      <c r="CP96">
        <v>0.0270023666666667</v>
      </c>
      <c r="CQ96">
        <v>0</v>
      </c>
      <c r="CR96">
        <v>916.294</v>
      </c>
      <c r="CS96">
        <v>4.99999</v>
      </c>
      <c r="CT96">
        <v>13394.2</v>
      </c>
      <c r="CU96">
        <v>12728.3333333333</v>
      </c>
      <c r="CV96">
        <v>40.062</v>
      </c>
      <c r="CW96">
        <v>42.312</v>
      </c>
      <c r="CX96">
        <v>41.2913333333333</v>
      </c>
      <c r="CY96">
        <v>41.562</v>
      </c>
      <c r="CZ96">
        <v>41.5</v>
      </c>
      <c r="DA96">
        <v>1415.71</v>
      </c>
      <c r="DB96">
        <v>39.29</v>
      </c>
      <c r="DC96">
        <v>0</v>
      </c>
      <c r="DD96">
        <v>1626126481.9</v>
      </c>
      <c r="DE96">
        <v>0</v>
      </c>
      <c r="DF96">
        <v>916.929</v>
      </c>
      <c r="DG96">
        <v>-5.67992306149651</v>
      </c>
      <c r="DH96">
        <v>-96.6461537047339</v>
      </c>
      <c r="DI96">
        <v>13404.58</v>
      </c>
      <c r="DJ96">
        <v>15</v>
      </c>
      <c r="DK96">
        <v>1626126261</v>
      </c>
      <c r="DL96" t="s">
        <v>294</v>
      </c>
      <c r="DM96">
        <v>1626126255</v>
      </c>
      <c r="DN96">
        <v>1626126261</v>
      </c>
      <c r="DO96">
        <v>7</v>
      </c>
      <c r="DP96">
        <v>0.339</v>
      </c>
      <c r="DQ96">
        <v>0.02</v>
      </c>
      <c r="DR96">
        <v>2.158</v>
      </c>
      <c r="DS96">
        <v>-0.064</v>
      </c>
      <c r="DT96">
        <v>420</v>
      </c>
      <c r="DU96">
        <v>4</v>
      </c>
      <c r="DV96">
        <v>0.09</v>
      </c>
      <c r="DW96">
        <v>0.05</v>
      </c>
      <c r="DX96">
        <v>-16.37916</v>
      </c>
      <c r="DY96">
        <v>-0.417699061913683</v>
      </c>
      <c r="DZ96">
        <v>0.0456609121678486</v>
      </c>
      <c r="EA96">
        <v>1</v>
      </c>
      <c r="EB96">
        <v>917.380882352941</v>
      </c>
      <c r="EC96">
        <v>-6.42170061637951</v>
      </c>
      <c r="ED96">
        <v>0.663430335218831</v>
      </c>
      <c r="EE96">
        <v>1</v>
      </c>
      <c r="EF96">
        <v>2.5056205</v>
      </c>
      <c r="EG96">
        <v>0.175379437148209</v>
      </c>
      <c r="EH96">
        <v>0.0168832387221765</v>
      </c>
      <c r="EI96">
        <v>0</v>
      </c>
      <c r="EJ96">
        <v>2</v>
      </c>
      <c r="EK96">
        <v>3</v>
      </c>
      <c r="EL96" t="s">
        <v>340</v>
      </c>
      <c r="EM96">
        <v>100</v>
      </c>
      <c r="EN96">
        <v>100</v>
      </c>
      <c r="EO96">
        <v>2.133</v>
      </c>
      <c r="EP96">
        <v>-0.0575</v>
      </c>
      <c r="EQ96">
        <v>1.36772170046793</v>
      </c>
      <c r="ER96">
        <v>0.00225868272383977</v>
      </c>
      <c r="ES96">
        <v>-9.96746185667655e-07</v>
      </c>
      <c r="ET96">
        <v>2.83711317370827e-10</v>
      </c>
      <c r="EU96">
        <v>-0.063082517618382</v>
      </c>
      <c r="EV96">
        <v>-0.00217948432402501</v>
      </c>
      <c r="EW96">
        <v>0.000453263451741206</v>
      </c>
      <c r="EX96">
        <v>-1.16319206543697e-06</v>
      </c>
      <c r="EY96">
        <v>-2</v>
      </c>
      <c r="EZ96">
        <v>2196</v>
      </c>
      <c r="FA96">
        <v>1</v>
      </c>
      <c r="FB96">
        <v>25</v>
      </c>
      <c r="FC96">
        <v>3.6</v>
      </c>
      <c r="FD96">
        <v>3.5</v>
      </c>
      <c r="FE96">
        <v>18</v>
      </c>
      <c r="FF96">
        <v>942.003</v>
      </c>
      <c r="FG96">
        <v>420.358</v>
      </c>
      <c r="FH96">
        <v>12.7603</v>
      </c>
      <c r="FI96">
        <v>26.0446</v>
      </c>
      <c r="FJ96">
        <v>29.9992</v>
      </c>
      <c r="FK96">
        <v>25.9617</v>
      </c>
      <c r="FL96">
        <v>25.9783</v>
      </c>
      <c r="FM96">
        <v>25.2723</v>
      </c>
      <c r="FN96">
        <v>73.5321</v>
      </c>
      <c r="FO96">
        <v>0</v>
      </c>
      <c r="FP96">
        <v>12.83</v>
      </c>
      <c r="FQ96">
        <v>420</v>
      </c>
      <c r="FR96">
        <v>4.24782</v>
      </c>
      <c r="FS96">
        <v>101.353</v>
      </c>
      <c r="FT96">
        <v>101.984</v>
      </c>
    </row>
    <row r="97" spans="1:176">
      <c r="A97">
        <v>81</v>
      </c>
      <c r="B97">
        <v>1626126474.5</v>
      </c>
      <c r="C97">
        <v>160</v>
      </c>
      <c r="D97" t="s">
        <v>455</v>
      </c>
      <c r="E97" t="s">
        <v>456</v>
      </c>
      <c r="F97">
        <v>1</v>
      </c>
      <c r="I97">
        <v>1626126473.5</v>
      </c>
      <c r="J97">
        <f>(K97)/1000</f>
        <v>0</v>
      </c>
      <c r="K97">
        <f>1000*CC97*AI97*(BY97-BZ97)/(100*BR97*(1000-AI97*BY97))</f>
        <v>0</v>
      </c>
      <c r="L97">
        <f>CC97*AI97*(BX97-BW97*(1000-AI97*BZ97)/(1000-AI97*BY97))/(100*BR97)</f>
        <v>0</v>
      </c>
      <c r="M97">
        <f>BW97 - IF(AI97&gt;1, L97*BR97*100.0/(AK97*CK97), 0)</f>
        <v>0</v>
      </c>
      <c r="N97">
        <f>((T97-J97/2)*M97-L97)/(T97+J97/2)</f>
        <v>0</v>
      </c>
      <c r="O97">
        <f>N97*(CD97+CE97)/1000.0</f>
        <v>0</v>
      </c>
      <c r="P97">
        <f>(BW97 - IF(AI97&gt;1, L97*BR97*100.0/(AK97*CK97), 0))*(CD97+CE97)/1000.0</f>
        <v>0</v>
      </c>
      <c r="Q97">
        <f>2.0/((1/S97-1/R97)+SIGN(S97)*SQRT((1/S97-1/R97)*(1/S97-1/R97) + 4*BS97/((BS97+1)*(BS97+1))*(2*1/S97*1/R97-1/R97*1/R97)))</f>
        <v>0</v>
      </c>
      <c r="R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S97">
        <f>J97*(1000-(1000*0.61365*exp(17.502*W97/(240.97+W97))/(CD97+CE97)+BY97)/2)/(1000*0.61365*exp(17.502*W97/(240.97+W97))/(CD97+CE97)-BY97)</f>
        <v>0</v>
      </c>
      <c r="T97">
        <f>1/((BS97+1)/(Q97/1.6)+1/(R97/1.37)) + BS97/((BS97+1)/(Q97/1.6) + BS97/(R97/1.37))</f>
        <v>0</v>
      </c>
      <c r="U97">
        <f>(BN97*BQ97)</f>
        <v>0</v>
      </c>
      <c r="V97">
        <f>(CF97+(U97+2*0.95*5.67E-8*(((CF97+$B$7)+273)^4-(CF97+273)^4)-44100*J97)/(1.84*29.3*R97+8*0.95*5.67E-8*(CF97+273)^3))</f>
        <v>0</v>
      </c>
      <c r="W97">
        <f>($C$7*CG97+$D$7*CH97+$E$7*V97)</f>
        <v>0</v>
      </c>
      <c r="X97">
        <f>0.61365*exp(17.502*W97/(240.97+W97))</f>
        <v>0</v>
      </c>
      <c r="Y97">
        <f>(Z97/AA97*100)</f>
        <v>0</v>
      </c>
      <c r="Z97">
        <f>BY97*(CD97+CE97)/1000</f>
        <v>0</v>
      </c>
      <c r="AA97">
        <f>0.61365*exp(17.502*CF97/(240.97+CF97))</f>
        <v>0</v>
      </c>
      <c r="AB97">
        <f>(X97-BY97*(CD97+CE97)/1000)</f>
        <v>0</v>
      </c>
      <c r="AC97">
        <f>(-J97*44100)</f>
        <v>0</v>
      </c>
      <c r="AD97">
        <f>2*29.3*R97*0.92*(CF97-W97)</f>
        <v>0</v>
      </c>
      <c r="AE97">
        <f>2*0.95*5.67E-8*(((CF97+$B$7)+273)^4-(W97+273)^4)</f>
        <v>0</v>
      </c>
      <c r="AF97">
        <f>U97+AE97+AC97+AD97</f>
        <v>0</v>
      </c>
      <c r="AG97">
        <v>17</v>
      </c>
      <c r="AH97">
        <v>2</v>
      </c>
      <c r="AI97">
        <f>IF(AG97*$H$13&gt;=AK97,1.0,(AK97/(AK97-AG97*$H$13)))</f>
        <v>0</v>
      </c>
      <c r="AJ97">
        <f>(AI97-1)*100</f>
        <v>0</v>
      </c>
      <c r="AK97">
        <f>MAX(0,($B$13+$C$13*CK97)/(1+$D$13*CK97)*CD97/(CF97+273)*$E$13)</f>
        <v>0</v>
      </c>
      <c r="AL97" t="s">
        <v>292</v>
      </c>
      <c r="AM97" t="s">
        <v>292</v>
      </c>
      <c r="AN97">
        <v>0</v>
      </c>
      <c r="AO97">
        <v>0</v>
      </c>
      <c r="AP97">
        <f>1-AN97/AO97</f>
        <v>0</v>
      </c>
      <c r="AQ97">
        <v>0</v>
      </c>
      <c r="AR97" t="s">
        <v>292</v>
      </c>
      <c r="AS97" t="s">
        <v>292</v>
      </c>
      <c r="AT97">
        <v>0</v>
      </c>
      <c r="AU97">
        <v>0</v>
      </c>
      <c r="AV97">
        <f>1-AT97/AU97</f>
        <v>0</v>
      </c>
      <c r="AW97">
        <v>0.5</v>
      </c>
      <c r="AX97">
        <f>BO97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292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293</v>
      </c>
      <c r="BU97">
        <v>2</v>
      </c>
      <c r="BV97">
        <v>1626126473.5</v>
      </c>
      <c r="BW97">
        <v>403.566333333333</v>
      </c>
      <c r="BX97">
        <v>420.051666666667</v>
      </c>
      <c r="BY97">
        <v>6.7033</v>
      </c>
      <c r="BZ97">
        <v>4.16347333333333</v>
      </c>
      <c r="CA97">
        <v>401.434333333333</v>
      </c>
      <c r="CB97">
        <v>6.76076</v>
      </c>
      <c r="CC97">
        <v>899.947333333333</v>
      </c>
      <c r="CD97">
        <v>100.778666666667</v>
      </c>
      <c r="CE97">
        <v>0.110981</v>
      </c>
      <c r="CF97">
        <v>17.133</v>
      </c>
      <c r="CG97">
        <v>16.3964666666667</v>
      </c>
      <c r="CH97">
        <v>999.9</v>
      </c>
      <c r="CI97">
        <v>0</v>
      </c>
      <c r="CJ97">
        <v>0</v>
      </c>
      <c r="CK97">
        <v>9975.62666666667</v>
      </c>
      <c r="CL97">
        <v>0</v>
      </c>
      <c r="CM97">
        <v>0.221023</v>
      </c>
      <c r="CN97">
        <v>1460.08</v>
      </c>
      <c r="CO97">
        <v>0.972999</v>
      </c>
      <c r="CP97">
        <v>0.0270008</v>
      </c>
      <c r="CQ97">
        <v>0</v>
      </c>
      <c r="CR97">
        <v>916.239</v>
      </c>
      <c r="CS97">
        <v>4.99999</v>
      </c>
      <c r="CT97">
        <v>13391.7333333333</v>
      </c>
      <c r="CU97">
        <v>12729</v>
      </c>
      <c r="CV97">
        <v>40.0206666666667</v>
      </c>
      <c r="CW97">
        <v>42.312</v>
      </c>
      <c r="CX97">
        <v>41.2913333333333</v>
      </c>
      <c r="CY97">
        <v>41.562</v>
      </c>
      <c r="CZ97">
        <v>41.562</v>
      </c>
      <c r="DA97">
        <v>1415.79</v>
      </c>
      <c r="DB97">
        <v>39.29</v>
      </c>
      <c r="DC97">
        <v>0</v>
      </c>
      <c r="DD97">
        <v>1626126483.7</v>
      </c>
      <c r="DE97">
        <v>0</v>
      </c>
      <c r="DF97">
        <v>916.788230769231</v>
      </c>
      <c r="DG97">
        <v>-6.13476923447212</v>
      </c>
      <c r="DH97">
        <v>-102.092307809412</v>
      </c>
      <c r="DI97">
        <v>13402.2307692308</v>
      </c>
      <c r="DJ97">
        <v>15</v>
      </c>
      <c r="DK97">
        <v>1626126261</v>
      </c>
      <c r="DL97" t="s">
        <v>294</v>
      </c>
      <c r="DM97">
        <v>1626126255</v>
      </c>
      <c r="DN97">
        <v>1626126261</v>
      </c>
      <c r="DO97">
        <v>7</v>
      </c>
      <c r="DP97">
        <v>0.339</v>
      </c>
      <c r="DQ97">
        <v>0.02</v>
      </c>
      <c r="DR97">
        <v>2.158</v>
      </c>
      <c r="DS97">
        <v>-0.064</v>
      </c>
      <c r="DT97">
        <v>420</v>
      </c>
      <c r="DU97">
        <v>4</v>
      </c>
      <c r="DV97">
        <v>0.09</v>
      </c>
      <c r="DW97">
        <v>0.05</v>
      </c>
      <c r="DX97">
        <v>-16.3961425</v>
      </c>
      <c r="DY97">
        <v>-0.472650281425849</v>
      </c>
      <c r="DZ97">
        <v>0.0509222833713296</v>
      </c>
      <c r="EA97">
        <v>1</v>
      </c>
      <c r="EB97">
        <v>917.126617647059</v>
      </c>
      <c r="EC97">
        <v>-6.25534614447514</v>
      </c>
      <c r="ED97">
        <v>0.641186905608543</v>
      </c>
      <c r="EE97">
        <v>1</v>
      </c>
      <c r="EF97">
        <v>2.5115575</v>
      </c>
      <c r="EG97">
        <v>0.173248030018755</v>
      </c>
      <c r="EH97">
        <v>0.016673808765546</v>
      </c>
      <c r="EI97">
        <v>0</v>
      </c>
      <c r="EJ97">
        <v>2</v>
      </c>
      <c r="EK97">
        <v>3</v>
      </c>
      <c r="EL97" t="s">
        <v>340</v>
      </c>
      <c r="EM97">
        <v>100</v>
      </c>
      <c r="EN97">
        <v>100</v>
      </c>
      <c r="EO97">
        <v>2.132</v>
      </c>
      <c r="EP97">
        <v>-0.0575</v>
      </c>
      <c r="EQ97">
        <v>1.36772170046793</v>
      </c>
      <c r="ER97">
        <v>0.00225868272383977</v>
      </c>
      <c r="ES97">
        <v>-9.96746185667655e-07</v>
      </c>
      <c r="ET97">
        <v>2.83711317370827e-10</v>
      </c>
      <c r="EU97">
        <v>-0.063082517618382</v>
      </c>
      <c r="EV97">
        <v>-0.00217948432402501</v>
      </c>
      <c r="EW97">
        <v>0.000453263451741206</v>
      </c>
      <c r="EX97">
        <v>-1.16319206543697e-06</v>
      </c>
      <c r="EY97">
        <v>-2</v>
      </c>
      <c r="EZ97">
        <v>2196</v>
      </c>
      <c r="FA97">
        <v>1</v>
      </c>
      <c r="FB97">
        <v>25</v>
      </c>
      <c r="FC97">
        <v>3.7</v>
      </c>
      <c r="FD97">
        <v>3.6</v>
      </c>
      <c r="FE97">
        <v>18</v>
      </c>
      <c r="FF97">
        <v>941.903</v>
      </c>
      <c r="FG97">
        <v>420.525</v>
      </c>
      <c r="FH97">
        <v>12.8281</v>
      </c>
      <c r="FI97">
        <v>26.0414</v>
      </c>
      <c r="FJ97">
        <v>29.9992</v>
      </c>
      <c r="FK97">
        <v>25.9604</v>
      </c>
      <c r="FL97">
        <v>25.9773</v>
      </c>
      <c r="FM97">
        <v>25.2717</v>
      </c>
      <c r="FN97">
        <v>73.2602</v>
      </c>
      <c r="FO97">
        <v>0</v>
      </c>
      <c r="FP97">
        <v>12.94</v>
      </c>
      <c r="FQ97">
        <v>420</v>
      </c>
      <c r="FR97">
        <v>4.25315</v>
      </c>
      <c r="FS97">
        <v>101.354</v>
      </c>
      <c r="FT97">
        <v>101.984</v>
      </c>
    </row>
    <row r="98" spans="1:176">
      <c r="A98">
        <v>82</v>
      </c>
      <c r="B98">
        <v>1626126476.5</v>
      </c>
      <c r="C98">
        <v>162</v>
      </c>
      <c r="D98" t="s">
        <v>457</v>
      </c>
      <c r="E98" t="s">
        <v>458</v>
      </c>
      <c r="F98">
        <v>1</v>
      </c>
      <c r="I98">
        <v>1626126475.5</v>
      </c>
      <c r="J98">
        <f>(K98)/1000</f>
        <v>0</v>
      </c>
      <c r="K98">
        <f>1000*CC98*AI98*(BY98-BZ98)/(100*BR98*(1000-AI98*BY98))</f>
        <v>0</v>
      </c>
      <c r="L98">
        <f>CC98*AI98*(BX98-BW98*(1000-AI98*BZ98)/(1000-AI98*BY98))/(100*BR98)</f>
        <v>0</v>
      </c>
      <c r="M98">
        <f>BW98 - IF(AI98&gt;1, L98*BR98*100.0/(AK98*CK98), 0)</f>
        <v>0</v>
      </c>
      <c r="N98">
        <f>((T98-J98/2)*M98-L98)/(T98+J98/2)</f>
        <v>0</v>
      </c>
      <c r="O98">
        <f>N98*(CD98+CE98)/1000.0</f>
        <v>0</v>
      </c>
      <c r="P98">
        <f>(BW98 - IF(AI98&gt;1, L98*BR98*100.0/(AK98*CK98), 0))*(CD98+CE98)/1000.0</f>
        <v>0</v>
      </c>
      <c r="Q98">
        <f>2.0/((1/S98-1/R98)+SIGN(S98)*SQRT((1/S98-1/R98)*(1/S98-1/R98) + 4*BS98/((BS98+1)*(BS98+1))*(2*1/S98*1/R98-1/R98*1/R98)))</f>
        <v>0</v>
      </c>
      <c r="R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S98">
        <f>J98*(1000-(1000*0.61365*exp(17.502*W98/(240.97+W98))/(CD98+CE98)+BY98)/2)/(1000*0.61365*exp(17.502*W98/(240.97+W98))/(CD98+CE98)-BY98)</f>
        <v>0</v>
      </c>
      <c r="T98">
        <f>1/((BS98+1)/(Q98/1.6)+1/(R98/1.37)) + BS98/((BS98+1)/(Q98/1.6) + BS98/(R98/1.37))</f>
        <v>0</v>
      </c>
      <c r="U98">
        <f>(BN98*BQ98)</f>
        <v>0</v>
      </c>
      <c r="V98">
        <f>(CF98+(U98+2*0.95*5.67E-8*(((CF98+$B$7)+273)^4-(CF98+273)^4)-44100*J98)/(1.84*29.3*R98+8*0.95*5.67E-8*(CF98+273)^3))</f>
        <v>0</v>
      </c>
      <c r="W98">
        <f>($C$7*CG98+$D$7*CH98+$E$7*V98)</f>
        <v>0</v>
      </c>
      <c r="X98">
        <f>0.61365*exp(17.502*W98/(240.97+W98))</f>
        <v>0</v>
      </c>
      <c r="Y98">
        <f>(Z98/AA98*100)</f>
        <v>0</v>
      </c>
      <c r="Z98">
        <f>BY98*(CD98+CE98)/1000</f>
        <v>0</v>
      </c>
      <c r="AA98">
        <f>0.61365*exp(17.502*CF98/(240.97+CF98))</f>
        <v>0</v>
      </c>
      <c r="AB98">
        <f>(X98-BY98*(CD98+CE98)/1000)</f>
        <v>0</v>
      </c>
      <c r="AC98">
        <f>(-J98*44100)</f>
        <v>0</v>
      </c>
      <c r="AD98">
        <f>2*29.3*R98*0.92*(CF98-W98)</f>
        <v>0</v>
      </c>
      <c r="AE98">
        <f>2*0.95*5.67E-8*(((CF98+$B$7)+273)^4-(W98+273)^4)</f>
        <v>0</v>
      </c>
      <c r="AF98">
        <f>U98+AE98+AC98+AD98</f>
        <v>0</v>
      </c>
      <c r="AG98">
        <v>17</v>
      </c>
      <c r="AH98">
        <v>2</v>
      </c>
      <c r="AI98">
        <f>IF(AG98*$H$13&gt;=AK98,1.0,(AK98/(AK98-AG98*$H$13)))</f>
        <v>0</v>
      </c>
      <c r="AJ98">
        <f>(AI98-1)*100</f>
        <v>0</v>
      </c>
      <c r="AK98">
        <f>MAX(0,($B$13+$C$13*CK98)/(1+$D$13*CK98)*CD98/(CF98+273)*$E$13)</f>
        <v>0</v>
      </c>
      <c r="AL98" t="s">
        <v>292</v>
      </c>
      <c r="AM98" t="s">
        <v>292</v>
      </c>
      <c r="AN98">
        <v>0</v>
      </c>
      <c r="AO98">
        <v>0</v>
      </c>
      <c r="AP98">
        <f>1-AN98/AO98</f>
        <v>0</v>
      </c>
      <c r="AQ98">
        <v>0</v>
      </c>
      <c r="AR98" t="s">
        <v>292</v>
      </c>
      <c r="AS98" t="s">
        <v>292</v>
      </c>
      <c r="AT98">
        <v>0</v>
      </c>
      <c r="AU98">
        <v>0</v>
      </c>
      <c r="AV98">
        <f>1-AT98/AU98</f>
        <v>0</v>
      </c>
      <c r="AW98">
        <v>0.5</v>
      </c>
      <c r="AX98">
        <f>BO98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292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293</v>
      </c>
      <c r="BU98">
        <v>2</v>
      </c>
      <c r="BV98">
        <v>1626126475.5</v>
      </c>
      <c r="BW98">
        <v>403.539333333333</v>
      </c>
      <c r="BX98">
        <v>420.025333333333</v>
      </c>
      <c r="BY98">
        <v>6.70923666666667</v>
      </c>
      <c r="BZ98">
        <v>4.16662666666667</v>
      </c>
      <c r="CA98">
        <v>401.407333333333</v>
      </c>
      <c r="CB98">
        <v>6.76667333333333</v>
      </c>
      <c r="CC98">
        <v>900.045</v>
      </c>
      <c r="CD98">
        <v>100.778</v>
      </c>
      <c r="CE98">
        <v>0.111236333333333</v>
      </c>
      <c r="CF98">
        <v>17.1615</v>
      </c>
      <c r="CG98">
        <v>16.4135333333333</v>
      </c>
      <c r="CH98">
        <v>999.9</v>
      </c>
      <c r="CI98">
        <v>0</v>
      </c>
      <c r="CJ98">
        <v>0</v>
      </c>
      <c r="CK98">
        <v>9983.75</v>
      </c>
      <c r="CL98">
        <v>0</v>
      </c>
      <c r="CM98">
        <v>0.221023</v>
      </c>
      <c r="CN98">
        <v>1460.07666666667</v>
      </c>
      <c r="CO98">
        <v>0.972997666666667</v>
      </c>
      <c r="CP98">
        <v>0.0270023666666667</v>
      </c>
      <c r="CQ98">
        <v>0</v>
      </c>
      <c r="CR98">
        <v>915.873333333333</v>
      </c>
      <c r="CS98">
        <v>4.99999</v>
      </c>
      <c r="CT98">
        <v>13387.8</v>
      </c>
      <c r="CU98">
        <v>12729.0333333333</v>
      </c>
      <c r="CV98">
        <v>40.062</v>
      </c>
      <c r="CW98">
        <v>42.312</v>
      </c>
      <c r="CX98">
        <v>41.2706666666667</v>
      </c>
      <c r="CY98">
        <v>41.562</v>
      </c>
      <c r="CZ98">
        <v>41.5413333333333</v>
      </c>
      <c r="DA98">
        <v>1415.78666666667</v>
      </c>
      <c r="DB98">
        <v>39.29</v>
      </c>
      <c r="DC98">
        <v>0</v>
      </c>
      <c r="DD98">
        <v>1626126485.5</v>
      </c>
      <c r="DE98">
        <v>0</v>
      </c>
      <c r="DF98">
        <v>916.57848</v>
      </c>
      <c r="DG98">
        <v>-6.37461537382655</v>
      </c>
      <c r="DH98">
        <v>-104.530769089227</v>
      </c>
      <c r="DI98">
        <v>13398.836</v>
      </c>
      <c r="DJ98">
        <v>15</v>
      </c>
      <c r="DK98">
        <v>1626126261</v>
      </c>
      <c r="DL98" t="s">
        <v>294</v>
      </c>
      <c r="DM98">
        <v>1626126255</v>
      </c>
      <c r="DN98">
        <v>1626126261</v>
      </c>
      <c r="DO98">
        <v>7</v>
      </c>
      <c r="DP98">
        <v>0.339</v>
      </c>
      <c r="DQ98">
        <v>0.02</v>
      </c>
      <c r="DR98">
        <v>2.158</v>
      </c>
      <c r="DS98">
        <v>-0.064</v>
      </c>
      <c r="DT98">
        <v>420</v>
      </c>
      <c r="DU98">
        <v>4</v>
      </c>
      <c r="DV98">
        <v>0.09</v>
      </c>
      <c r="DW98">
        <v>0.05</v>
      </c>
      <c r="DX98">
        <v>-16.4097075</v>
      </c>
      <c r="DY98">
        <v>-0.530860412757939</v>
      </c>
      <c r="DZ98">
        <v>0.055054570144085</v>
      </c>
      <c r="EA98">
        <v>0</v>
      </c>
      <c r="EB98">
        <v>916.886545454546</v>
      </c>
      <c r="EC98">
        <v>-6.29429710021774</v>
      </c>
      <c r="ED98">
        <v>0.628843772616152</v>
      </c>
      <c r="EE98">
        <v>1</v>
      </c>
      <c r="EF98">
        <v>2.51727725</v>
      </c>
      <c r="EG98">
        <v>0.170378724202624</v>
      </c>
      <c r="EH98">
        <v>0.0164008269589524</v>
      </c>
      <c r="EI98">
        <v>0</v>
      </c>
      <c r="EJ98">
        <v>1</v>
      </c>
      <c r="EK98">
        <v>3</v>
      </c>
      <c r="EL98" t="s">
        <v>459</v>
      </c>
      <c r="EM98">
        <v>100</v>
      </c>
      <c r="EN98">
        <v>100</v>
      </c>
      <c r="EO98">
        <v>2.133</v>
      </c>
      <c r="EP98">
        <v>-0.0574</v>
      </c>
      <c r="EQ98">
        <v>1.36772170046793</v>
      </c>
      <c r="ER98">
        <v>0.00225868272383977</v>
      </c>
      <c r="ES98">
        <v>-9.96746185667655e-07</v>
      </c>
      <c r="ET98">
        <v>2.83711317370827e-10</v>
      </c>
      <c r="EU98">
        <v>-0.063082517618382</v>
      </c>
      <c r="EV98">
        <v>-0.00217948432402501</v>
      </c>
      <c r="EW98">
        <v>0.000453263451741206</v>
      </c>
      <c r="EX98">
        <v>-1.16319206543697e-06</v>
      </c>
      <c r="EY98">
        <v>-2</v>
      </c>
      <c r="EZ98">
        <v>2196</v>
      </c>
      <c r="FA98">
        <v>1</v>
      </c>
      <c r="FB98">
        <v>25</v>
      </c>
      <c r="FC98">
        <v>3.7</v>
      </c>
      <c r="FD98">
        <v>3.6</v>
      </c>
      <c r="FE98">
        <v>18</v>
      </c>
      <c r="FF98">
        <v>942.293</v>
      </c>
      <c r="FG98">
        <v>420.677</v>
      </c>
      <c r="FH98">
        <v>12.892</v>
      </c>
      <c r="FI98">
        <v>26.0373</v>
      </c>
      <c r="FJ98">
        <v>29.9992</v>
      </c>
      <c r="FK98">
        <v>25.959</v>
      </c>
      <c r="FL98">
        <v>25.9762</v>
      </c>
      <c r="FM98">
        <v>25.2726</v>
      </c>
      <c r="FN98">
        <v>73.2602</v>
      </c>
      <c r="FO98">
        <v>0</v>
      </c>
      <c r="FP98">
        <v>13.04</v>
      </c>
      <c r="FQ98">
        <v>420</v>
      </c>
      <c r="FR98">
        <v>4.2531</v>
      </c>
      <c r="FS98">
        <v>101.354</v>
      </c>
      <c r="FT98">
        <v>101.985</v>
      </c>
    </row>
    <row r="99" spans="1:176">
      <c r="A99">
        <v>83</v>
      </c>
      <c r="B99">
        <v>1626126478.5</v>
      </c>
      <c r="C99">
        <v>164</v>
      </c>
      <c r="D99" t="s">
        <v>460</v>
      </c>
      <c r="E99" t="s">
        <v>461</v>
      </c>
      <c r="F99">
        <v>1</v>
      </c>
      <c r="I99">
        <v>1626126477.5</v>
      </c>
      <c r="J99">
        <f>(K99)/1000</f>
        <v>0</v>
      </c>
      <c r="K99">
        <f>1000*CC99*AI99*(BY99-BZ99)/(100*BR99*(1000-AI99*BY99))</f>
        <v>0</v>
      </c>
      <c r="L99">
        <f>CC99*AI99*(BX99-BW99*(1000-AI99*BZ99)/(1000-AI99*BY99))/(100*BR99)</f>
        <v>0</v>
      </c>
      <c r="M99">
        <f>BW99 - IF(AI99&gt;1, L99*BR99*100.0/(AK99*CK99), 0)</f>
        <v>0</v>
      </c>
      <c r="N99">
        <f>((T99-J99/2)*M99-L99)/(T99+J99/2)</f>
        <v>0</v>
      </c>
      <c r="O99">
        <f>N99*(CD99+CE99)/1000.0</f>
        <v>0</v>
      </c>
      <c r="P99">
        <f>(BW99 - IF(AI99&gt;1, L99*BR99*100.0/(AK99*CK99), 0))*(CD99+CE99)/1000.0</f>
        <v>0</v>
      </c>
      <c r="Q99">
        <f>2.0/((1/S99-1/R99)+SIGN(S99)*SQRT((1/S99-1/R99)*(1/S99-1/R99) + 4*BS99/((BS99+1)*(BS99+1))*(2*1/S99*1/R99-1/R99*1/R99)))</f>
        <v>0</v>
      </c>
      <c r="R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S99">
        <f>J99*(1000-(1000*0.61365*exp(17.502*W99/(240.97+W99))/(CD99+CE99)+BY99)/2)/(1000*0.61365*exp(17.502*W99/(240.97+W99))/(CD99+CE99)-BY99)</f>
        <v>0</v>
      </c>
      <c r="T99">
        <f>1/((BS99+1)/(Q99/1.6)+1/(R99/1.37)) + BS99/((BS99+1)/(Q99/1.6) + BS99/(R99/1.37))</f>
        <v>0</v>
      </c>
      <c r="U99">
        <f>(BN99*BQ99)</f>
        <v>0</v>
      </c>
      <c r="V99">
        <f>(CF99+(U99+2*0.95*5.67E-8*(((CF99+$B$7)+273)^4-(CF99+273)^4)-44100*J99)/(1.84*29.3*R99+8*0.95*5.67E-8*(CF99+273)^3))</f>
        <v>0</v>
      </c>
      <c r="W99">
        <f>($C$7*CG99+$D$7*CH99+$E$7*V99)</f>
        <v>0</v>
      </c>
      <c r="X99">
        <f>0.61365*exp(17.502*W99/(240.97+W99))</f>
        <v>0</v>
      </c>
      <c r="Y99">
        <f>(Z99/AA99*100)</f>
        <v>0</v>
      </c>
      <c r="Z99">
        <f>BY99*(CD99+CE99)/1000</f>
        <v>0</v>
      </c>
      <c r="AA99">
        <f>0.61365*exp(17.502*CF99/(240.97+CF99))</f>
        <v>0</v>
      </c>
      <c r="AB99">
        <f>(X99-BY99*(CD99+CE99)/1000)</f>
        <v>0</v>
      </c>
      <c r="AC99">
        <f>(-J99*44100)</f>
        <v>0</v>
      </c>
      <c r="AD99">
        <f>2*29.3*R99*0.92*(CF99-W99)</f>
        <v>0</v>
      </c>
      <c r="AE99">
        <f>2*0.95*5.67E-8*(((CF99+$B$7)+273)^4-(W99+273)^4)</f>
        <v>0</v>
      </c>
      <c r="AF99">
        <f>U99+AE99+AC99+AD99</f>
        <v>0</v>
      </c>
      <c r="AG99">
        <v>17</v>
      </c>
      <c r="AH99">
        <v>2</v>
      </c>
      <c r="AI99">
        <f>IF(AG99*$H$13&gt;=AK99,1.0,(AK99/(AK99-AG99*$H$13)))</f>
        <v>0</v>
      </c>
      <c r="AJ99">
        <f>(AI99-1)*100</f>
        <v>0</v>
      </c>
      <c r="AK99">
        <f>MAX(0,($B$13+$C$13*CK99)/(1+$D$13*CK99)*CD99/(CF99+273)*$E$13)</f>
        <v>0</v>
      </c>
      <c r="AL99" t="s">
        <v>292</v>
      </c>
      <c r="AM99" t="s">
        <v>292</v>
      </c>
      <c r="AN99">
        <v>0</v>
      </c>
      <c r="AO99">
        <v>0</v>
      </c>
      <c r="AP99">
        <f>1-AN99/AO99</f>
        <v>0</v>
      </c>
      <c r="AQ99">
        <v>0</v>
      </c>
      <c r="AR99" t="s">
        <v>292</v>
      </c>
      <c r="AS99" t="s">
        <v>292</v>
      </c>
      <c r="AT99">
        <v>0</v>
      </c>
      <c r="AU99">
        <v>0</v>
      </c>
      <c r="AV99">
        <f>1-AT99/AU99</f>
        <v>0</v>
      </c>
      <c r="AW99">
        <v>0.5</v>
      </c>
      <c r="AX99">
        <f>BO99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292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293</v>
      </c>
      <c r="BU99">
        <v>2</v>
      </c>
      <c r="BV99">
        <v>1626126477.5</v>
      </c>
      <c r="BW99">
        <v>403.512666666667</v>
      </c>
      <c r="BX99">
        <v>419.989666666667</v>
      </c>
      <c r="BY99">
        <v>6.71774333333333</v>
      </c>
      <c r="BZ99">
        <v>4.17935333333333</v>
      </c>
      <c r="CA99">
        <v>401.380666666667</v>
      </c>
      <c r="CB99">
        <v>6.77515</v>
      </c>
      <c r="CC99">
        <v>899.999333333333</v>
      </c>
      <c r="CD99">
        <v>100.777333333333</v>
      </c>
      <c r="CE99">
        <v>0.110936</v>
      </c>
      <c r="CF99">
        <v>17.1851333333333</v>
      </c>
      <c r="CG99">
        <v>16.4409666666667</v>
      </c>
      <c r="CH99">
        <v>999.9</v>
      </c>
      <c r="CI99">
        <v>0</v>
      </c>
      <c r="CJ99">
        <v>0</v>
      </c>
      <c r="CK99">
        <v>9958.33333333333</v>
      </c>
      <c r="CL99">
        <v>0</v>
      </c>
      <c r="CM99">
        <v>0.221023</v>
      </c>
      <c r="CN99">
        <v>1459.99333333333</v>
      </c>
      <c r="CO99">
        <v>0.972996333333333</v>
      </c>
      <c r="CP99">
        <v>0.0270039333333333</v>
      </c>
      <c r="CQ99">
        <v>0</v>
      </c>
      <c r="CR99">
        <v>915.604333333333</v>
      </c>
      <c r="CS99">
        <v>4.99999</v>
      </c>
      <c r="CT99">
        <v>13383.9333333333</v>
      </c>
      <c r="CU99">
        <v>12728.2666666667</v>
      </c>
      <c r="CV99">
        <v>40.062</v>
      </c>
      <c r="CW99">
        <v>42.312</v>
      </c>
      <c r="CX99">
        <v>41.25</v>
      </c>
      <c r="CY99">
        <v>41.562</v>
      </c>
      <c r="CZ99">
        <v>41.5413333333333</v>
      </c>
      <c r="DA99">
        <v>1415.70333333333</v>
      </c>
      <c r="DB99">
        <v>39.2933333333333</v>
      </c>
      <c r="DC99">
        <v>0</v>
      </c>
      <c r="DD99">
        <v>1626126487.9</v>
      </c>
      <c r="DE99">
        <v>0</v>
      </c>
      <c r="DF99">
        <v>916.31984</v>
      </c>
      <c r="DG99">
        <v>-6.91230768746317</v>
      </c>
      <c r="DH99">
        <v>-102.084615213147</v>
      </c>
      <c r="DI99">
        <v>13394.592</v>
      </c>
      <c r="DJ99">
        <v>15</v>
      </c>
      <c r="DK99">
        <v>1626126261</v>
      </c>
      <c r="DL99" t="s">
        <v>294</v>
      </c>
      <c r="DM99">
        <v>1626126255</v>
      </c>
      <c r="DN99">
        <v>1626126261</v>
      </c>
      <c r="DO99">
        <v>7</v>
      </c>
      <c r="DP99">
        <v>0.339</v>
      </c>
      <c r="DQ99">
        <v>0.02</v>
      </c>
      <c r="DR99">
        <v>2.158</v>
      </c>
      <c r="DS99">
        <v>-0.064</v>
      </c>
      <c r="DT99">
        <v>420</v>
      </c>
      <c r="DU99">
        <v>4</v>
      </c>
      <c r="DV99">
        <v>0.09</v>
      </c>
      <c r="DW99">
        <v>0.05</v>
      </c>
      <c r="DX99">
        <v>-16.4229375</v>
      </c>
      <c r="DY99">
        <v>-0.530362851782325</v>
      </c>
      <c r="DZ99">
        <v>0.0548076029739486</v>
      </c>
      <c r="EA99">
        <v>0</v>
      </c>
      <c r="EB99">
        <v>916.708705882353</v>
      </c>
      <c r="EC99">
        <v>-6.05014747134376</v>
      </c>
      <c r="ED99">
        <v>0.620460480298659</v>
      </c>
      <c r="EE99">
        <v>1</v>
      </c>
      <c r="EF99">
        <v>2.52208425</v>
      </c>
      <c r="EG99">
        <v>0.155929643527205</v>
      </c>
      <c r="EH99">
        <v>0.0152024042321437</v>
      </c>
      <c r="EI99">
        <v>0</v>
      </c>
      <c r="EJ99">
        <v>1</v>
      </c>
      <c r="EK99">
        <v>3</v>
      </c>
      <c r="EL99" t="s">
        <v>459</v>
      </c>
      <c r="EM99">
        <v>100</v>
      </c>
      <c r="EN99">
        <v>100</v>
      </c>
      <c r="EO99">
        <v>2.132</v>
      </c>
      <c r="EP99">
        <v>-0.0574</v>
      </c>
      <c r="EQ99">
        <v>1.36772170046793</v>
      </c>
      <c r="ER99">
        <v>0.00225868272383977</v>
      </c>
      <c r="ES99">
        <v>-9.96746185667655e-07</v>
      </c>
      <c r="ET99">
        <v>2.83711317370827e-10</v>
      </c>
      <c r="EU99">
        <v>-0.063082517618382</v>
      </c>
      <c r="EV99">
        <v>-0.00217948432402501</v>
      </c>
      <c r="EW99">
        <v>0.000453263451741206</v>
      </c>
      <c r="EX99">
        <v>-1.16319206543697e-06</v>
      </c>
      <c r="EY99">
        <v>-2</v>
      </c>
      <c r="EZ99">
        <v>2196</v>
      </c>
      <c r="FA99">
        <v>1</v>
      </c>
      <c r="FB99">
        <v>25</v>
      </c>
      <c r="FC99">
        <v>3.7</v>
      </c>
      <c r="FD99">
        <v>3.6</v>
      </c>
      <c r="FE99">
        <v>18</v>
      </c>
      <c r="FF99">
        <v>942.134</v>
      </c>
      <c r="FG99">
        <v>420.683</v>
      </c>
      <c r="FH99">
        <v>12.9577</v>
      </c>
      <c r="FI99">
        <v>26.0337</v>
      </c>
      <c r="FJ99">
        <v>29.9992</v>
      </c>
      <c r="FK99">
        <v>25.9573</v>
      </c>
      <c r="FL99">
        <v>25.9751</v>
      </c>
      <c r="FM99">
        <v>25.2735</v>
      </c>
      <c r="FN99">
        <v>73.2602</v>
      </c>
      <c r="FO99">
        <v>0</v>
      </c>
      <c r="FP99">
        <v>13.04</v>
      </c>
      <c r="FQ99">
        <v>420</v>
      </c>
      <c r="FR99">
        <v>4.28956</v>
      </c>
      <c r="FS99">
        <v>101.355</v>
      </c>
      <c r="FT99">
        <v>101.985</v>
      </c>
    </row>
    <row r="100" spans="1:176">
      <c r="A100">
        <v>84</v>
      </c>
      <c r="B100">
        <v>1626126480.5</v>
      </c>
      <c r="C100">
        <v>166</v>
      </c>
      <c r="D100" t="s">
        <v>462</v>
      </c>
      <c r="E100" t="s">
        <v>463</v>
      </c>
      <c r="F100">
        <v>1</v>
      </c>
      <c r="I100">
        <v>1626126479.5</v>
      </c>
      <c r="J100">
        <f>(K100)/1000</f>
        <v>0</v>
      </c>
      <c r="K100">
        <f>1000*CC100*AI100*(BY100-BZ100)/(100*BR100*(1000-AI100*BY100))</f>
        <v>0</v>
      </c>
      <c r="L100">
        <f>CC100*AI100*(BX100-BW100*(1000-AI100*BZ100)/(1000-AI100*BY100))/(100*BR100)</f>
        <v>0</v>
      </c>
      <c r="M100">
        <f>BW100 - IF(AI100&gt;1, L100*BR100*100.0/(AK100*CK100), 0)</f>
        <v>0</v>
      </c>
      <c r="N100">
        <f>((T100-J100/2)*M100-L100)/(T100+J100/2)</f>
        <v>0</v>
      </c>
      <c r="O100">
        <f>N100*(CD100+CE100)/1000.0</f>
        <v>0</v>
      </c>
      <c r="P100">
        <f>(BW100 - IF(AI100&gt;1, L100*BR100*100.0/(AK100*CK100), 0))*(CD100+CE100)/1000.0</f>
        <v>0</v>
      </c>
      <c r="Q100">
        <f>2.0/((1/S100-1/R100)+SIGN(S100)*SQRT((1/S100-1/R100)*(1/S100-1/R100) + 4*BS100/((BS100+1)*(BS100+1))*(2*1/S100*1/R100-1/R100*1/R100)))</f>
        <v>0</v>
      </c>
      <c r="R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S100">
        <f>J100*(1000-(1000*0.61365*exp(17.502*W100/(240.97+W100))/(CD100+CE100)+BY100)/2)/(1000*0.61365*exp(17.502*W100/(240.97+W100))/(CD100+CE100)-BY100)</f>
        <v>0</v>
      </c>
      <c r="T100">
        <f>1/((BS100+1)/(Q100/1.6)+1/(R100/1.37)) + BS100/((BS100+1)/(Q100/1.6) + BS100/(R100/1.37))</f>
        <v>0</v>
      </c>
      <c r="U100">
        <f>(BN100*BQ100)</f>
        <v>0</v>
      </c>
      <c r="V100">
        <f>(CF100+(U100+2*0.95*5.67E-8*(((CF100+$B$7)+273)^4-(CF100+273)^4)-44100*J100)/(1.84*29.3*R100+8*0.95*5.67E-8*(CF100+273)^3))</f>
        <v>0</v>
      </c>
      <c r="W100">
        <f>($C$7*CG100+$D$7*CH100+$E$7*V100)</f>
        <v>0</v>
      </c>
      <c r="X100">
        <f>0.61365*exp(17.502*W100/(240.97+W100))</f>
        <v>0</v>
      </c>
      <c r="Y100">
        <f>(Z100/AA100*100)</f>
        <v>0</v>
      </c>
      <c r="Z100">
        <f>BY100*(CD100+CE100)/1000</f>
        <v>0</v>
      </c>
      <c r="AA100">
        <f>0.61365*exp(17.502*CF100/(240.97+CF100))</f>
        <v>0</v>
      </c>
      <c r="AB100">
        <f>(X100-BY100*(CD100+CE100)/1000)</f>
        <v>0</v>
      </c>
      <c r="AC100">
        <f>(-J100*44100)</f>
        <v>0</v>
      </c>
      <c r="AD100">
        <f>2*29.3*R100*0.92*(CF100-W100)</f>
        <v>0</v>
      </c>
      <c r="AE100">
        <f>2*0.95*5.67E-8*(((CF100+$B$7)+273)^4-(W100+273)^4)</f>
        <v>0</v>
      </c>
      <c r="AF100">
        <f>U100+AE100+AC100+AD100</f>
        <v>0</v>
      </c>
      <c r="AG100">
        <v>17</v>
      </c>
      <c r="AH100">
        <v>2</v>
      </c>
      <c r="AI100">
        <f>IF(AG100*$H$13&gt;=AK100,1.0,(AK100/(AK100-AG100*$H$13)))</f>
        <v>0</v>
      </c>
      <c r="AJ100">
        <f>(AI100-1)*100</f>
        <v>0</v>
      </c>
      <c r="AK100">
        <f>MAX(0,($B$13+$C$13*CK100)/(1+$D$13*CK100)*CD100/(CF100+273)*$E$13)</f>
        <v>0</v>
      </c>
      <c r="AL100" t="s">
        <v>292</v>
      </c>
      <c r="AM100" t="s">
        <v>292</v>
      </c>
      <c r="AN100">
        <v>0</v>
      </c>
      <c r="AO100">
        <v>0</v>
      </c>
      <c r="AP100">
        <f>1-AN100/AO100</f>
        <v>0</v>
      </c>
      <c r="AQ100">
        <v>0</v>
      </c>
      <c r="AR100" t="s">
        <v>292</v>
      </c>
      <c r="AS100" t="s">
        <v>292</v>
      </c>
      <c r="AT100">
        <v>0</v>
      </c>
      <c r="AU100">
        <v>0</v>
      </c>
      <c r="AV100">
        <f>1-AT100/AU100</f>
        <v>0</v>
      </c>
      <c r="AW100">
        <v>0.5</v>
      </c>
      <c r="AX100">
        <f>BO100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292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293</v>
      </c>
      <c r="BU100">
        <v>2</v>
      </c>
      <c r="BV100">
        <v>1626126479.5</v>
      </c>
      <c r="BW100">
        <v>403.478333333333</v>
      </c>
      <c r="BX100">
        <v>419.950333333333</v>
      </c>
      <c r="BY100">
        <v>6.73066666666667</v>
      </c>
      <c r="BZ100">
        <v>4.19025666666667</v>
      </c>
      <c r="CA100">
        <v>401.346333333333</v>
      </c>
      <c r="CB100">
        <v>6.78802333333333</v>
      </c>
      <c r="CC100">
        <v>899.954666666667</v>
      </c>
      <c r="CD100">
        <v>100.776333333333</v>
      </c>
      <c r="CE100">
        <v>0.110951333333333</v>
      </c>
      <c r="CF100">
        <v>17.2057</v>
      </c>
      <c r="CG100">
        <v>16.4688666666667</v>
      </c>
      <c r="CH100">
        <v>999.9</v>
      </c>
      <c r="CI100">
        <v>0</v>
      </c>
      <c r="CJ100">
        <v>0</v>
      </c>
      <c r="CK100">
        <v>9959.79333333333</v>
      </c>
      <c r="CL100">
        <v>0</v>
      </c>
      <c r="CM100">
        <v>0.221023</v>
      </c>
      <c r="CN100">
        <v>1459.98666666667</v>
      </c>
      <c r="CO100">
        <v>0.972995</v>
      </c>
      <c r="CP100">
        <v>0.0270055</v>
      </c>
      <c r="CQ100">
        <v>0</v>
      </c>
      <c r="CR100">
        <v>915.143333333333</v>
      </c>
      <c r="CS100">
        <v>4.99999</v>
      </c>
      <c r="CT100">
        <v>13379.7666666667</v>
      </c>
      <c r="CU100">
        <v>12728.1666666667</v>
      </c>
      <c r="CV100">
        <v>40.062</v>
      </c>
      <c r="CW100">
        <v>42.312</v>
      </c>
      <c r="CX100">
        <v>41.25</v>
      </c>
      <c r="CY100">
        <v>41.562</v>
      </c>
      <c r="CZ100">
        <v>41.5</v>
      </c>
      <c r="DA100">
        <v>1415.69666666667</v>
      </c>
      <c r="DB100">
        <v>39.29</v>
      </c>
      <c r="DC100">
        <v>0</v>
      </c>
      <c r="DD100">
        <v>1626126489.7</v>
      </c>
      <c r="DE100">
        <v>0</v>
      </c>
      <c r="DF100">
        <v>916.103423076923</v>
      </c>
      <c r="DG100">
        <v>-7.18300855669441</v>
      </c>
      <c r="DH100">
        <v>-104.53333337758</v>
      </c>
      <c r="DI100">
        <v>13392.0153846154</v>
      </c>
      <c r="DJ100">
        <v>15</v>
      </c>
      <c r="DK100">
        <v>1626126261</v>
      </c>
      <c r="DL100" t="s">
        <v>294</v>
      </c>
      <c r="DM100">
        <v>1626126255</v>
      </c>
      <c r="DN100">
        <v>1626126261</v>
      </c>
      <c r="DO100">
        <v>7</v>
      </c>
      <c r="DP100">
        <v>0.339</v>
      </c>
      <c r="DQ100">
        <v>0.02</v>
      </c>
      <c r="DR100">
        <v>2.158</v>
      </c>
      <c r="DS100">
        <v>-0.064</v>
      </c>
      <c r="DT100">
        <v>420</v>
      </c>
      <c r="DU100">
        <v>4</v>
      </c>
      <c r="DV100">
        <v>0.09</v>
      </c>
      <c r="DW100">
        <v>0.05</v>
      </c>
      <c r="DX100">
        <v>-16.4359175</v>
      </c>
      <c r="DY100">
        <v>-0.434464165103171</v>
      </c>
      <c r="DZ100">
        <v>0.0480914539575378</v>
      </c>
      <c r="EA100">
        <v>1</v>
      </c>
      <c r="EB100">
        <v>916.434235294118</v>
      </c>
      <c r="EC100">
        <v>-6.62821091549516</v>
      </c>
      <c r="ED100">
        <v>0.680416483997486</v>
      </c>
      <c r="EE100">
        <v>1</v>
      </c>
      <c r="EF100">
        <v>2.52623525</v>
      </c>
      <c r="EG100">
        <v>0.132754784240136</v>
      </c>
      <c r="EH100">
        <v>0.0133313999616507</v>
      </c>
      <c r="EI100">
        <v>0</v>
      </c>
      <c r="EJ100">
        <v>2</v>
      </c>
      <c r="EK100">
        <v>3</v>
      </c>
      <c r="EL100" t="s">
        <v>340</v>
      </c>
      <c r="EM100">
        <v>100</v>
      </c>
      <c r="EN100">
        <v>100</v>
      </c>
      <c r="EO100">
        <v>2.132</v>
      </c>
      <c r="EP100">
        <v>-0.0573</v>
      </c>
      <c r="EQ100">
        <v>1.36772170046793</v>
      </c>
      <c r="ER100">
        <v>0.00225868272383977</v>
      </c>
      <c r="ES100">
        <v>-9.96746185667655e-07</v>
      </c>
      <c r="ET100">
        <v>2.83711317370827e-10</v>
      </c>
      <c r="EU100">
        <v>-0.063082517618382</v>
      </c>
      <c r="EV100">
        <v>-0.00217948432402501</v>
      </c>
      <c r="EW100">
        <v>0.000453263451741206</v>
      </c>
      <c r="EX100">
        <v>-1.16319206543697e-06</v>
      </c>
      <c r="EY100">
        <v>-2</v>
      </c>
      <c r="EZ100">
        <v>2196</v>
      </c>
      <c r="FA100">
        <v>1</v>
      </c>
      <c r="FB100">
        <v>25</v>
      </c>
      <c r="FC100">
        <v>3.8</v>
      </c>
      <c r="FD100">
        <v>3.7</v>
      </c>
      <c r="FE100">
        <v>18</v>
      </c>
      <c r="FF100">
        <v>942.243</v>
      </c>
      <c r="FG100">
        <v>420.733</v>
      </c>
      <c r="FH100">
        <v>13.0285</v>
      </c>
      <c r="FI100">
        <v>26.0304</v>
      </c>
      <c r="FJ100">
        <v>29.9991</v>
      </c>
      <c r="FK100">
        <v>25.956</v>
      </c>
      <c r="FL100">
        <v>25.974</v>
      </c>
      <c r="FM100">
        <v>25.273</v>
      </c>
      <c r="FN100">
        <v>72.9662</v>
      </c>
      <c r="FO100">
        <v>0</v>
      </c>
      <c r="FP100">
        <v>13.14</v>
      </c>
      <c r="FQ100">
        <v>420</v>
      </c>
      <c r="FR100">
        <v>4.29293</v>
      </c>
      <c r="FS100">
        <v>101.355</v>
      </c>
      <c r="FT100">
        <v>101.986</v>
      </c>
    </row>
    <row r="101" spans="1:176">
      <c r="A101">
        <v>85</v>
      </c>
      <c r="B101">
        <v>1626126482.5</v>
      </c>
      <c r="C101">
        <v>168</v>
      </c>
      <c r="D101" t="s">
        <v>464</v>
      </c>
      <c r="E101" t="s">
        <v>465</v>
      </c>
      <c r="F101">
        <v>1</v>
      </c>
      <c r="I101">
        <v>1626126481.5</v>
      </c>
      <c r="J101">
        <f>(K101)/1000</f>
        <v>0</v>
      </c>
      <c r="K101">
        <f>1000*CC101*AI101*(BY101-BZ101)/(100*BR101*(1000-AI101*BY101))</f>
        <v>0</v>
      </c>
      <c r="L101">
        <f>CC101*AI101*(BX101-BW101*(1000-AI101*BZ101)/(1000-AI101*BY101))/(100*BR101)</f>
        <v>0</v>
      </c>
      <c r="M101">
        <f>BW101 - IF(AI101&gt;1, L101*BR101*100.0/(AK101*CK101), 0)</f>
        <v>0</v>
      </c>
      <c r="N101">
        <f>((T101-J101/2)*M101-L101)/(T101+J101/2)</f>
        <v>0</v>
      </c>
      <c r="O101">
        <f>N101*(CD101+CE101)/1000.0</f>
        <v>0</v>
      </c>
      <c r="P101">
        <f>(BW101 - IF(AI101&gt;1, L101*BR101*100.0/(AK101*CK101), 0))*(CD101+CE101)/1000.0</f>
        <v>0</v>
      </c>
      <c r="Q101">
        <f>2.0/((1/S101-1/R101)+SIGN(S101)*SQRT((1/S101-1/R101)*(1/S101-1/R101) + 4*BS101/((BS101+1)*(BS101+1))*(2*1/S101*1/R101-1/R101*1/R101)))</f>
        <v>0</v>
      </c>
      <c r="R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S101">
        <f>J101*(1000-(1000*0.61365*exp(17.502*W101/(240.97+W101))/(CD101+CE101)+BY101)/2)/(1000*0.61365*exp(17.502*W101/(240.97+W101))/(CD101+CE101)-BY101)</f>
        <v>0</v>
      </c>
      <c r="T101">
        <f>1/((BS101+1)/(Q101/1.6)+1/(R101/1.37)) + BS101/((BS101+1)/(Q101/1.6) + BS101/(R101/1.37))</f>
        <v>0</v>
      </c>
      <c r="U101">
        <f>(BN101*BQ101)</f>
        <v>0</v>
      </c>
      <c r="V101">
        <f>(CF101+(U101+2*0.95*5.67E-8*(((CF101+$B$7)+273)^4-(CF101+273)^4)-44100*J101)/(1.84*29.3*R101+8*0.95*5.67E-8*(CF101+273)^3))</f>
        <v>0</v>
      </c>
      <c r="W101">
        <f>($C$7*CG101+$D$7*CH101+$E$7*V101)</f>
        <v>0</v>
      </c>
      <c r="X101">
        <f>0.61365*exp(17.502*W101/(240.97+W101))</f>
        <v>0</v>
      </c>
      <c r="Y101">
        <f>(Z101/AA101*100)</f>
        <v>0</v>
      </c>
      <c r="Z101">
        <f>BY101*(CD101+CE101)/1000</f>
        <v>0</v>
      </c>
      <c r="AA101">
        <f>0.61365*exp(17.502*CF101/(240.97+CF101))</f>
        <v>0</v>
      </c>
      <c r="AB101">
        <f>(X101-BY101*(CD101+CE101)/1000)</f>
        <v>0</v>
      </c>
      <c r="AC101">
        <f>(-J101*44100)</f>
        <v>0</v>
      </c>
      <c r="AD101">
        <f>2*29.3*R101*0.92*(CF101-W101)</f>
        <v>0</v>
      </c>
      <c r="AE101">
        <f>2*0.95*5.67E-8*(((CF101+$B$7)+273)^4-(W101+273)^4)</f>
        <v>0</v>
      </c>
      <c r="AF101">
        <f>U101+AE101+AC101+AD101</f>
        <v>0</v>
      </c>
      <c r="AG101">
        <v>17</v>
      </c>
      <c r="AH101">
        <v>2</v>
      </c>
      <c r="AI101">
        <f>IF(AG101*$H$13&gt;=AK101,1.0,(AK101/(AK101-AG101*$H$13)))</f>
        <v>0</v>
      </c>
      <c r="AJ101">
        <f>(AI101-1)*100</f>
        <v>0</v>
      </c>
      <c r="AK101">
        <f>MAX(0,($B$13+$C$13*CK101)/(1+$D$13*CK101)*CD101/(CF101+273)*$E$13)</f>
        <v>0</v>
      </c>
      <c r="AL101" t="s">
        <v>292</v>
      </c>
      <c r="AM101" t="s">
        <v>292</v>
      </c>
      <c r="AN101">
        <v>0</v>
      </c>
      <c r="AO101">
        <v>0</v>
      </c>
      <c r="AP101">
        <f>1-AN101/AO101</f>
        <v>0</v>
      </c>
      <c r="AQ101">
        <v>0</v>
      </c>
      <c r="AR101" t="s">
        <v>292</v>
      </c>
      <c r="AS101" t="s">
        <v>292</v>
      </c>
      <c r="AT101">
        <v>0</v>
      </c>
      <c r="AU101">
        <v>0</v>
      </c>
      <c r="AV101">
        <f>1-AT101/AU101</f>
        <v>0</v>
      </c>
      <c r="AW101">
        <v>0.5</v>
      </c>
      <c r="AX101">
        <f>BO101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292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293</v>
      </c>
      <c r="BU101">
        <v>2</v>
      </c>
      <c r="BV101">
        <v>1626126481.5</v>
      </c>
      <c r="BW101">
        <v>403.452</v>
      </c>
      <c r="BX101">
        <v>420.009333333333</v>
      </c>
      <c r="BY101">
        <v>6.74381666666667</v>
      </c>
      <c r="BZ101">
        <v>4.19399</v>
      </c>
      <c r="CA101">
        <v>401.32</v>
      </c>
      <c r="CB101">
        <v>6.80112666666667</v>
      </c>
      <c r="CC101">
        <v>900.065666666667</v>
      </c>
      <c r="CD101">
        <v>100.777</v>
      </c>
      <c r="CE101">
        <v>0.110919333333333</v>
      </c>
      <c r="CF101">
        <v>17.2293666666667</v>
      </c>
      <c r="CG101">
        <v>16.4899333333333</v>
      </c>
      <c r="CH101">
        <v>999.9</v>
      </c>
      <c r="CI101">
        <v>0</v>
      </c>
      <c r="CJ101">
        <v>0</v>
      </c>
      <c r="CK101">
        <v>9972.08333333333</v>
      </c>
      <c r="CL101">
        <v>0</v>
      </c>
      <c r="CM101">
        <v>0.221023</v>
      </c>
      <c r="CN101">
        <v>1459.99666666667</v>
      </c>
      <c r="CO101">
        <v>0.972997666666667</v>
      </c>
      <c r="CP101">
        <v>0.0270023666666667</v>
      </c>
      <c r="CQ101">
        <v>0</v>
      </c>
      <c r="CR101">
        <v>914.862</v>
      </c>
      <c r="CS101">
        <v>4.99999</v>
      </c>
      <c r="CT101">
        <v>13376.7333333333</v>
      </c>
      <c r="CU101">
        <v>12728.2666666667</v>
      </c>
      <c r="CV101">
        <v>40.062</v>
      </c>
      <c r="CW101">
        <v>42.312</v>
      </c>
      <c r="CX101">
        <v>41.25</v>
      </c>
      <c r="CY101">
        <v>41.562</v>
      </c>
      <c r="CZ101">
        <v>41.5413333333333</v>
      </c>
      <c r="DA101">
        <v>1415.70666666667</v>
      </c>
      <c r="DB101">
        <v>39.29</v>
      </c>
      <c r="DC101">
        <v>0</v>
      </c>
      <c r="DD101">
        <v>1626126491.5</v>
      </c>
      <c r="DE101">
        <v>0</v>
      </c>
      <c r="DF101">
        <v>915.84896</v>
      </c>
      <c r="DG101">
        <v>-8.30392307289339</v>
      </c>
      <c r="DH101">
        <v>-104.753845932719</v>
      </c>
      <c r="DI101">
        <v>13388.332</v>
      </c>
      <c r="DJ101">
        <v>15</v>
      </c>
      <c r="DK101">
        <v>1626126261</v>
      </c>
      <c r="DL101" t="s">
        <v>294</v>
      </c>
      <c r="DM101">
        <v>1626126255</v>
      </c>
      <c r="DN101">
        <v>1626126261</v>
      </c>
      <c r="DO101">
        <v>7</v>
      </c>
      <c r="DP101">
        <v>0.339</v>
      </c>
      <c r="DQ101">
        <v>0.02</v>
      </c>
      <c r="DR101">
        <v>2.158</v>
      </c>
      <c r="DS101">
        <v>-0.064</v>
      </c>
      <c r="DT101">
        <v>420</v>
      </c>
      <c r="DU101">
        <v>4</v>
      </c>
      <c r="DV101">
        <v>0.09</v>
      </c>
      <c r="DW101">
        <v>0.05</v>
      </c>
      <c r="DX101">
        <v>-16.4527725</v>
      </c>
      <c r="DY101">
        <v>-0.406456660412735</v>
      </c>
      <c r="DZ101">
        <v>0.0459376152379506</v>
      </c>
      <c r="EA101">
        <v>1</v>
      </c>
      <c r="EB101">
        <v>916.193454545455</v>
      </c>
      <c r="EC101">
        <v>-7.66013651008553</v>
      </c>
      <c r="ED101">
        <v>0.757740184580333</v>
      </c>
      <c r="EE101">
        <v>1</v>
      </c>
      <c r="EF101">
        <v>2.53062675</v>
      </c>
      <c r="EG101">
        <v>0.119387729831138</v>
      </c>
      <c r="EH101">
        <v>0.0120593928925755</v>
      </c>
      <c r="EI101">
        <v>0</v>
      </c>
      <c r="EJ101">
        <v>2</v>
      </c>
      <c r="EK101">
        <v>3</v>
      </c>
      <c r="EL101" t="s">
        <v>340</v>
      </c>
      <c r="EM101">
        <v>100</v>
      </c>
      <c r="EN101">
        <v>100</v>
      </c>
      <c r="EO101">
        <v>2.132</v>
      </c>
      <c r="EP101">
        <v>-0.0573</v>
      </c>
      <c r="EQ101">
        <v>1.36772170046793</v>
      </c>
      <c r="ER101">
        <v>0.00225868272383977</v>
      </c>
      <c r="ES101">
        <v>-9.96746185667655e-07</v>
      </c>
      <c r="ET101">
        <v>2.83711317370827e-10</v>
      </c>
      <c r="EU101">
        <v>-0.063082517618382</v>
      </c>
      <c r="EV101">
        <v>-0.00217948432402501</v>
      </c>
      <c r="EW101">
        <v>0.000453263451741206</v>
      </c>
      <c r="EX101">
        <v>-1.16319206543697e-06</v>
      </c>
      <c r="EY101">
        <v>-2</v>
      </c>
      <c r="EZ101">
        <v>2196</v>
      </c>
      <c r="FA101">
        <v>1</v>
      </c>
      <c r="FB101">
        <v>25</v>
      </c>
      <c r="FC101">
        <v>3.8</v>
      </c>
      <c r="FD101">
        <v>3.7</v>
      </c>
      <c r="FE101">
        <v>18</v>
      </c>
      <c r="FF101">
        <v>942.113</v>
      </c>
      <c r="FG101">
        <v>420.871</v>
      </c>
      <c r="FH101">
        <v>13.0921</v>
      </c>
      <c r="FI101">
        <v>26.0263</v>
      </c>
      <c r="FJ101">
        <v>29.9993</v>
      </c>
      <c r="FK101">
        <v>25.9546</v>
      </c>
      <c r="FL101">
        <v>25.9729</v>
      </c>
      <c r="FM101">
        <v>25.2726</v>
      </c>
      <c r="FN101">
        <v>72.9662</v>
      </c>
      <c r="FO101">
        <v>0</v>
      </c>
      <c r="FP101">
        <v>13.24</v>
      </c>
      <c r="FQ101">
        <v>420</v>
      </c>
      <c r="FR101">
        <v>4.2958</v>
      </c>
      <c r="FS101">
        <v>101.356</v>
      </c>
      <c r="FT101">
        <v>101.986</v>
      </c>
    </row>
    <row r="102" spans="1:176">
      <c r="A102">
        <v>86</v>
      </c>
      <c r="B102">
        <v>1626126484.5</v>
      </c>
      <c r="C102">
        <v>170</v>
      </c>
      <c r="D102" t="s">
        <v>466</v>
      </c>
      <c r="E102" t="s">
        <v>467</v>
      </c>
      <c r="F102">
        <v>1</v>
      </c>
      <c r="I102">
        <v>1626126483.5</v>
      </c>
      <c r="J102">
        <f>(K102)/1000</f>
        <v>0</v>
      </c>
      <c r="K102">
        <f>1000*CC102*AI102*(BY102-BZ102)/(100*BR102*(1000-AI102*BY102))</f>
        <v>0</v>
      </c>
      <c r="L102">
        <f>CC102*AI102*(BX102-BW102*(1000-AI102*BZ102)/(1000-AI102*BY102))/(100*BR102)</f>
        <v>0</v>
      </c>
      <c r="M102">
        <f>BW102 - IF(AI102&gt;1, L102*BR102*100.0/(AK102*CK102), 0)</f>
        <v>0</v>
      </c>
      <c r="N102">
        <f>((T102-J102/2)*M102-L102)/(T102+J102/2)</f>
        <v>0</v>
      </c>
      <c r="O102">
        <f>N102*(CD102+CE102)/1000.0</f>
        <v>0</v>
      </c>
      <c r="P102">
        <f>(BW102 - IF(AI102&gt;1, L102*BR102*100.0/(AK102*CK102), 0))*(CD102+CE102)/1000.0</f>
        <v>0</v>
      </c>
      <c r="Q102">
        <f>2.0/((1/S102-1/R102)+SIGN(S102)*SQRT((1/S102-1/R102)*(1/S102-1/R102) + 4*BS102/((BS102+1)*(BS102+1))*(2*1/S102*1/R102-1/R102*1/R102)))</f>
        <v>0</v>
      </c>
      <c r="R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S102">
        <f>J102*(1000-(1000*0.61365*exp(17.502*W102/(240.97+W102))/(CD102+CE102)+BY102)/2)/(1000*0.61365*exp(17.502*W102/(240.97+W102))/(CD102+CE102)-BY102)</f>
        <v>0</v>
      </c>
      <c r="T102">
        <f>1/((BS102+1)/(Q102/1.6)+1/(R102/1.37)) + BS102/((BS102+1)/(Q102/1.6) + BS102/(R102/1.37))</f>
        <v>0</v>
      </c>
      <c r="U102">
        <f>(BN102*BQ102)</f>
        <v>0</v>
      </c>
      <c r="V102">
        <f>(CF102+(U102+2*0.95*5.67E-8*(((CF102+$B$7)+273)^4-(CF102+273)^4)-44100*J102)/(1.84*29.3*R102+8*0.95*5.67E-8*(CF102+273)^3))</f>
        <v>0</v>
      </c>
      <c r="W102">
        <f>($C$7*CG102+$D$7*CH102+$E$7*V102)</f>
        <v>0</v>
      </c>
      <c r="X102">
        <f>0.61365*exp(17.502*W102/(240.97+W102))</f>
        <v>0</v>
      </c>
      <c r="Y102">
        <f>(Z102/AA102*100)</f>
        <v>0</v>
      </c>
      <c r="Z102">
        <f>BY102*(CD102+CE102)/1000</f>
        <v>0</v>
      </c>
      <c r="AA102">
        <f>0.61365*exp(17.502*CF102/(240.97+CF102))</f>
        <v>0</v>
      </c>
      <c r="AB102">
        <f>(X102-BY102*(CD102+CE102)/1000)</f>
        <v>0</v>
      </c>
      <c r="AC102">
        <f>(-J102*44100)</f>
        <v>0</v>
      </c>
      <c r="AD102">
        <f>2*29.3*R102*0.92*(CF102-W102)</f>
        <v>0</v>
      </c>
      <c r="AE102">
        <f>2*0.95*5.67E-8*(((CF102+$B$7)+273)^4-(W102+273)^4)</f>
        <v>0</v>
      </c>
      <c r="AF102">
        <f>U102+AE102+AC102+AD102</f>
        <v>0</v>
      </c>
      <c r="AG102">
        <v>17</v>
      </c>
      <c r="AH102">
        <v>2</v>
      </c>
      <c r="AI102">
        <f>IF(AG102*$H$13&gt;=AK102,1.0,(AK102/(AK102-AG102*$H$13)))</f>
        <v>0</v>
      </c>
      <c r="AJ102">
        <f>(AI102-1)*100</f>
        <v>0</v>
      </c>
      <c r="AK102">
        <f>MAX(0,($B$13+$C$13*CK102)/(1+$D$13*CK102)*CD102/(CF102+273)*$E$13)</f>
        <v>0</v>
      </c>
      <c r="AL102" t="s">
        <v>292</v>
      </c>
      <c r="AM102" t="s">
        <v>292</v>
      </c>
      <c r="AN102">
        <v>0</v>
      </c>
      <c r="AO102">
        <v>0</v>
      </c>
      <c r="AP102">
        <f>1-AN102/AO102</f>
        <v>0</v>
      </c>
      <c r="AQ102">
        <v>0</v>
      </c>
      <c r="AR102" t="s">
        <v>292</v>
      </c>
      <c r="AS102" t="s">
        <v>292</v>
      </c>
      <c r="AT102">
        <v>0</v>
      </c>
      <c r="AU102">
        <v>0</v>
      </c>
      <c r="AV102">
        <f>1-AT102/AU102</f>
        <v>0</v>
      </c>
      <c r="AW102">
        <v>0.5</v>
      </c>
      <c r="AX102">
        <f>BO102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292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293</v>
      </c>
      <c r="BU102">
        <v>2</v>
      </c>
      <c r="BV102">
        <v>1626126483.5</v>
      </c>
      <c r="BW102">
        <v>403.455333333333</v>
      </c>
      <c r="BX102">
        <v>420.039333333333</v>
      </c>
      <c r="BY102">
        <v>6.75635</v>
      </c>
      <c r="BZ102">
        <v>4.21507333333333</v>
      </c>
      <c r="CA102">
        <v>401.323333333333</v>
      </c>
      <c r="CB102">
        <v>6.81360666666667</v>
      </c>
      <c r="CC102">
        <v>899.961</v>
      </c>
      <c r="CD102">
        <v>100.777666666667</v>
      </c>
      <c r="CE102">
        <v>0.110857</v>
      </c>
      <c r="CF102">
        <v>17.2542</v>
      </c>
      <c r="CG102">
        <v>16.5026</v>
      </c>
      <c r="CH102">
        <v>999.9</v>
      </c>
      <c r="CI102">
        <v>0</v>
      </c>
      <c r="CJ102">
        <v>0</v>
      </c>
      <c r="CK102">
        <v>9975.20666666667</v>
      </c>
      <c r="CL102">
        <v>0</v>
      </c>
      <c r="CM102">
        <v>0.221023</v>
      </c>
      <c r="CN102">
        <v>1459.99666666667</v>
      </c>
      <c r="CO102">
        <v>0.972997666666667</v>
      </c>
      <c r="CP102">
        <v>0.0270023666666667</v>
      </c>
      <c r="CQ102">
        <v>0</v>
      </c>
      <c r="CR102">
        <v>914.59</v>
      </c>
      <c r="CS102">
        <v>4.99999</v>
      </c>
      <c r="CT102">
        <v>13373.2</v>
      </c>
      <c r="CU102">
        <v>12728.2666666667</v>
      </c>
      <c r="CV102">
        <v>40.062</v>
      </c>
      <c r="CW102">
        <v>42.312</v>
      </c>
      <c r="CX102">
        <v>41.2913333333333</v>
      </c>
      <c r="CY102">
        <v>41.562</v>
      </c>
      <c r="CZ102">
        <v>41.5</v>
      </c>
      <c r="DA102">
        <v>1415.70666666667</v>
      </c>
      <c r="DB102">
        <v>39.29</v>
      </c>
      <c r="DC102">
        <v>0</v>
      </c>
      <c r="DD102">
        <v>1626126493.9</v>
      </c>
      <c r="DE102">
        <v>0</v>
      </c>
      <c r="DF102">
        <v>915.524</v>
      </c>
      <c r="DG102">
        <v>-8.5491538341551</v>
      </c>
      <c r="DH102">
        <v>-108.630769017934</v>
      </c>
      <c r="DI102">
        <v>13384.004</v>
      </c>
      <c r="DJ102">
        <v>15</v>
      </c>
      <c r="DK102">
        <v>1626126261</v>
      </c>
      <c r="DL102" t="s">
        <v>294</v>
      </c>
      <c r="DM102">
        <v>1626126255</v>
      </c>
      <c r="DN102">
        <v>1626126261</v>
      </c>
      <c r="DO102">
        <v>7</v>
      </c>
      <c r="DP102">
        <v>0.339</v>
      </c>
      <c r="DQ102">
        <v>0.02</v>
      </c>
      <c r="DR102">
        <v>2.158</v>
      </c>
      <c r="DS102">
        <v>-0.064</v>
      </c>
      <c r="DT102">
        <v>420</v>
      </c>
      <c r="DU102">
        <v>4</v>
      </c>
      <c r="DV102">
        <v>0.09</v>
      </c>
      <c r="DW102">
        <v>0.05</v>
      </c>
      <c r="DX102">
        <v>-16.4737425</v>
      </c>
      <c r="DY102">
        <v>-0.454612007504641</v>
      </c>
      <c r="DZ102">
        <v>0.0516695746426269</v>
      </c>
      <c r="EA102">
        <v>1</v>
      </c>
      <c r="EB102">
        <v>916.017147058824</v>
      </c>
      <c r="EC102">
        <v>-7.70536407570803</v>
      </c>
      <c r="ED102">
        <v>0.786419515808393</v>
      </c>
      <c r="EE102">
        <v>1</v>
      </c>
      <c r="EF102">
        <v>2.53437625</v>
      </c>
      <c r="EG102">
        <v>0.102223902439024</v>
      </c>
      <c r="EH102">
        <v>0.0105774055626841</v>
      </c>
      <c r="EI102">
        <v>0</v>
      </c>
      <c r="EJ102">
        <v>2</v>
      </c>
      <c r="EK102">
        <v>3</v>
      </c>
      <c r="EL102" t="s">
        <v>340</v>
      </c>
      <c r="EM102">
        <v>100</v>
      </c>
      <c r="EN102">
        <v>100</v>
      </c>
      <c r="EO102">
        <v>2.132</v>
      </c>
      <c r="EP102">
        <v>-0.0572</v>
      </c>
      <c r="EQ102">
        <v>1.36772170046793</v>
      </c>
      <c r="ER102">
        <v>0.00225868272383977</v>
      </c>
      <c r="ES102">
        <v>-9.96746185667655e-07</v>
      </c>
      <c r="ET102">
        <v>2.83711317370827e-10</v>
      </c>
      <c r="EU102">
        <v>-0.063082517618382</v>
      </c>
      <c r="EV102">
        <v>-0.00217948432402501</v>
      </c>
      <c r="EW102">
        <v>0.000453263451741206</v>
      </c>
      <c r="EX102">
        <v>-1.16319206543697e-06</v>
      </c>
      <c r="EY102">
        <v>-2</v>
      </c>
      <c r="EZ102">
        <v>2196</v>
      </c>
      <c r="FA102">
        <v>1</v>
      </c>
      <c r="FB102">
        <v>25</v>
      </c>
      <c r="FC102">
        <v>3.8</v>
      </c>
      <c r="FD102">
        <v>3.7</v>
      </c>
      <c r="FE102">
        <v>18</v>
      </c>
      <c r="FF102">
        <v>941.73</v>
      </c>
      <c r="FG102">
        <v>420.775</v>
      </c>
      <c r="FH102">
        <v>13.1554</v>
      </c>
      <c r="FI102">
        <v>26.0222</v>
      </c>
      <c r="FJ102">
        <v>29.9994</v>
      </c>
      <c r="FK102">
        <v>25.9535</v>
      </c>
      <c r="FL102">
        <v>25.9718</v>
      </c>
      <c r="FM102">
        <v>25.2727</v>
      </c>
      <c r="FN102">
        <v>72.9662</v>
      </c>
      <c r="FO102">
        <v>0</v>
      </c>
      <c r="FP102">
        <v>13.24</v>
      </c>
      <c r="FQ102">
        <v>420</v>
      </c>
      <c r="FR102">
        <v>4.28392</v>
      </c>
      <c r="FS102">
        <v>101.357</v>
      </c>
      <c r="FT102">
        <v>101.986</v>
      </c>
    </row>
    <row r="103" spans="1:176">
      <c r="A103">
        <v>87</v>
      </c>
      <c r="B103">
        <v>1626126486.5</v>
      </c>
      <c r="C103">
        <v>172</v>
      </c>
      <c r="D103" t="s">
        <v>468</v>
      </c>
      <c r="E103" t="s">
        <v>469</v>
      </c>
      <c r="F103">
        <v>1</v>
      </c>
      <c r="I103">
        <v>1626126485.5</v>
      </c>
      <c r="J103">
        <f>(K103)/1000</f>
        <v>0</v>
      </c>
      <c r="K103">
        <f>1000*CC103*AI103*(BY103-BZ103)/(100*BR103*(1000-AI103*BY103))</f>
        <v>0</v>
      </c>
      <c r="L103">
        <f>CC103*AI103*(BX103-BW103*(1000-AI103*BZ103)/(1000-AI103*BY103))/(100*BR103)</f>
        <v>0</v>
      </c>
      <c r="M103">
        <f>BW103 - IF(AI103&gt;1, L103*BR103*100.0/(AK103*CK103), 0)</f>
        <v>0</v>
      </c>
      <c r="N103">
        <f>((T103-J103/2)*M103-L103)/(T103+J103/2)</f>
        <v>0</v>
      </c>
      <c r="O103">
        <f>N103*(CD103+CE103)/1000.0</f>
        <v>0</v>
      </c>
      <c r="P103">
        <f>(BW103 - IF(AI103&gt;1, L103*BR103*100.0/(AK103*CK103), 0))*(CD103+CE103)/1000.0</f>
        <v>0</v>
      </c>
      <c r="Q103">
        <f>2.0/((1/S103-1/R103)+SIGN(S103)*SQRT((1/S103-1/R103)*(1/S103-1/R103) + 4*BS103/((BS103+1)*(BS103+1))*(2*1/S103*1/R103-1/R103*1/R103)))</f>
        <v>0</v>
      </c>
      <c r="R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S103">
        <f>J103*(1000-(1000*0.61365*exp(17.502*W103/(240.97+W103))/(CD103+CE103)+BY103)/2)/(1000*0.61365*exp(17.502*W103/(240.97+W103))/(CD103+CE103)-BY103)</f>
        <v>0</v>
      </c>
      <c r="T103">
        <f>1/((BS103+1)/(Q103/1.6)+1/(R103/1.37)) + BS103/((BS103+1)/(Q103/1.6) + BS103/(R103/1.37))</f>
        <v>0</v>
      </c>
      <c r="U103">
        <f>(BN103*BQ103)</f>
        <v>0</v>
      </c>
      <c r="V103">
        <f>(CF103+(U103+2*0.95*5.67E-8*(((CF103+$B$7)+273)^4-(CF103+273)^4)-44100*J103)/(1.84*29.3*R103+8*0.95*5.67E-8*(CF103+273)^3))</f>
        <v>0</v>
      </c>
      <c r="W103">
        <f>($C$7*CG103+$D$7*CH103+$E$7*V103)</f>
        <v>0</v>
      </c>
      <c r="X103">
        <f>0.61365*exp(17.502*W103/(240.97+W103))</f>
        <v>0</v>
      </c>
      <c r="Y103">
        <f>(Z103/AA103*100)</f>
        <v>0</v>
      </c>
      <c r="Z103">
        <f>BY103*(CD103+CE103)/1000</f>
        <v>0</v>
      </c>
      <c r="AA103">
        <f>0.61365*exp(17.502*CF103/(240.97+CF103))</f>
        <v>0</v>
      </c>
      <c r="AB103">
        <f>(X103-BY103*(CD103+CE103)/1000)</f>
        <v>0</v>
      </c>
      <c r="AC103">
        <f>(-J103*44100)</f>
        <v>0</v>
      </c>
      <c r="AD103">
        <f>2*29.3*R103*0.92*(CF103-W103)</f>
        <v>0</v>
      </c>
      <c r="AE103">
        <f>2*0.95*5.67E-8*(((CF103+$B$7)+273)^4-(W103+273)^4)</f>
        <v>0</v>
      </c>
      <c r="AF103">
        <f>U103+AE103+AC103+AD103</f>
        <v>0</v>
      </c>
      <c r="AG103">
        <v>17</v>
      </c>
      <c r="AH103">
        <v>2</v>
      </c>
      <c r="AI103">
        <f>IF(AG103*$H$13&gt;=AK103,1.0,(AK103/(AK103-AG103*$H$13)))</f>
        <v>0</v>
      </c>
      <c r="AJ103">
        <f>(AI103-1)*100</f>
        <v>0</v>
      </c>
      <c r="AK103">
        <f>MAX(0,($B$13+$C$13*CK103)/(1+$D$13*CK103)*CD103/(CF103+273)*$E$13)</f>
        <v>0</v>
      </c>
      <c r="AL103" t="s">
        <v>292</v>
      </c>
      <c r="AM103" t="s">
        <v>292</v>
      </c>
      <c r="AN103">
        <v>0</v>
      </c>
      <c r="AO103">
        <v>0</v>
      </c>
      <c r="AP103">
        <f>1-AN103/AO103</f>
        <v>0</v>
      </c>
      <c r="AQ103">
        <v>0</v>
      </c>
      <c r="AR103" t="s">
        <v>292</v>
      </c>
      <c r="AS103" t="s">
        <v>292</v>
      </c>
      <c r="AT103">
        <v>0</v>
      </c>
      <c r="AU103">
        <v>0</v>
      </c>
      <c r="AV103">
        <f>1-AT103/AU103</f>
        <v>0</v>
      </c>
      <c r="AW103">
        <v>0.5</v>
      </c>
      <c r="AX103">
        <f>BO103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292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293</v>
      </c>
      <c r="BU103">
        <v>2</v>
      </c>
      <c r="BV103">
        <v>1626126485.5</v>
      </c>
      <c r="BW103">
        <v>403.442</v>
      </c>
      <c r="BX103">
        <v>420.006666666667</v>
      </c>
      <c r="BY103">
        <v>6.77603</v>
      </c>
      <c r="BZ103">
        <v>4.24805</v>
      </c>
      <c r="CA103">
        <v>401.31</v>
      </c>
      <c r="CB103">
        <v>6.83321333333333</v>
      </c>
      <c r="CC103">
        <v>899.966333333333</v>
      </c>
      <c r="CD103">
        <v>100.776666666667</v>
      </c>
      <c r="CE103">
        <v>0.11084</v>
      </c>
      <c r="CF103">
        <v>17.2813</v>
      </c>
      <c r="CG103">
        <v>16.5184</v>
      </c>
      <c r="CH103">
        <v>999.9</v>
      </c>
      <c r="CI103">
        <v>0</v>
      </c>
      <c r="CJ103">
        <v>0</v>
      </c>
      <c r="CK103">
        <v>10015.4266666667</v>
      </c>
      <c r="CL103">
        <v>0</v>
      </c>
      <c r="CM103">
        <v>0.221023</v>
      </c>
      <c r="CN103">
        <v>1459.99666666667</v>
      </c>
      <c r="CO103">
        <v>0.972997666666667</v>
      </c>
      <c r="CP103">
        <v>0.0270023666666667</v>
      </c>
      <c r="CQ103">
        <v>0</v>
      </c>
      <c r="CR103">
        <v>914.281333333333</v>
      </c>
      <c r="CS103">
        <v>4.99999</v>
      </c>
      <c r="CT103">
        <v>13368.8</v>
      </c>
      <c r="CU103">
        <v>12728.2666666667</v>
      </c>
      <c r="CV103">
        <v>40.0206666666667</v>
      </c>
      <c r="CW103">
        <v>42.312</v>
      </c>
      <c r="CX103">
        <v>41.25</v>
      </c>
      <c r="CY103">
        <v>41.562</v>
      </c>
      <c r="CZ103">
        <v>41.5413333333333</v>
      </c>
      <c r="DA103">
        <v>1415.70666666667</v>
      </c>
      <c r="DB103">
        <v>39.29</v>
      </c>
      <c r="DC103">
        <v>0</v>
      </c>
      <c r="DD103">
        <v>1626126495.7</v>
      </c>
      <c r="DE103">
        <v>0</v>
      </c>
      <c r="DF103">
        <v>915.306538461539</v>
      </c>
      <c r="DG103">
        <v>-8.6520341959025</v>
      </c>
      <c r="DH103">
        <v>-108.673504302859</v>
      </c>
      <c r="DI103">
        <v>13381.2423076923</v>
      </c>
      <c r="DJ103">
        <v>15</v>
      </c>
      <c r="DK103">
        <v>1626126261</v>
      </c>
      <c r="DL103" t="s">
        <v>294</v>
      </c>
      <c r="DM103">
        <v>1626126255</v>
      </c>
      <c r="DN103">
        <v>1626126261</v>
      </c>
      <c r="DO103">
        <v>7</v>
      </c>
      <c r="DP103">
        <v>0.339</v>
      </c>
      <c r="DQ103">
        <v>0.02</v>
      </c>
      <c r="DR103">
        <v>2.158</v>
      </c>
      <c r="DS103">
        <v>-0.064</v>
      </c>
      <c r="DT103">
        <v>420</v>
      </c>
      <c r="DU103">
        <v>4</v>
      </c>
      <c r="DV103">
        <v>0.09</v>
      </c>
      <c r="DW103">
        <v>0.05</v>
      </c>
      <c r="DX103">
        <v>-16.48799</v>
      </c>
      <c r="DY103">
        <v>-0.522531332082504</v>
      </c>
      <c r="DZ103">
        <v>0.0567313793239684</v>
      </c>
      <c r="EA103">
        <v>0</v>
      </c>
      <c r="EB103">
        <v>915.696764705882</v>
      </c>
      <c r="EC103">
        <v>-8.01663491984018</v>
      </c>
      <c r="ED103">
        <v>0.816504243669813</v>
      </c>
      <c r="EE103">
        <v>1</v>
      </c>
      <c r="EF103">
        <v>2.5360385</v>
      </c>
      <c r="EG103">
        <v>0.0600758724202614</v>
      </c>
      <c r="EH103">
        <v>0.00864029963311458</v>
      </c>
      <c r="EI103">
        <v>1</v>
      </c>
      <c r="EJ103">
        <v>2</v>
      </c>
      <c r="EK103">
        <v>3</v>
      </c>
      <c r="EL103" t="s">
        <v>340</v>
      </c>
      <c r="EM103">
        <v>100</v>
      </c>
      <c r="EN103">
        <v>100</v>
      </c>
      <c r="EO103">
        <v>2.132</v>
      </c>
      <c r="EP103">
        <v>-0.0571</v>
      </c>
      <c r="EQ103">
        <v>1.36772170046793</v>
      </c>
      <c r="ER103">
        <v>0.00225868272383977</v>
      </c>
      <c r="ES103">
        <v>-9.96746185667655e-07</v>
      </c>
      <c r="ET103">
        <v>2.83711317370827e-10</v>
      </c>
      <c r="EU103">
        <v>-0.063082517618382</v>
      </c>
      <c r="EV103">
        <v>-0.00217948432402501</v>
      </c>
      <c r="EW103">
        <v>0.000453263451741206</v>
      </c>
      <c r="EX103">
        <v>-1.16319206543697e-06</v>
      </c>
      <c r="EY103">
        <v>-2</v>
      </c>
      <c r="EZ103">
        <v>2196</v>
      </c>
      <c r="FA103">
        <v>1</v>
      </c>
      <c r="FB103">
        <v>25</v>
      </c>
      <c r="FC103">
        <v>3.9</v>
      </c>
      <c r="FD103">
        <v>3.8</v>
      </c>
      <c r="FE103">
        <v>18</v>
      </c>
      <c r="FF103">
        <v>941.815</v>
      </c>
      <c r="FG103">
        <v>420.722</v>
      </c>
      <c r="FH103">
        <v>13.2273</v>
      </c>
      <c r="FI103">
        <v>26.0189</v>
      </c>
      <c r="FJ103">
        <v>29.9991</v>
      </c>
      <c r="FK103">
        <v>25.9524</v>
      </c>
      <c r="FL103">
        <v>25.9707</v>
      </c>
      <c r="FM103">
        <v>25.2722</v>
      </c>
      <c r="FN103">
        <v>72.9662</v>
      </c>
      <c r="FO103">
        <v>0</v>
      </c>
      <c r="FP103">
        <v>13.34</v>
      </c>
      <c r="FQ103">
        <v>420</v>
      </c>
      <c r="FR103">
        <v>4.2747</v>
      </c>
      <c r="FS103">
        <v>101.357</v>
      </c>
      <c r="FT103">
        <v>101.986</v>
      </c>
    </row>
    <row r="104" spans="1:176">
      <c r="A104">
        <v>88</v>
      </c>
      <c r="B104">
        <v>1626126488.5</v>
      </c>
      <c r="C104">
        <v>174</v>
      </c>
      <c r="D104" t="s">
        <v>470</v>
      </c>
      <c r="E104" t="s">
        <v>471</v>
      </c>
      <c r="F104">
        <v>1</v>
      </c>
      <c r="I104">
        <v>1626126487.5</v>
      </c>
      <c r="J104">
        <f>(K104)/1000</f>
        <v>0</v>
      </c>
      <c r="K104">
        <f>1000*CC104*AI104*(BY104-BZ104)/(100*BR104*(1000-AI104*BY104))</f>
        <v>0</v>
      </c>
      <c r="L104">
        <f>CC104*AI104*(BX104-BW104*(1000-AI104*BZ104)/(1000-AI104*BY104))/(100*BR104)</f>
        <v>0</v>
      </c>
      <c r="M104">
        <f>BW104 - IF(AI104&gt;1, L104*BR104*100.0/(AK104*CK104), 0)</f>
        <v>0</v>
      </c>
      <c r="N104">
        <f>((T104-J104/2)*M104-L104)/(T104+J104/2)</f>
        <v>0</v>
      </c>
      <c r="O104">
        <f>N104*(CD104+CE104)/1000.0</f>
        <v>0</v>
      </c>
      <c r="P104">
        <f>(BW104 - IF(AI104&gt;1, L104*BR104*100.0/(AK104*CK104), 0))*(CD104+CE104)/1000.0</f>
        <v>0</v>
      </c>
      <c r="Q104">
        <f>2.0/((1/S104-1/R104)+SIGN(S104)*SQRT((1/S104-1/R104)*(1/S104-1/R104) + 4*BS104/((BS104+1)*(BS104+1))*(2*1/S104*1/R104-1/R104*1/R104)))</f>
        <v>0</v>
      </c>
      <c r="R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S104">
        <f>J104*(1000-(1000*0.61365*exp(17.502*W104/(240.97+W104))/(CD104+CE104)+BY104)/2)/(1000*0.61365*exp(17.502*W104/(240.97+W104))/(CD104+CE104)-BY104)</f>
        <v>0</v>
      </c>
      <c r="T104">
        <f>1/((BS104+1)/(Q104/1.6)+1/(R104/1.37)) + BS104/((BS104+1)/(Q104/1.6) + BS104/(R104/1.37))</f>
        <v>0</v>
      </c>
      <c r="U104">
        <f>(BN104*BQ104)</f>
        <v>0</v>
      </c>
      <c r="V104">
        <f>(CF104+(U104+2*0.95*5.67E-8*(((CF104+$B$7)+273)^4-(CF104+273)^4)-44100*J104)/(1.84*29.3*R104+8*0.95*5.67E-8*(CF104+273)^3))</f>
        <v>0</v>
      </c>
      <c r="W104">
        <f>($C$7*CG104+$D$7*CH104+$E$7*V104)</f>
        <v>0</v>
      </c>
      <c r="X104">
        <f>0.61365*exp(17.502*W104/(240.97+W104))</f>
        <v>0</v>
      </c>
      <c r="Y104">
        <f>(Z104/AA104*100)</f>
        <v>0</v>
      </c>
      <c r="Z104">
        <f>BY104*(CD104+CE104)/1000</f>
        <v>0</v>
      </c>
      <c r="AA104">
        <f>0.61365*exp(17.502*CF104/(240.97+CF104))</f>
        <v>0</v>
      </c>
      <c r="AB104">
        <f>(X104-BY104*(CD104+CE104)/1000)</f>
        <v>0</v>
      </c>
      <c r="AC104">
        <f>(-J104*44100)</f>
        <v>0</v>
      </c>
      <c r="AD104">
        <f>2*29.3*R104*0.92*(CF104-W104)</f>
        <v>0</v>
      </c>
      <c r="AE104">
        <f>2*0.95*5.67E-8*(((CF104+$B$7)+273)^4-(W104+273)^4)</f>
        <v>0</v>
      </c>
      <c r="AF104">
        <f>U104+AE104+AC104+AD104</f>
        <v>0</v>
      </c>
      <c r="AG104">
        <v>17</v>
      </c>
      <c r="AH104">
        <v>2</v>
      </c>
      <c r="AI104">
        <f>IF(AG104*$H$13&gt;=AK104,1.0,(AK104/(AK104-AG104*$H$13)))</f>
        <v>0</v>
      </c>
      <c r="AJ104">
        <f>(AI104-1)*100</f>
        <v>0</v>
      </c>
      <c r="AK104">
        <f>MAX(0,($B$13+$C$13*CK104)/(1+$D$13*CK104)*CD104/(CF104+273)*$E$13)</f>
        <v>0</v>
      </c>
      <c r="AL104" t="s">
        <v>292</v>
      </c>
      <c r="AM104" t="s">
        <v>292</v>
      </c>
      <c r="AN104">
        <v>0</v>
      </c>
      <c r="AO104">
        <v>0</v>
      </c>
      <c r="AP104">
        <f>1-AN104/AO104</f>
        <v>0</v>
      </c>
      <c r="AQ104">
        <v>0</v>
      </c>
      <c r="AR104" t="s">
        <v>292</v>
      </c>
      <c r="AS104" t="s">
        <v>292</v>
      </c>
      <c r="AT104">
        <v>0</v>
      </c>
      <c r="AU104">
        <v>0</v>
      </c>
      <c r="AV104">
        <f>1-AT104/AU104</f>
        <v>0</v>
      </c>
      <c r="AW104">
        <v>0.5</v>
      </c>
      <c r="AX104">
        <f>BO104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292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293</v>
      </c>
      <c r="BU104">
        <v>2</v>
      </c>
      <c r="BV104">
        <v>1626126487.5</v>
      </c>
      <c r="BW104">
        <v>403.425666666667</v>
      </c>
      <c r="BX104">
        <v>419.999333333333</v>
      </c>
      <c r="BY104">
        <v>6.80065666666667</v>
      </c>
      <c r="BZ104">
        <v>4.26575</v>
      </c>
      <c r="CA104">
        <v>401.293666666667</v>
      </c>
      <c r="CB104">
        <v>6.85774333333333</v>
      </c>
      <c r="CC104">
        <v>900.007</v>
      </c>
      <c r="CD104">
        <v>100.777666666667</v>
      </c>
      <c r="CE104">
        <v>0.11059</v>
      </c>
      <c r="CF104">
        <v>17.3082333333333</v>
      </c>
      <c r="CG104">
        <v>16.5478666666667</v>
      </c>
      <c r="CH104">
        <v>999.9</v>
      </c>
      <c r="CI104">
        <v>0</v>
      </c>
      <c r="CJ104">
        <v>0</v>
      </c>
      <c r="CK104">
        <v>10025.0333333333</v>
      </c>
      <c r="CL104">
        <v>0</v>
      </c>
      <c r="CM104">
        <v>0.221023</v>
      </c>
      <c r="CN104">
        <v>1459.91333333333</v>
      </c>
      <c r="CO104">
        <v>0.972996333333333</v>
      </c>
      <c r="CP104">
        <v>0.0270039333333333</v>
      </c>
      <c r="CQ104">
        <v>0</v>
      </c>
      <c r="CR104">
        <v>914.151666666667</v>
      </c>
      <c r="CS104">
        <v>4.99999</v>
      </c>
      <c r="CT104">
        <v>13364.5</v>
      </c>
      <c r="CU104">
        <v>12727.5333333333</v>
      </c>
      <c r="CV104">
        <v>40.0413333333333</v>
      </c>
      <c r="CW104">
        <v>42.312</v>
      </c>
      <c r="CX104">
        <v>41.25</v>
      </c>
      <c r="CY104">
        <v>41.562</v>
      </c>
      <c r="CZ104">
        <v>41.562</v>
      </c>
      <c r="DA104">
        <v>1415.62333333333</v>
      </c>
      <c r="DB104">
        <v>39.29</v>
      </c>
      <c r="DC104">
        <v>0</v>
      </c>
      <c r="DD104">
        <v>1626126497.5</v>
      </c>
      <c r="DE104">
        <v>0</v>
      </c>
      <c r="DF104">
        <v>915.01784</v>
      </c>
      <c r="DG104">
        <v>-8.50823075870863</v>
      </c>
      <c r="DH104">
        <v>-112.384615194556</v>
      </c>
      <c r="DI104">
        <v>13377.364</v>
      </c>
      <c r="DJ104">
        <v>15</v>
      </c>
      <c r="DK104">
        <v>1626126261</v>
      </c>
      <c r="DL104" t="s">
        <v>294</v>
      </c>
      <c r="DM104">
        <v>1626126255</v>
      </c>
      <c r="DN104">
        <v>1626126261</v>
      </c>
      <c r="DO104">
        <v>7</v>
      </c>
      <c r="DP104">
        <v>0.339</v>
      </c>
      <c r="DQ104">
        <v>0.02</v>
      </c>
      <c r="DR104">
        <v>2.158</v>
      </c>
      <c r="DS104">
        <v>-0.064</v>
      </c>
      <c r="DT104">
        <v>420</v>
      </c>
      <c r="DU104">
        <v>4</v>
      </c>
      <c r="DV104">
        <v>0.09</v>
      </c>
      <c r="DW104">
        <v>0.05</v>
      </c>
      <c r="DX104">
        <v>-16.503945</v>
      </c>
      <c r="DY104">
        <v>-0.514369981238245</v>
      </c>
      <c r="DZ104">
        <v>0.0559202420863858</v>
      </c>
      <c r="EA104">
        <v>0</v>
      </c>
      <c r="EB104">
        <v>915.436939393939</v>
      </c>
      <c r="EC104">
        <v>-8.52535950483143</v>
      </c>
      <c r="ED104">
        <v>0.836263331710341</v>
      </c>
      <c r="EE104">
        <v>1</v>
      </c>
      <c r="EF104">
        <v>2.537047</v>
      </c>
      <c r="EG104">
        <v>0.0184975609756063</v>
      </c>
      <c r="EH104">
        <v>0.00721264937453637</v>
      </c>
      <c r="EI104">
        <v>1</v>
      </c>
      <c r="EJ104">
        <v>2</v>
      </c>
      <c r="EK104">
        <v>3</v>
      </c>
      <c r="EL104" t="s">
        <v>340</v>
      </c>
      <c r="EM104">
        <v>100</v>
      </c>
      <c r="EN104">
        <v>100</v>
      </c>
      <c r="EO104">
        <v>2.132</v>
      </c>
      <c r="EP104">
        <v>-0.057</v>
      </c>
      <c r="EQ104">
        <v>1.36772170046793</v>
      </c>
      <c r="ER104">
        <v>0.00225868272383977</v>
      </c>
      <c r="ES104">
        <v>-9.96746185667655e-07</v>
      </c>
      <c r="ET104">
        <v>2.83711317370827e-10</v>
      </c>
      <c r="EU104">
        <v>-0.063082517618382</v>
      </c>
      <c r="EV104">
        <v>-0.00217948432402501</v>
      </c>
      <c r="EW104">
        <v>0.000453263451741206</v>
      </c>
      <c r="EX104">
        <v>-1.16319206543697e-06</v>
      </c>
      <c r="EY104">
        <v>-2</v>
      </c>
      <c r="EZ104">
        <v>2196</v>
      </c>
      <c r="FA104">
        <v>1</v>
      </c>
      <c r="FB104">
        <v>25</v>
      </c>
      <c r="FC104">
        <v>3.9</v>
      </c>
      <c r="FD104">
        <v>3.8</v>
      </c>
      <c r="FE104">
        <v>18</v>
      </c>
      <c r="FF104">
        <v>942.28</v>
      </c>
      <c r="FG104">
        <v>420.816</v>
      </c>
      <c r="FH104">
        <v>13.2973</v>
      </c>
      <c r="FI104">
        <v>26.0154</v>
      </c>
      <c r="FJ104">
        <v>29.999</v>
      </c>
      <c r="FK104">
        <v>25.9508</v>
      </c>
      <c r="FL104">
        <v>25.9696</v>
      </c>
      <c r="FM104">
        <v>25.2735</v>
      </c>
      <c r="FN104">
        <v>72.9662</v>
      </c>
      <c r="FO104">
        <v>0</v>
      </c>
      <c r="FP104">
        <v>13.44</v>
      </c>
      <c r="FQ104">
        <v>420</v>
      </c>
      <c r="FR104">
        <v>4.29206</v>
      </c>
      <c r="FS104">
        <v>101.358</v>
      </c>
      <c r="FT104">
        <v>101.985</v>
      </c>
    </row>
    <row r="105" spans="1:176">
      <c r="A105">
        <v>89</v>
      </c>
      <c r="B105">
        <v>1626126490.5</v>
      </c>
      <c r="C105">
        <v>176</v>
      </c>
      <c r="D105" t="s">
        <v>472</v>
      </c>
      <c r="E105" t="s">
        <v>473</v>
      </c>
      <c r="F105">
        <v>1</v>
      </c>
      <c r="I105">
        <v>1626126489.5</v>
      </c>
      <c r="J105">
        <f>(K105)/1000</f>
        <v>0</v>
      </c>
      <c r="K105">
        <f>1000*CC105*AI105*(BY105-BZ105)/(100*BR105*(1000-AI105*BY105))</f>
        <v>0</v>
      </c>
      <c r="L105">
        <f>CC105*AI105*(BX105-BW105*(1000-AI105*BZ105)/(1000-AI105*BY105))/(100*BR105)</f>
        <v>0</v>
      </c>
      <c r="M105">
        <f>BW105 - IF(AI105&gt;1, L105*BR105*100.0/(AK105*CK105), 0)</f>
        <v>0</v>
      </c>
      <c r="N105">
        <f>((T105-J105/2)*M105-L105)/(T105+J105/2)</f>
        <v>0</v>
      </c>
      <c r="O105">
        <f>N105*(CD105+CE105)/1000.0</f>
        <v>0</v>
      </c>
      <c r="P105">
        <f>(BW105 - IF(AI105&gt;1, L105*BR105*100.0/(AK105*CK105), 0))*(CD105+CE105)/1000.0</f>
        <v>0</v>
      </c>
      <c r="Q105">
        <f>2.0/((1/S105-1/R105)+SIGN(S105)*SQRT((1/S105-1/R105)*(1/S105-1/R105) + 4*BS105/((BS105+1)*(BS105+1))*(2*1/S105*1/R105-1/R105*1/R105)))</f>
        <v>0</v>
      </c>
      <c r="R105">
        <f>IF(LEFT(BT105,1)&lt;&gt;"0",IF(LEFT(BT105,1)="1",3.0,BU105),$D$5+$E$5*(CK105*CD105/($K$5*1000))+$F$5*(CK105*CD105/($K$5*1000))*MAX(MIN(BR105,$J$5),$I$5)*MAX(MIN(BR105,$J$5),$I$5)+$G$5*MAX(MIN(BR105,$J$5),$I$5)*(CK105*CD105/($K$5*1000))+$H$5*(CK105*CD105/($K$5*1000))*(CK105*CD105/($K$5*1000)))</f>
        <v>0</v>
      </c>
      <c r="S105">
        <f>J105*(1000-(1000*0.61365*exp(17.502*W105/(240.97+W105))/(CD105+CE105)+BY105)/2)/(1000*0.61365*exp(17.502*W105/(240.97+W105))/(CD105+CE105)-BY105)</f>
        <v>0</v>
      </c>
      <c r="T105">
        <f>1/((BS105+1)/(Q105/1.6)+1/(R105/1.37)) + BS105/((BS105+1)/(Q105/1.6) + BS105/(R105/1.37))</f>
        <v>0</v>
      </c>
      <c r="U105">
        <f>(BN105*BQ105)</f>
        <v>0</v>
      </c>
      <c r="V105">
        <f>(CF105+(U105+2*0.95*5.67E-8*(((CF105+$B$7)+273)^4-(CF105+273)^4)-44100*J105)/(1.84*29.3*R105+8*0.95*5.67E-8*(CF105+273)^3))</f>
        <v>0</v>
      </c>
      <c r="W105">
        <f>($C$7*CG105+$D$7*CH105+$E$7*V105)</f>
        <v>0</v>
      </c>
      <c r="X105">
        <f>0.61365*exp(17.502*W105/(240.97+W105))</f>
        <v>0</v>
      </c>
      <c r="Y105">
        <f>(Z105/AA105*100)</f>
        <v>0</v>
      </c>
      <c r="Z105">
        <f>BY105*(CD105+CE105)/1000</f>
        <v>0</v>
      </c>
      <c r="AA105">
        <f>0.61365*exp(17.502*CF105/(240.97+CF105))</f>
        <v>0</v>
      </c>
      <c r="AB105">
        <f>(X105-BY105*(CD105+CE105)/1000)</f>
        <v>0</v>
      </c>
      <c r="AC105">
        <f>(-J105*44100)</f>
        <v>0</v>
      </c>
      <c r="AD105">
        <f>2*29.3*R105*0.92*(CF105-W105)</f>
        <v>0</v>
      </c>
      <c r="AE105">
        <f>2*0.95*5.67E-8*(((CF105+$B$7)+273)^4-(W105+273)^4)</f>
        <v>0</v>
      </c>
      <c r="AF105">
        <f>U105+AE105+AC105+AD105</f>
        <v>0</v>
      </c>
      <c r="AG105">
        <v>17</v>
      </c>
      <c r="AH105">
        <v>2</v>
      </c>
      <c r="AI105">
        <f>IF(AG105*$H$13&gt;=AK105,1.0,(AK105/(AK105-AG105*$H$13)))</f>
        <v>0</v>
      </c>
      <c r="AJ105">
        <f>(AI105-1)*100</f>
        <v>0</v>
      </c>
      <c r="AK105">
        <f>MAX(0,($B$13+$C$13*CK105)/(1+$D$13*CK105)*CD105/(CF105+273)*$E$13)</f>
        <v>0</v>
      </c>
      <c r="AL105" t="s">
        <v>292</v>
      </c>
      <c r="AM105" t="s">
        <v>292</v>
      </c>
      <c r="AN105">
        <v>0</v>
      </c>
      <c r="AO105">
        <v>0</v>
      </c>
      <c r="AP105">
        <f>1-AN105/AO105</f>
        <v>0</v>
      </c>
      <c r="AQ105">
        <v>0</v>
      </c>
      <c r="AR105" t="s">
        <v>292</v>
      </c>
      <c r="AS105" t="s">
        <v>292</v>
      </c>
      <c r="AT105">
        <v>0</v>
      </c>
      <c r="AU105">
        <v>0</v>
      </c>
      <c r="AV105">
        <f>1-AT105/AU105</f>
        <v>0</v>
      </c>
      <c r="AW105">
        <v>0.5</v>
      </c>
      <c r="AX105">
        <f>BO105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292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BN105">
        <f>$B$11*CL105+$C$11*CM105+$F$11*CN105*(1-CQ105)</f>
        <v>0</v>
      </c>
      <c r="BO105">
        <f>BN105*BP105</f>
        <v>0</v>
      </c>
      <c r="BP105">
        <f>($B$11*$D$9+$C$11*$D$9+$F$11*((DA105+CS105)/MAX(DA105+CS105+DB105, 0.1)*$I$9+DB105/MAX(DA105+CS105+DB105, 0.1)*$J$9))/($B$11+$C$11+$F$11)</f>
        <v>0</v>
      </c>
      <c r="BQ105">
        <f>($B$11*$K$9+$C$11*$K$9+$F$11*((DA105+CS105)/MAX(DA105+CS105+DB105, 0.1)*$P$9+DB105/MAX(DA105+CS105+DB105, 0.1)*$Q$9))/($B$11+$C$11+$F$11)</f>
        <v>0</v>
      </c>
      <c r="BR105">
        <v>6</v>
      </c>
      <c r="BS105">
        <v>0.5</v>
      </c>
      <c r="BT105" t="s">
        <v>293</v>
      </c>
      <c r="BU105">
        <v>2</v>
      </c>
      <c r="BV105">
        <v>1626126489.5</v>
      </c>
      <c r="BW105">
        <v>403.416333333333</v>
      </c>
      <c r="BX105">
        <v>419.973666666667</v>
      </c>
      <c r="BY105">
        <v>6.81996</v>
      </c>
      <c r="BZ105">
        <v>4.27038</v>
      </c>
      <c r="CA105">
        <v>401.284333333333</v>
      </c>
      <c r="CB105">
        <v>6.87697</v>
      </c>
      <c r="CC105">
        <v>899.959666666667</v>
      </c>
      <c r="CD105">
        <v>100.778</v>
      </c>
      <c r="CE105">
        <v>0.110869</v>
      </c>
      <c r="CF105">
        <v>17.3327333333333</v>
      </c>
      <c r="CG105">
        <v>16.5831666666667</v>
      </c>
      <c r="CH105">
        <v>999.9</v>
      </c>
      <c r="CI105">
        <v>0</v>
      </c>
      <c r="CJ105">
        <v>0</v>
      </c>
      <c r="CK105">
        <v>9984.57333333333</v>
      </c>
      <c r="CL105">
        <v>0</v>
      </c>
      <c r="CM105">
        <v>0.221023</v>
      </c>
      <c r="CN105">
        <v>1459.90666666667</v>
      </c>
      <c r="CO105">
        <v>0.972996333333333</v>
      </c>
      <c r="CP105">
        <v>0.0270039333333333</v>
      </c>
      <c r="CQ105">
        <v>0</v>
      </c>
      <c r="CR105">
        <v>914.069333333333</v>
      </c>
      <c r="CS105">
        <v>4.99999</v>
      </c>
      <c r="CT105">
        <v>13361.1666666667</v>
      </c>
      <c r="CU105">
        <v>12727.5333333333</v>
      </c>
      <c r="CV105">
        <v>40.062</v>
      </c>
      <c r="CW105">
        <v>42.312</v>
      </c>
      <c r="CX105">
        <v>41.25</v>
      </c>
      <c r="CY105">
        <v>41.562</v>
      </c>
      <c r="CZ105">
        <v>41.562</v>
      </c>
      <c r="DA105">
        <v>1415.61666666667</v>
      </c>
      <c r="DB105">
        <v>39.29</v>
      </c>
      <c r="DC105">
        <v>0</v>
      </c>
      <c r="DD105">
        <v>1626126499.9</v>
      </c>
      <c r="DE105">
        <v>0</v>
      </c>
      <c r="DF105">
        <v>914.7216</v>
      </c>
      <c r="DG105">
        <v>-7.58346152698827</v>
      </c>
      <c r="DH105">
        <v>-113.492307479846</v>
      </c>
      <c r="DI105">
        <v>13372.908</v>
      </c>
      <c r="DJ105">
        <v>15</v>
      </c>
      <c r="DK105">
        <v>1626126261</v>
      </c>
      <c r="DL105" t="s">
        <v>294</v>
      </c>
      <c r="DM105">
        <v>1626126255</v>
      </c>
      <c r="DN105">
        <v>1626126261</v>
      </c>
      <c r="DO105">
        <v>7</v>
      </c>
      <c r="DP105">
        <v>0.339</v>
      </c>
      <c r="DQ105">
        <v>0.02</v>
      </c>
      <c r="DR105">
        <v>2.158</v>
      </c>
      <c r="DS105">
        <v>-0.064</v>
      </c>
      <c r="DT105">
        <v>420</v>
      </c>
      <c r="DU105">
        <v>4</v>
      </c>
      <c r="DV105">
        <v>0.09</v>
      </c>
      <c r="DW105">
        <v>0.05</v>
      </c>
      <c r="DX105">
        <v>-16.51964</v>
      </c>
      <c r="DY105">
        <v>-0.406581613508421</v>
      </c>
      <c r="DZ105">
        <v>0.0468605793818216</v>
      </c>
      <c r="EA105">
        <v>1</v>
      </c>
      <c r="EB105">
        <v>915.244852941177</v>
      </c>
      <c r="EC105">
        <v>-8.17371464823962</v>
      </c>
      <c r="ED105">
        <v>0.831814322195165</v>
      </c>
      <c r="EE105">
        <v>1</v>
      </c>
      <c r="EF105">
        <v>2.538958</v>
      </c>
      <c r="EG105">
        <v>0.0077734333958689</v>
      </c>
      <c r="EH105">
        <v>0.00644932291019762</v>
      </c>
      <c r="EI105">
        <v>1</v>
      </c>
      <c r="EJ105">
        <v>3</v>
      </c>
      <c r="EK105">
        <v>3</v>
      </c>
      <c r="EL105" t="s">
        <v>295</v>
      </c>
      <c r="EM105">
        <v>100</v>
      </c>
      <c r="EN105">
        <v>100</v>
      </c>
      <c r="EO105">
        <v>2.132</v>
      </c>
      <c r="EP105">
        <v>-0.057</v>
      </c>
      <c r="EQ105">
        <v>1.36772170046793</v>
      </c>
      <c r="ER105">
        <v>0.00225868272383977</v>
      </c>
      <c r="ES105">
        <v>-9.96746185667655e-07</v>
      </c>
      <c r="ET105">
        <v>2.83711317370827e-10</v>
      </c>
      <c r="EU105">
        <v>-0.063082517618382</v>
      </c>
      <c r="EV105">
        <v>-0.00217948432402501</v>
      </c>
      <c r="EW105">
        <v>0.000453263451741206</v>
      </c>
      <c r="EX105">
        <v>-1.16319206543697e-06</v>
      </c>
      <c r="EY105">
        <v>-2</v>
      </c>
      <c r="EZ105">
        <v>2196</v>
      </c>
      <c r="FA105">
        <v>1</v>
      </c>
      <c r="FB105">
        <v>25</v>
      </c>
      <c r="FC105">
        <v>3.9</v>
      </c>
      <c r="FD105">
        <v>3.8</v>
      </c>
      <c r="FE105">
        <v>18</v>
      </c>
      <c r="FF105">
        <v>942.028</v>
      </c>
      <c r="FG105">
        <v>420.836</v>
      </c>
      <c r="FH105">
        <v>13.3644</v>
      </c>
      <c r="FI105">
        <v>26.011</v>
      </c>
      <c r="FJ105">
        <v>29.9992</v>
      </c>
      <c r="FK105">
        <v>25.9497</v>
      </c>
      <c r="FL105">
        <v>25.9685</v>
      </c>
      <c r="FM105">
        <v>25.2733</v>
      </c>
      <c r="FN105">
        <v>72.9662</v>
      </c>
      <c r="FO105">
        <v>0</v>
      </c>
      <c r="FP105">
        <v>13.44</v>
      </c>
      <c r="FQ105">
        <v>420</v>
      </c>
      <c r="FR105">
        <v>4.28514</v>
      </c>
      <c r="FS105">
        <v>101.359</v>
      </c>
      <c r="FT105">
        <v>101.985</v>
      </c>
    </row>
    <row r="106" spans="1:176">
      <c r="A106">
        <v>90</v>
      </c>
      <c r="B106">
        <v>1626126492.5</v>
      </c>
      <c r="C106">
        <v>178</v>
      </c>
      <c r="D106" t="s">
        <v>474</v>
      </c>
      <c r="E106" t="s">
        <v>475</v>
      </c>
      <c r="F106">
        <v>1</v>
      </c>
      <c r="I106">
        <v>1626126491.5</v>
      </c>
      <c r="J106">
        <f>(K106)/1000</f>
        <v>0</v>
      </c>
      <c r="K106">
        <f>1000*CC106*AI106*(BY106-BZ106)/(100*BR106*(1000-AI106*BY106))</f>
        <v>0</v>
      </c>
      <c r="L106">
        <f>CC106*AI106*(BX106-BW106*(1000-AI106*BZ106)/(1000-AI106*BY106))/(100*BR106)</f>
        <v>0</v>
      </c>
      <c r="M106">
        <f>BW106 - IF(AI106&gt;1, L106*BR106*100.0/(AK106*CK106), 0)</f>
        <v>0</v>
      </c>
      <c r="N106">
        <f>((T106-J106/2)*M106-L106)/(T106+J106/2)</f>
        <v>0</v>
      </c>
      <c r="O106">
        <f>N106*(CD106+CE106)/1000.0</f>
        <v>0</v>
      </c>
      <c r="P106">
        <f>(BW106 - IF(AI106&gt;1, L106*BR106*100.0/(AK106*CK106), 0))*(CD106+CE106)/1000.0</f>
        <v>0</v>
      </c>
      <c r="Q106">
        <f>2.0/((1/S106-1/R106)+SIGN(S106)*SQRT((1/S106-1/R106)*(1/S106-1/R106) + 4*BS106/((BS106+1)*(BS106+1))*(2*1/S106*1/R106-1/R106*1/R106)))</f>
        <v>0</v>
      </c>
      <c r="R106">
        <f>IF(LEFT(BT106,1)&lt;&gt;"0",IF(LEFT(BT106,1)="1",3.0,BU106),$D$5+$E$5*(CK106*CD106/($K$5*1000))+$F$5*(CK106*CD106/($K$5*1000))*MAX(MIN(BR106,$J$5),$I$5)*MAX(MIN(BR106,$J$5),$I$5)+$G$5*MAX(MIN(BR106,$J$5),$I$5)*(CK106*CD106/($K$5*1000))+$H$5*(CK106*CD106/($K$5*1000))*(CK106*CD106/($K$5*1000)))</f>
        <v>0</v>
      </c>
      <c r="S106">
        <f>J106*(1000-(1000*0.61365*exp(17.502*W106/(240.97+W106))/(CD106+CE106)+BY106)/2)/(1000*0.61365*exp(17.502*W106/(240.97+W106))/(CD106+CE106)-BY106)</f>
        <v>0</v>
      </c>
      <c r="T106">
        <f>1/((BS106+1)/(Q106/1.6)+1/(R106/1.37)) + BS106/((BS106+1)/(Q106/1.6) + BS106/(R106/1.37))</f>
        <v>0</v>
      </c>
      <c r="U106">
        <f>(BN106*BQ106)</f>
        <v>0</v>
      </c>
      <c r="V106">
        <f>(CF106+(U106+2*0.95*5.67E-8*(((CF106+$B$7)+273)^4-(CF106+273)^4)-44100*J106)/(1.84*29.3*R106+8*0.95*5.67E-8*(CF106+273)^3))</f>
        <v>0</v>
      </c>
      <c r="W106">
        <f>($C$7*CG106+$D$7*CH106+$E$7*V106)</f>
        <v>0</v>
      </c>
      <c r="X106">
        <f>0.61365*exp(17.502*W106/(240.97+W106))</f>
        <v>0</v>
      </c>
      <c r="Y106">
        <f>(Z106/AA106*100)</f>
        <v>0</v>
      </c>
      <c r="Z106">
        <f>BY106*(CD106+CE106)/1000</f>
        <v>0</v>
      </c>
      <c r="AA106">
        <f>0.61365*exp(17.502*CF106/(240.97+CF106))</f>
        <v>0</v>
      </c>
      <c r="AB106">
        <f>(X106-BY106*(CD106+CE106)/1000)</f>
        <v>0</v>
      </c>
      <c r="AC106">
        <f>(-J106*44100)</f>
        <v>0</v>
      </c>
      <c r="AD106">
        <f>2*29.3*R106*0.92*(CF106-W106)</f>
        <v>0</v>
      </c>
      <c r="AE106">
        <f>2*0.95*5.67E-8*(((CF106+$B$7)+273)^4-(W106+273)^4)</f>
        <v>0</v>
      </c>
      <c r="AF106">
        <f>U106+AE106+AC106+AD106</f>
        <v>0</v>
      </c>
      <c r="AG106">
        <v>17</v>
      </c>
      <c r="AH106">
        <v>2</v>
      </c>
      <c r="AI106">
        <f>IF(AG106*$H$13&gt;=AK106,1.0,(AK106/(AK106-AG106*$H$13)))</f>
        <v>0</v>
      </c>
      <c r="AJ106">
        <f>(AI106-1)*100</f>
        <v>0</v>
      </c>
      <c r="AK106">
        <f>MAX(0,($B$13+$C$13*CK106)/(1+$D$13*CK106)*CD106/(CF106+273)*$E$13)</f>
        <v>0</v>
      </c>
      <c r="AL106" t="s">
        <v>292</v>
      </c>
      <c r="AM106" t="s">
        <v>292</v>
      </c>
      <c r="AN106">
        <v>0</v>
      </c>
      <c r="AO106">
        <v>0</v>
      </c>
      <c r="AP106">
        <f>1-AN106/AO106</f>
        <v>0</v>
      </c>
      <c r="AQ106">
        <v>0</v>
      </c>
      <c r="AR106" t="s">
        <v>292</v>
      </c>
      <c r="AS106" t="s">
        <v>292</v>
      </c>
      <c r="AT106">
        <v>0</v>
      </c>
      <c r="AU106">
        <v>0</v>
      </c>
      <c r="AV106">
        <f>1-AT106/AU106</f>
        <v>0</v>
      </c>
      <c r="AW106">
        <v>0.5</v>
      </c>
      <c r="AX106">
        <f>BO106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292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BN106">
        <f>$B$11*CL106+$C$11*CM106+$F$11*CN106*(1-CQ106)</f>
        <v>0</v>
      </c>
      <c r="BO106">
        <f>BN106*BP106</f>
        <v>0</v>
      </c>
      <c r="BP106">
        <f>($B$11*$D$9+$C$11*$D$9+$F$11*((DA106+CS106)/MAX(DA106+CS106+DB106, 0.1)*$I$9+DB106/MAX(DA106+CS106+DB106, 0.1)*$J$9))/($B$11+$C$11+$F$11)</f>
        <v>0</v>
      </c>
      <c r="BQ106">
        <f>($B$11*$K$9+$C$11*$K$9+$F$11*((DA106+CS106)/MAX(DA106+CS106+DB106, 0.1)*$P$9+DB106/MAX(DA106+CS106+DB106, 0.1)*$Q$9))/($B$11+$C$11+$F$11)</f>
        <v>0</v>
      </c>
      <c r="BR106">
        <v>6</v>
      </c>
      <c r="BS106">
        <v>0.5</v>
      </c>
      <c r="BT106" t="s">
        <v>293</v>
      </c>
      <c r="BU106">
        <v>2</v>
      </c>
      <c r="BV106">
        <v>1626126491.5</v>
      </c>
      <c r="BW106">
        <v>403.423</v>
      </c>
      <c r="BX106">
        <v>420.001333333333</v>
      </c>
      <c r="BY106">
        <v>6.83387666666667</v>
      </c>
      <c r="BZ106">
        <v>4.27241666666667</v>
      </c>
      <c r="CA106">
        <v>401.291</v>
      </c>
      <c r="CB106">
        <v>6.89083333333333</v>
      </c>
      <c r="CC106">
        <v>900.012333333333</v>
      </c>
      <c r="CD106">
        <v>100.777666666667</v>
      </c>
      <c r="CE106">
        <v>0.111781</v>
      </c>
      <c r="CF106">
        <v>17.3590666666667</v>
      </c>
      <c r="CG106">
        <v>16.6050333333333</v>
      </c>
      <c r="CH106">
        <v>999.9</v>
      </c>
      <c r="CI106">
        <v>0</v>
      </c>
      <c r="CJ106">
        <v>0</v>
      </c>
      <c r="CK106">
        <v>9982.08666666666</v>
      </c>
      <c r="CL106">
        <v>0</v>
      </c>
      <c r="CM106">
        <v>0.221023</v>
      </c>
      <c r="CN106">
        <v>1460.07333333333</v>
      </c>
      <c r="CO106">
        <v>0.972999</v>
      </c>
      <c r="CP106">
        <v>0.0270008</v>
      </c>
      <c r="CQ106">
        <v>0</v>
      </c>
      <c r="CR106">
        <v>913.524666666667</v>
      </c>
      <c r="CS106">
        <v>4.99999</v>
      </c>
      <c r="CT106">
        <v>13358.8333333333</v>
      </c>
      <c r="CU106">
        <v>12728.9333333333</v>
      </c>
      <c r="CV106">
        <v>40.062</v>
      </c>
      <c r="CW106">
        <v>42.312</v>
      </c>
      <c r="CX106">
        <v>41.25</v>
      </c>
      <c r="CY106">
        <v>41.562</v>
      </c>
      <c r="CZ106">
        <v>41.5413333333333</v>
      </c>
      <c r="DA106">
        <v>1415.78333333333</v>
      </c>
      <c r="DB106">
        <v>39.29</v>
      </c>
      <c r="DC106">
        <v>0</v>
      </c>
      <c r="DD106">
        <v>1626126501.7</v>
      </c>
      <c r="DE106">
        <v>0</v>
      </c>
      <c r="DF106">
        <v>914.506653846154</v>
      </c>
      <c r="DG106">
        <v>-7.47087179499844</v>
      </c>
      <c r="DH106">
        <v>-112.051282125394</v>
      </c>
      <c r="DI106">
        <v>13370.3346153846</v>
      </c>
      <c r="DJ106">
        <v>15</v>
      </c>
      <c r="DK106">
        <v>1626126261</v>
      </c>
      <c r="DL106" t="s">
        <v>294</v>
      </c>
      <c r="DM106">
        <v>1626126255</v>
      </c>
      <c r="DN106">
        <v>1626126261</v>
      </c>
      <c r="DO106">
        <v>7</v>
      </c>
      <c r="DP106">
        <v>0.339</v>
      </c>
      <c r="DQ106">
        <v>0.02</v>
      </c>
      <c r="DR106">
        <v>2.158</v>
      </c>
      <c r="DS106">
        <v>-0.064</v>
      </c>
      <c r="DT106">
        <v>420</v>
      </c>
      <c r="DU106">
        <v>4</v>
      </c>
      <c r="DV106">
        <v>0.09</v>
      </c>
      <c r="DW106">
        <v>0.05</v>
      </c>
      <c r="DX106">
        <v>-16.5299875</v>
      </c>
      <c r="DY106">
        <v>-0.373703189493404</v>
      </c>
      <c r="DZ106">
        <v>0.0443449331237516</v>
      </c>
      <c r="EA106">
        <v>1</v>
      </c>
      <c r="EB106">
        <v>914.928676470588</v>
      </c>
      <c r="EC106">
        <v>-8.05796391478854</v>
      </c>
      <c r="ED106">
        <v>0.820548264364906</v>
      </c>
      <c r="EE106">
        <v>1</v>
      </c>
      <c r="EF106">
        <v>2.54153025</v>
      </c>
      <c r="EG106">
        <v>0.0231896060037538</v>
      </c>
      <c r="EH106">
        <v>0.00801127595564527</v>
      </c>
      <c r="EI106">
        <v>1</v>
      </c>
      <c r="EJ106">
        <v>3</v>
      </c>
      <c r="EK106">
        <v>3</v>
      </c>
      <c r="EL106" t="s">
        <v>295</v>
      </c>
      <c r="EM106">
        <v>100</v>
      </c>
      <c r="EN106">
        <v>100</v>
      </c>
      <c r="EO106">
        <v>2.132</v>
      </c>
      <c r="EP106">
        <v>-0.0569</v>
      </c>
      <c r="EQ106">
        <v>1.36772170046793</v>
      </c>
      <c r="ER106">
        <v>0.00225868272383977</v>
      </c>
      <c r="ES106">
        <v>-9.96746185667655e-07</v>
      </c>
      <c r="ET106">
        <v>2.83711317370827e-10</v>
      </c>
      <c r="EU106">
        <v>-0.063082517618382</v>
      </c>
      <c r="EV106">
        <v>-0.00217948432402501</v>
      </c>
      <c r="EW106">
        <v>0.000453263451741206</v>
      </c>
      <c r="EX106">
        <v>-1.16319206543697e-06</v>
      </c>
      <c r="EY106">
        <v>-2</v>
      </c>
      <c r="EZ106">
        <v>2196</v>
      </c>
      <c r="FA106">
        <v>1</v>
      </c>
      <c r="FB106">
        <v>25</v>
      </c>
      <c r="FC106">
        <v>4</v>
      </c>
      <c r="FD106">
        <v>3.9</v>
      </c>
      <c r="FE106">
        <v>18</v>
      </c>
      <c r="FF106">
        <v>941.671</v>
      </c>
      <c r="FG106">
        <v>420.974</v>
      </c>
      <c r="FH106">
        <v>13.4327</v>
      </c>
      <c r="FI106">
        <v>26.0073</v>
      </c>
      <c r="FJ106">
        <v>29.9992</v>
      </c>
      <c r="FK106">
        <v>25.9486</v>
      </c>
      <c r="FL106">
        <v>25.9675</v>
      </c>
      <c r="FM106">
        <v>25.2723</v>
      </c>
      <c r="FN106">
        <v>72.9662</v>
      </c>
      <c r="FO106">
        <v>0</v>
      </c>
      <c r="FP106">
        <v>13.54</v>
      </c>
      <c r="FQ106">
        <v>420</v>
      </c>
      <c r="FR106">
        <v>4.28264</v>
      </c>
      <c r="FS106">
        <v>101.359</v>
      </c>
      <c r="FT106">
        <v>101.986</v>
      </c>
    </row>
    <row r="107" spans="1:176">
      <c r="A107">
        <v>91</v>
      </c>
      <c r="B107">
        <v>1626126494.5</v>
      </c>
      <c r="C107">
        <v>180</v>
      </c>
      <c r="D107" t="s">
        <v>476</v>
      </c>
      <c r="E107" t="s">
        <v>477</v>
      </c>
      <c r="F107">
        <v>1</v>
      </c>
      <c r="I107">
        <v>1626126493.5</v>
      </c>
      <c r="J107">
        <f>(K107)/1000</f>
        <v>0</v>
      </c>
      <c r="K107">
        <f>1000*CC107*AI107*(BY107-BZ107)/(100*BR107*(1000-AI107*BY107))</f>
        <v>0</v>
      </c>
      <c r="L107">
        <f>CC107*AI107*(BX107-BW107*(1000-AI107*BZ107)/(1000-AI107*BY107))/(100*BR107)</f>
        <v>0</v>
      </c>
      <c r="M107">
        <f>BW107 - IF(AI107&gt;1, L107*BR107*100.0/(AK107*CK107), 0)</f>
        <v>0</v>
      </c>
      <c r="N107">
        <f>((T107-J107/2)*M107-L107)/(T107+J107/2)</f>
        <v>0</v>
      </c>
      <c r="O107">
        <f>N107*(CD107+CE107)/1000.0</f>
        <v>0</v>
      </c>
      <c r="P107">
        <f>(BW107 - IF(AI107&gt;1, L107*BR107*100.0/(AK107*CK107), 0))*(CD107+CE107)/1000.0</f>
        <v>0</v>
      </c>
      <c r="Q107">
        <f>2.0/((1/S107-1/R107)+SIGN(S107)*SQRT((1/S107-1/R107)*(1/S107-1/R107) + 4*BS107/((BS107+1)*(BS107+1))*(2*1/S107*1/R107-1/R107*1/R107)))</f>
        <v>0</v>
      </c>
      <c r="R107">
        <f>IF(LEFT(BT107,1)&lt;&gt;"0",IF(LEFT(BT107,1)="1",3.0,BU107),$D$5+$E$5*(CK107*CD107/($K$5*1000))+$F$5*(CK107*CD107/($K$5*1000))*MAX(MIN(BR107,$J$5),$I$5)*MAX(MIN(BR107,$J$5),$I$5)+$G$5*MAX(MIN(BR107,$J$5),$I$5)*(CK107*CD107/($K$5*1000))+$H$5*(CK107*CD107/($K$5*1000))*(CK107*CD107/($K$5*1000)))</f>
        <v>0</v>
      </c>
      <c r="S107">
        <f>J107*(1000-(1000*0.61365*exp(17.502*W107/(240.97+W107))/(CD107+CE107)+BY107)/2)/(1000*0.61365*exp(17.502*W107/(240.97+W107))/(CD107+CE107)-BY107)</f>
        <v>0</v>
      </c>
      <c r="T107">
        <f>1/((BS107+1)/(Q107/1.6)+1/(R107/1.37)) + BS107/((BS107+1)/(Q107/1.6) + BS107/(R107/1.37))</f>
        <v>0</v>
      </c>
      <c r="U107">
        <f>(BN107*BQ107)</f>
        <v>0</v>
      </c>
      <c r="V107">
        <f>(CF107+(U107+2*0.95*5.67E-8*(((CF107+$B$7)+273)^4-(CF107+273)^4)-44100*J107)/(1.84*29.3*R107+8*0.95*5.67E-8*(CF107+273)^3))</f>
        <v>0</v>
      </c>
      <c r="W107">
        <f>($C$7*CG107+$D$7*CH107+$E$7*V107)</f>
        <v>0</v>
      </c>
      <c r="X107">
        <f>0.61365*exp(17.502*W107/(240.97+W107))</f>
        <v>0</v>
      </c>
      <c r="Y107">
        <f>(Z107/AA107*100)</f>
        <v>0</v>
      </c>
      <c r="Z107">
        <f>BY107*(CD107+CE107)/1000</f>
        <v>0</v>
      </c>
      <c r="AA107">
        <f>0.61365*exp(17.502*CF107/(240.97+CF107))</f>
        <v>0</v>
      </c>
      <c r="AB107">
        <f>(X107-BY107*(CD107+CE107)/1000)</f>
        <v>0</v>
      </c>
      <c r="AC107">
        <f>(-J107*44100)</f>
        <v>0</v>
      </c>
      <c r="AD107">
        <f>2*29.3*R107*0.92*(CF107-W107)</f>
        <v>0</v>
      </c>
      <c r="AE107">
        <f>2*0.95*5.67E-8*(((CF107+$B$7)+273)^4-(W107+273)^4)</f>
        <v>0</v>
      </c>
      <c r="AF107">
        <f>U107+AE107+AC107+AD107</f>
        <v>0</v>
      </c>
      <c r="AG107">
        <v>17</v>
      </c>
      <c r="AH107">
        <v>2</v>
      </c>
      <c r="AI107">
        <f>IF(AG107*$H$13&gt;=AK107,1.0,(AK107/(AK107-AG107*$H$13)))</f>
        <v>0</v>
      </c>
      <c r="AJ107">
        <f>(AI107-1)*100</f>
        <v>0</v>
      </c>
      <c r="AK107">
        <f>MAX(0,($B$13+$C$13*CK107)/(1+$D$13*CK107)*CD107/(CF107+273)*$E$13)</f>
        <v>0</v>
      </c>
      <c r="AL107" t="s">
        <v>292</v>
      </c>
      <c r="AM107" t="s">
        <v>292</v>
      </c>
      <c r="AN107">
        <v>0</v>
      </c>
      <c r="AO107">
        <v>0</v>
      </c>
      <c r="AP107">
        <f>1-AN107/AO107</f>
        <v>0</v>
      </c>
      <c r="AQ107">
        <v>0</v>
      </c>
      <c r="AR107" t="s">
        <v>292</v>
      </c>
      <c r="AS107" t="s">
        <v>292</v>
      </c>
      <c r="AT107">
        <v>0</v>
      </c>
      <c r="AU107">
        <v>0</v>
      </c>
      <c r="AV107">
        <f>1-AT107/AU107</f>
        <v>0</v>
      </c>
      <c r="AW107">
        <v>0.5</v>
      </c>
      <c r="AX107">
        <f>BO107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292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BN107">
        <f>$B$11*CL107+$C$11*CM107+$F$11*CN107*(1-CQ107)</f>
        <v>0</v>
      </c>
      <c r="BO107">
        <f>BN107*BP107</f>
        <v>0</v>
      </c>
      <c r="BP107">
        <f>($B$11*$D$9+$C$11*$D$9+$F$11*((DA107+CS107)/MAX(DA107+CS107+DB107, 0.1)*$I$9+DB107/MAX(DA107+CS107+DB107, 0.1)*$J$9))/($B$11+$C$11+$F$11)</f>
        <v>0</v>
      </c>
      <c r="BQ107">
        <f>($B$11*$K$9+$C$11*$K$9+$F$11*((DA107+CS107)/MAX(DA107+CS107+DB107, 0.1)*$P$9+DB107/MAX(DA107+CS107+DB107, 0.1)*$Q$9))/($B$11+$C$11+$F$11)</f>
        <v>0</v>
      </c>
      <c r="BR107">
        <v>6</v>
      </c>
      <c r="BS107">
        <v>0.5</v>
      </c>
      <c r="BT107" t="s">
        <v>293</v>
      </c>
      <c r="BU107">
        <v>2</v>
      </c>
      <c r="BV107">
        <v>1626126493.5</v>
      </c>
      <c r="BW107">
        <v>403.420666666667</v>
      </c>
      <c r="BX107">
        <v>420.042333333333</v>
      </c>
      <c r="BY107">
        <v>6.84684666666667</v>
      </c>
      <c r="BZ107">
        <v>4.27331333333333</v>
      </c>
      <c r="CA107">
        <v>401.288666666667</v>
      </c>
      <c r="CB107">
        <v>6.90375666666667</v>
      </c>
      <c r="CC107">
        <v>900.074</v>
      </c>
      <c r="CD107">
        <v>100.777</v>
      </c>
      <c r="CE107">
        <v>0.111687333333333</v>
      </c>
      <c r="CF107">
        <v>17.3860333333333</v>
      </c>
      <c r="CG107">
        <v>16.6223</v>
      </c>
      <c r="CH107">
        <v>999.9</v>
      </c>
      <c r="CI107">
        <v>0</v>
      </c>
      <c r="CJ107">
        <v>0</v>
      </c>
      <c r="CK107">
        <v>9996.05333333333</v>
      </c>
      <c r="CL107">
        <v>0</v>
      </c>
      <c r="CM107">
        <v>0.221023</v>
      </c>
      <c r="CN107">
        <v>1459.99333333333</v>
      </c>
      <c r="CO107">
        <v>0.972997666666667</v>
      </c>
      <c r="CP107">
        <v>0.0270023666666667</v>
      </c>
      <c r="CQ107">
        <v>0</v>
      </c>
      <c r="CR107">
        <v>913.459</v>
      </c>
      <c r="CS107">
        <v>4.99999</v>
      </c>
      <c r="CT107">
        <v>13354.2</v>
      </c>
      <c r="CU107">
        <v>12728.2666666667</v>
      </c>
      <c r="CV107">
        <v>40.062</v>
      </c>
      <c r="CW107">
        <v>42.312</v>
      </c>
      <c r="CX107">
        <v>41.25</v>
      </c>
      <c r="CY107">
        <v>41.562</v>
      </c>
      <c r="CZ107">
        <v>41.562</v>
      </c>
      <c r="DA107">
        <v>1415.70333333333</v>
      </c>
      <c r="DB107">
        <v>39.29</v>
      </c>
      <c r="DC107">
        <v>0</v>
      </c>
      <c r="DD107">
        <v>1626126504.1</v>
      </c>
      <c r="DE107">
        <v>0</v>
      </c>
      <c r="DF107">
        <v>914.205</v>
      </c>
      <c r="DG107">
        <v>-7.42516238750967</v>
      </c>
      <c r="DH107">
        <v>-109.921367518835</v>
      </c>
      <c r="DI107">
        <v>13365.8846153846</v>
      </c>
      <c r="DJ107">
        <v>15</v>
      </c>
      <c r="DK107">
        <v>1626126261</v>
      </c>
      <c r="DL107" t="s">
        <v>294</v>
      </c>
      <c r="DM107">
        <v>1626126255</v>
      </c>
      <c r="DN107">
        <v>1626126261</v>
      </c>
      <c r="DO107">
        <v>7</v>
      </c>
      <c r="DP107">
        <v>0.339</v>
      </c>
      <c r="DQ107">
        <v>0.02</v>
      </c>
      <c r="DR107">
        <v>2.158</v>
      </c>
      <c r="DS107">
        <v>-0.064</v>
      </c>
      <c r="DT107">
        <v>420</v>
      </c>
      <c r="DU107">
        <v>4</v>
      </c>
      <c r="DV107">
        <v>0.09</v>
      </c>
      <c r="DW107">
        <v>0.05</v>
      </c>
      <c r="DX107">
        <v>-16.54191</v>
      </c>
      <c r="DY107">
        <v>-0.418183114446541</v>
      </c>
      <c r="DZ107">
        <v>0.0476188870092529</v>
      </c>
      <c r="EA107">
        <v>1</v>
      </c>
      <c r="EB107">
        <v>914.639242424242</v>
      </c>
      <c r="EC107">
        <v>-7.80825419704932</v>
      </c>
      <c r="ED107">
        <v>0.772361315600764</v>
      </c>
      <c r="EE107">
        <v>1</v>
      </c>
      <c r="EF107">
        <v>2.544645</v>
      </c>
      <c r="EG107">
        <v>0.0599657786116307</v>
      </c>
      <c r="EH107">
        <v>0.0113342057507352</v>
      </c>
      <c r="EI107">
        <v>1</v>
      </c>
      <c r="EJ107">
        <v>3</v>
      </c>
      <c r="EK107">
        <v>3</v>
      </c>
      <c r="EL107" t="s">
        <v>295</v>
      </c>
      <c r="EM107">
        <v>100</v>
      </c>
      <c r="EN107">
        <v>100</v>
      </c>
      <c r="EO107">
        <v>2.132</v>
      </c>
      <c r="EP107">
        <v>-0.0569</v>
      </c>
      <c r="EQ107">
        <v>1.36772170046793</v>
      </c>
      <c r="ER107">
        <v>0.00225868272383977</v>
      </c>
      <c r="ES107">
        <v>-9.96746185667655e-07</v>
      </c>
      <c r="ET107">
        <v>2.83711317370827e-10</v>
      </c>
      <c r="EU107">
        <v>-0.063082517618382</v>
      </c>
      <c r="EV107">
        <v>-0.00217948432402501</v>
      </c>
      <c r="EW107">
        <v>0.000453263451741206</v>
      </c>
      <c r="EX107">
        <v>-1.16319206543697e-06</v>
      </c>
      <c r="EY107">
        <v>-2</v>
      </c>
      <c r="EZ107">
        <v>2196</v>
      </c>
      <c r="FA107">
        <v>1</v>
      </c>
      <c r="FB107">
        <v>25</v>
      </c>
      <c r="FC107">
        <v>4</v>
      </c>
      <c r="FD107">
        <v>3.9</v>
      </c>
      <c r="FE107">
        <v>18</v>
      </c>
      <c r="FF107">
        <v>942.172</v>
      </c>
      <c r="FG107">
        <v>420.967</v>
      </c>
      <c r="FH107">
        <v>13.5015</v>
      </c>
      <c r="FI107">
        <v>26.0044</v>
      </c>
      <c r="FJ107">
        <v>29.9991</v>
      </c>
      <c r="FK107">
        <v>25.9475</v>
      </c>
      <c r="FL107">
        <v>25.9665</v>
      </c>
      <c r="FM107">
        <v>25.272</v>
      </c>
      <c r="FN107">
        <v>72.9662</v>
      </c>
      <c r="FO107">
        <v>0</v>
      </c>
      <c r="FP107">
        <v>13.65</v>
      </c>
      <c r="FQ107">
        <v>420</v>
      </c>
      <c r="FR107">
        <v>4.28264</v>
      </c>
      <c r="FS107">
        <v>101.358</v>
      </c>
      <c r="FT107">
        <v>101.987</v>
      </c>
    </row>
    <row r="108" spans="1:176">
      <c r="A108">
        <v>92</v>
      </c>
      <c r="B108">
        <v>1626126496.5</v>
      </c>
      <c r="C108">
        <v>182</v>
      </c>
      <c r="D108" t="s">
        <v>478</v>
      </c>
      <c r="E108" t="s">
        <v>479</v>
      </c>
      <c r="F108">
        <v>1</v>
      </c>
      <c r="I108">
        <v>1626126495.5</v>
      </c>
      <c r="J108">
        <f>(K108)/1000</f>
        <v>0</v>
      </c>
      <c r="K108">
        <f>1000*CC108*AI108*(BY108-BZ108)/(100*BR108*(1000-AI108*BY108))</f>
        <v>0</v>
      </c>
      <c r="L108">
        <f>CC108*AI108*(BX108-BW108*(1000-AI108*BZ108)/(1000-AI108*BY108))/(100*BR108)</f>
        <v>0</v>
      </c>
      <c r="M108">
        <f>BW108 - IF(AI108&gt;1, L108*BR108*100.0/(AK108*CK108), 0)</f>
        <v>0</v>
      </c>
      <c r="N108">
        <f>((T108-J108/2)*M108-L108)/(T108+J108/2)</f>
        <v>0</v>
      </c>
      <c r="O108">
        <f>N108*(CD108+CE108)/1000.0</f>
        <v>0</v>
      </c>
      <c r="P108">
        <f>(BW108 - IF(AI108&gt;1, L108*BR108*100.0/(AK108*CK108), 0))*(CD108+CE108)/1000.0</f>
        <v>0</v>
      </c>
      <c r="Q108">
        <f>2.0/((1/S108-1/R108)+SIGN(S108)*SQRT((1/S108-1/R108)*(1/S108-1/R108) + 4*BS108/((BS108+1)*(BS108+1))*(2*1/S108*1/R108-1/R108*1/R108)))</f>
        <v>0</v>
      </c>
      <c r="R108">
        <f>IF(LEFT(BT108,1)&lt;&gt;"0",IF(LEFT(BT108,1)="1",3.0,BU108),$D$5+$E$5*(CK108*CD108/($K$5*1000))+$F$5*(CK108*CD108/($K$5*1000))*MAX(MIN(BR108,$J$5),$I$5)*MAX(MIN(BR108,$J$5),$I$5)+$G$5*MAX(MIN(BR108,$J$5),$I$5)*(CK108*CD108/($K$5*1000))+$H$5*(CK108*CD108/($K$5*1000))*(CK108*CD108/($K$5*1000)))</f>
        <v>0</v>
      </c>
      <c r="S108">
        <f>J108*(1000-(1000*0.61365*exp(17.502*W108/(240.97+W108))/(CD108+CE108)+BY108)/2)/(1000*0.61365*exp(17.502*W108/(240.97+W108))/(CD108+CE108)-BY108)</f>
        <v>0</v>
      </c>
      <c r="T108">
        <f>1/((BS108+1)/(Q108/1.6)+1/(R108/1.37)) + BS108/((BS108+1)/(Q108/1.6) + BS108/(R108/1.37))</f>
        <v>0</v>
      </c>
      <c r="U108">
        <f>(BN108*BQ108)</f>
        <v>0</v>
      </c>
      <c r="V108">
        <f>(CF108+(U108+2*0.95*5.67E-8*(((CF108+$B$7)+273)^4-(CF108+273)^4)-44100*J108)/(1.84*29.3*R108+8*0.95*5.67E-8*(CF108+273)^3))</f>
        <v>0</v>
      </c>
      <c r="W108">
        <f>($C$7*CG108+$D$7*CH108+$E$7*V108)</f>
        <v>0</v>
      </c>
      <c r="X108">
        <f>0.61365*exp(17.502*W108/(240.97+W108))</f>
        <v>0</v>
      </c>
      <c r="Y108">
        <f>(Z108/AA108*100)</f>
        <v>0</v>
      </c>
      <c r="Z108">
        <f>BY108*(CD108+CE108)/1000</f>
        <v>0</v>
      </c>
      <c r="AA108">
        <f>0.61365*exp(17.502*CF108/(240.97+CF108))</f>
        <v>0</v>
      </c>
      <c r="AB108">
        <f>(X108-BY108*(CD108+CE108)/1000)</f>
        <v>0</v>
      </c>
      <c r="AC108">
        <f>(-J108*44100)</f>
        <v>0</v>
      </c>
      <c r="AD108">
        <f>2*29.3*R108*0.92*(CF108-W108)</f>
        <v>0</v>
      </c>
      <c r="AE108">
        <f>2*0.95*5.67E-8*(((CF108+$B$7)+273)^4-(W108+273)^4)</f>
        <v>0</v>
      </c>
      <c r="AF108">
        <f>U108+AE108+AC108+AD108</f>
        <v>0</v>
      </c>
      <c r="AG108">
        <v>17</v>
      </c>
      <c r="AH108">
        <v>2</v>
      </c>
      <c r="AI108">
        <f>IF(AG108*$H$13&gt;=AK108,1.0,(AK108/(AK108-AG108*$H$13)))</f>
        <v>0</v>
      </c>
      <c r="AJ108">
        <f>(AI108-1)*100</f>
        <v>0</v>
      </c>
      <c r="AK108">
        <f>MAX(0,($B$13+$C$13*CK108)/(1+$D$13*CK108)*CD108/(CF108+273)*$E$13)</f>
        <v>0</v>
      </c>
      <c r="AL108" t="s">
        <v>292</v>
      </c>
      <c r="AM108" t="s">
        <v>292</v>
      </c>
      <c r="AN108">
        <v>0</v>
      </c>
      <c r="AO108">
        <v>0</v>
      </c>
      <c r="AP108">
        <f>1-AN108/AO108</f>
        <v>0</v>
      </c>
      <c r="AQ108">
        <v>0</v>
      </c>
      <c r="AR108" t="s">
        <v>292</v>
      </c>
      <c r="AS108" t="s">
        <v>292</v>
      </c>
      <c r="AT108">
        <v>0</v>
      </c>
      <c r="AU108">
        <v>0</v>
      </c>
      <c r="AV108">
        <f>1-AT108/AU108</f>
        <v>0</v>
      </c>
      <c r="AW108">
        <v>0.5</v>
      </c>
      <c r="AX108">
        <f>BO108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292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BN108">
        <f>$B$11*CL108+$C$11*CM108+$F$11*CN108*(1-CQ108)</f>
        <v>0</v>
      </c>
      <c r="BO108">
        <f>BN108*BP108</f>
        <v>0</v>
      </c>
      <c r="BP108">
        <f>($B$11*$D$9+$C$11*$D$9+$F$11*((DA108+CS108)/MAX(DA108+CS108+DB108, 0.1)*$I$9+DB108/MAX(DA108+CS108+DB108, 0.1)*$J$9))/($B$11+$C$11+$F$11)</f>
        <v>0</v>
      </c>
      <c r="BQ108">
        <f>($B$11*$K$9+$C$11*$K$9+$F$11*((DA108+CS108)/MAX(DA108+CS108+DB108, 0.1)*$P$9+DB108/MAX(DA108+CS108+DB108, 0.1)*$Q$9))/($B$11+$C$11+$F$11)</f>
        <v>0</v>
      </c>
      <c r="BR108">
        <v>6</v>
      </c>
      <c r="BS108">
        <v>0.5</v>
      </c>
      <c r="BT108" t="s">
        <v>293</v>
      </c>
      <c r="BU108">
        <v>2</v>
      </c>
      <c r="BV108">
        <v>1626126495.5</v>
      </c>
      <c r="BW108">
        <v>403.397</v>
      </c>
      <c r="BX108">
        <v>420.011666666667</v>
      </c>
      <c r="BY108">
        <v>6.85804</v>
      </c>
      <c r="BZ108">
        <v>4.27352</v>
      </c>
      <c r="CA108">
        <v>401.265666666667</v>
      </c>
      <c r="CB108">
        <v>6.91490666666667</v>
      </c>
      <c r="CC108">
        <v>900.007666666667</v>
      </c>
      <c r="CD108">
        <v>100.776</v>
      </c>
      <c r="CE108">
        <v>0.110633666666667</v>
      </c>
      <c r="CF108">
        <v>17.4093333333333</v>
      </c>
      <c r="CG108">
        <v>16.6424333333333</v>
      </c>
      <c r="CH108">
        <v>999.9</v>
      </c>
      <c r="CI108">
        <v>0</v>
      </c>
      <c r="CJ108">
        <v>0</v>
      </c>
      <c r="CK108">
        <v>10034.6</v>
      </c>
      <c r="CL108">
        <v>0</v>
      </c>
      <c r="CM108">
        <v>0.221023</v>
      </c>
      <c r="CN108">
        <v>1459.99</v>
      </c>
      <c r="CO108">
        <v>0.972997666666667</v>
      </c>
      <c r="CP108">
        <v>0.0270023666666667</v>
      </c>
      <c r="CQ108">
        <v>0</v>
      </c>
      <c r="CR108">
        <v>913.11</v>
      </c>
      <c r="CS108">
        <v>4.99999</v>
      </c>
      <c r="CT108">
        <v>13351.0333333333</v>
      </c>
      <c r="CU108">
        <v>12728.2666666667</v>
      </c>
      <c r="CV108">
        <v>40.062</v>
      </c>
      <c r="CW108">
        <v>42.312</v>
      </c>
      <c r="CX108">
        <v>41.25</v>
      </c>
      <c r="CY108">
        <v>41.562</v>
      </c>
      <c r="CZ108">
        <v>41.562</v>
      </c>
      <c r="DA108">
        <v>1415.7</v>
      </c>
      <c r="DB108">
        <v>39.29</v>
      </c>
      <c r="DC108">
        <v>0</v>
      </c>
      <c r="DD108">
        <v>1626126505.9</v>
      </c>
      <c r="DE108">
        <v>0</v>
      </c>
      <c r="DF108">
        <v>913.95764</v>
      </c>
      <c r="DG108">
        <v>-7.47307689551927</v>
      </c>
      <c r="DH108">
        <v>-104.876922941526</v>
      </c>
      <c r="DI108">
        <v>13361.856</v>
      </c>
      <c r="DJ108">
        <v>15</v>
      </c>
      <c r="DK108">
        <v>1626126261</v>
      </c>
      <c r="DL108" t="s">
        <v>294</v>
      </c>
      <c r="DM108">
        <v>1626126255</v>
      </c>
      <c r="DN108">
        <v>1626126261</v>
      </c>
      <c r="DO108">
        <v>7</v>
      </c>
      <c r="DP108">
        <v>0.339</v>
      </c>
      <c r="DQ108">
        <v>0.02</v>
      </c>
      <c r="DR108">
        <v>2.158</v>
      </c>
      <c r="DS108">
        <v>-0.064</v>
      </c>
      <c r="DT108">
        <v>420</v>
      </c>
      <c r="DU108">
        <v>4</v>
      </c>
      <c r="DV108">
        <v>0.09</v>
      </c>
      <c r="DW108">
        <v>0.05</v>
      </c>
      <c r="DX108">
        <v>-16.55507</v>
      </c>
      <c r="DY108">
        <v>-0.433272045028089</v>
      </c>
      <c r="DZ108">
        <v>0.0488138463962839</v>
      </c>
      <c r="EA108">
        <v>1</v>
      </c>
      <c r="EB108">
        <v>914.402060606061</v>
      </c>
      <c r="EC108">
        <v>-7.8145709435559</v>
      </c>
      <c r="ED108">
        <v>0.771414204636376</v>
      </c>
      <c r="EE108">
        <v>1</v>
      </c>
      <c r="EF108">
        <v>2.548466</v>
      </c>
      <c r="EG108">
        <v>0.113526078799247</v>
      </c>
      <c r="EH108">
        <v>0.0155714160884616</v>
      </c>
      <c r="EI108">
        <v>0</v>
      </c>
      <c r="EJ108">
        <v>2</v>
      </c>
      <c r="EK108">
        <v>3</v>
      </c>
      <c r="EL108" t="s">
        <v>340</v>
      </c>
      <c r="EM108">
        <v>100</v>
      </c>
      <c r="EN108">
        <v>100</v>
      </c>
      <c r="EO108">
        <v>2.131</v>
      </c>
      <c r="EP108">
        <v>-0.0568</v>
      </c>
      <c r="EQ108">
        <v>1.36772170046793</v>
      </c>
      <c r="ER108">
        <v>0.00225868272383977</v>
      </c>
      <c r="ES108">
        <v>-9.96746185667655e-07</v>
      </c>
      <c r="ET108">
        <v>2.83711317370827e-10</v>
      </c>
      <c r="EU108">
        <v>-0.063082517618382</v>
      </c>
      <c r="EV108">
        <v>-0.00217948432402501</v>
      </c>
      <c r="EW108">
        <v>0.000453263451741206</v>
      </c>
      <c r="EX108">
        <v>-1.16319206543697e-06</v>
      </c>
      <c r="EY108">
        <v>-2</v>
      </c>
      <c r="EZ108">
        <v>2196</v>
      </c>
      <c r="FA108">
        <v>1</v>
      </c>
      <c r="FB108">
        <v>25</v>
      </c>
      <c r="FC108">
        <v>4</v>
      </c>
      <c r="FD108">
        <v>3.9</v>
      </c>
      <c r="FE108">
        <v>18</v>
      </c>
      <c r="FF108">
        <v>942.091</v>
      </c>
      <c r="FG108">
        <v>420.865</v>
      </c>
      <c r="FH108">
        <v>13.5681</v>
      </c>
      <c r="FI108">
        <v>26</v>
      </c>
      <c r="FJ108">
        <v>29.9992</v>
      </c>
      <c r="FK108">
        <v>25.9458</v>
      </c>
      <c r="FL108">
        <v>25.9647</v>
      </c>
      <c r="FM108">
        <v>25.2715</v>
      </c>
      <c r="FN108">
        <v>72.9662</v>
      </c>
      <c r="FO108">
        <v>0</v>
      </c>
      <c r="FP108">
        <v>13.65</v>
      </c>
      <c r="FQ108">
        <v>420</v>
      </c>
      <c r="FR108">
        <v>4.30255</v>
      </c>
      <c r="FS108">
        <v>101.358</v>
      </c>
      <c r="FT108">
        <v>101.987</v>
      </c>
    </row>
    <row r="109" spans="1:176">
      <c r="A109">
        <v>93</v>
      </c>
      <c r="B109">
        <v>1626126498.5</v>
      </c>
      <c r="C109">
        <v>184</v>
      </c>
      <c r="D109" t="s">
        <v>480</v>
      </c>
      <c r="E109" t="s">
        <v>481</v>
      </c>
      <c r="F109">
        <v>1</v>
      </c>
      <c r="I109">
        <v>1626126497.5</v>
      </c>
      <c r="J109">
        <f>(K109)/1000</f>
        <v>0</v>
      </c>
      <c r="K109">
        <f>1000*CC109*AI109*(BY109-BZ109)/(100*BR109*(1000-AI109*BY109))</f>
        <v>0</v>
      </c>
      <c r="L109">
        <f>CC109*AI109*(BX109-BW109*(1000-AI109*BZ109)/(1000-AI109*BY109))/(100*BR109)</f>
        <v>0</v>
      </c>
      <c r="M109">
        <f>BW109 - IF(AI109&gt;1, L109*BR109*100.0/(AK109*CK109), 0)</f>
        <v>0</v>
      </c>
      <c r="N109">
        <f>((T109-J109/2)*M109-L109)/(T109+J109/2)</f>
        <v>0</v>
      </c>
      <c r="O109">
        <f>N109*(CD109+CE109)/1000.0</f>
        <v>0</v>
      </c>
      <c r="P109">
        <f>(BW109 - IF(AI109&gt;1, L109*BR109*100.0/(AK109*CK109), 0))*(CD109+CE109)/1000.0</f>
        <v>0</v>
      </c>
      <c r="Q109">
        <f>2.0/((1/S109-1/R109)+SIGN(S109)*SQRT((1/S109-1/R109)*(1/S109-1/R109) + 4*BS109/((BS109+1)*(BS109+1))*(2*1/S109*1/R109-1/R109*1/R109)))</f>
        <v>0</v>
      </c>
      <c r="R109">
        <f>IF(LEFT(BT109,1)&lt;&gt;"0",IF(LEFT(BT109,1)="1",3.0,BU109),$D$5+$E$5*(CK109*CD109/($K$5*1000))+$F$5*(CK109*CD109/($K$5*1000))*MAX(MIN(BR109,$J$5),$I$5)*MAX(MIN(BR109,$J$5),$I$5)+$G$5*MAX(MIN(BR109,$J$5),$I$5)*(CK109*CD109/($K$5*1000))+$H$5*(CK109*CD109/($K$5*1000))*(CK109*CD109/($K$5*1000)))</f>
        <v>0</v>
      </c>
      <c r="S109">
        <f>J109*(1000-(1000*0.61365*exp(17.502*W109/(240.97+W109))/(CD109+CE109)+BY109)/2)/(1000*0.61365*exp(17.502*W109/(240.97+W109))/(CD109+CE109)-BY109)</f>
        <v>0</v>
      </c>
      <c r="T109">
        <f>1/((BS109+1)/(Q109/1.6)+1/(R109/1.37)) + BS109/((BS109+1)/(Q109/1.6) + BS109/(R109/1.37))</f>
        <v>0</v>
      </c>
      <c r="U109">
        <f>(BN109*BQ109)</f>
        <v>0</v>
      </c>
      <c r="V109">
        <f>(CF109+(U109+2*0.95*5.67E-8*(((CF109+$B$7)+273)^4-(CF109+273)^4)-44100*J109)/(1.84*29.3*R109+8*0.95*5.67E-8*(CF109+273)^3))</f>
        <v>0</v>
      </c>
      <c r="W109">
        <f>($C$7*CG109+$D$7*CH109+$E$7*V109)</f>
        <v>0</v>
      </c>
      <c r="X109">
        <f>0.61365*exp(17.502*W109/(240.97+W109))</f>
        <v>0</v>
      </c>
      <c r="Y109">
        <f>(Z109/AA109*100)</f>
        <v>0</v>
      </c>
      <c r="Z109">
        <f>BY109*(CD109+CE109)/1000</f>
        <v>0</v>
      </c>
      <c r="AA109">
        <f>0.61365*exp(17.502*CF109/(240.97+CF109))</f>
        <v>0</v>
      </c>
      <c r="AB109">
        <f>(X109-BY109*(CD109+CE109)/1000)</f>
        <v>0</v>
      </c>
      <c r="AC109">
        <f>(-J109*44100)</f>
        <v>0</v>
      </c>
      <c r="AD109">
        <f>2*29.3*R109*0.92*(CF109-W109)</f>
        <v>0</v>
      </c>
      <c r="AE109">
        <f>2*0.95*5.67E-8*(((CF109+$B$7)+273)^4-(W109+273)^4)</f>
        <v>0</v>
      </c>
      <c r="AF109">
        <f>U109+AE109+AC109+AD109</f>
        <v>0</v>
      </c>
      <c r="AG109">
        <v>17</v>
      </c>
      <c r="AH109">
        <v>2</v>
      </c>
      <c r="AI109">
        <f>IF(AG109*$H$13&gt;=AK109,1.0,(AK109/(AK109-AG109*$H$13)))</f>
        <v>0</v>
      </c>
      <c r="AJ109">
        <f>(AI109-1)*100</f>
        <v>0</v>
      </c>
      <c r="AK109">
        <f>MAX(0,($B$13+$C$13*CK109)/(1+$D$13*CK109)*CD109/(CF109+273)*$E$13)</f>
        <v>0</v>
      </c>
      <c r="AL109" t="s">
        <v>292</v>
      </c>
      <c r="AM109" t="s">
        <v>292</v>
      </c>
      <c r="AN109">
        <v>0</v>
      </c>
      <c r="AO109">
        <v>0</v>
      </c>
      <c r="AP109">
        <f>1-AN109/AO109</f>
        <v>0</v>
      </c>
      <c r="AQ109">
        <v>0</v>
      </c>
      <c r="AR109" t="s">
        <v>292</v>
      </c>
      <c r="AS109" t="s">
        <v>292</v>
      </c>
      <c r="AT109">
        <v>0</v>
      </c>
      <c r="AU109">
        <v>0</v>
      </c>
      <c r="AV109">
        <f>1-AT109/AU109</f>
        <v>0</v>
      </c>
      <c r="AW109">
        <v>0.5</v>
      </c>
      <c r="AX109">
        <f>BO109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292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BN109">
        <f>$B$11*CL109+$C$11*CM109+$F$11*CN109*(1-CQ109)</f>
        <v>0</v>
      </c>
      <c r="BO109">
        <f>BN109*BP109</f>
        <v>0</v>
      </c>
      <c r="BP109">
        <f>($B$11*$D$9+$C$11*$D$9+$F$11*((DA109+CS109)/MAX(DA109+CS109+DB109, 0.1)*$I$9+DB109/MAX(DA109+CS109+DB109, 0.1)*$J$9))/($B$11+$C$11+$F$11)</f>
        <v>0</v>
      </c>
      <c r="BQ109">
        <f>($B$11*$K$9+$C$11*$K$9+$F$11*((DA109+CS109)/MAX(DA109+CS109+DB109, 0.1)*$P$9+DB109/MAX(DA109+CS109+DB109, 0.1)*$Q$9))/($B$11+$C$11+$F$11)</f>
        <v>0</v>
      </c>
      <c r="BR109">
        <v>6</v>
      </c>
      <c r="BS109">
        <v>0.5</v>
      </c>
      <c r="BT109" t="s">
        <v>293</v>
      </c>
      <c r="BU109">
        <v>2</v>
      </c>
      <c r="BV109">
        <v>1626126497.5</v>
      </c>
      <c r="BW109">
        <v>403.374333333333</v>
      </c>
      <c r="BX109">
        <v>420.003666666667</v>
      </c>
      <c r="BY109">
        <v>6.86763</v>
      </c>
      <c r="BZ109">
        <v>4.27466666666667</v>
      </c>
      <c r="CA109">
        <v>401.242333333333</v>
      </c>
      <c r="CB109">
        <v>6.92445666666667</v>
      </c>
      <c r="CC109">
        <v>900.008666666667</v>
      </c>
      <c r="CD109">
        <v>100.776</v>
      </c>
      <c r="CE109">
        <v>0.110010333333333</v>
      </c>
      <c r="CF109">
        <v>17.4369666666667</v>
      </c>
      <c r="CG109">
        <v>16.6654666666667</v>
      </c>
      <c r="CH109">
        <v>999.9</v>
      </c>
      <c r="CI109">
        <v>0</v>
      </c>
      <c r="CJ109">
        <v>0</v>
      </c>
      <c r="CK109">
        <v>10030.4</v>
      </c>
      <c r="CL109">
        <v>0</v>
      </c>
      <c r="CM109">
        <v>0.221023</v>
      </c>
      <c r="CN109">
        <v>1459.91</v>
      </c>
      <c r="CO109">
        <v>0.972996333333333</v>
      </c>
      <c r="CP109">
        <v>0.0270039333333333</v>
      </c>
      <c r="CQ109">
        <v>0</v>
      </c>
      <c r="CR109">
        <v>912.614333333333</v>
      </c>
      <c r="CS109">
        <v>4.99999</v>
      </c>
      <c r="CT109">
        <v>13346.3666666667</v>
      </c>
      <c r="CU109">
        <v>12727.5333333333</v>
      </c>
      <c r="CV109">
        <v>40.062</v>
      </c>
      <c r="CW109">
        <v>42.312</v>
      </c>
      <c r="CX109">
        <v>41.25</v>
      </c>
      <c r="CY109">
        <v>41.562</v>
      </c>
      <c r="CZ109">
        <v>41.5413333333333</v>
      </c>
      <c r="DA109">
        <v>1415.62</v>
      </c>
      <c r="DB109">
        <v>39.29</v>
      </c>
      <c r="DC109">
        <v>0</v>
      </c>
      <c r="DD109">
        <v>1626126507.7</v>
      </c>
      <c r="DE109">
        <v>0</v>
      </c>
      <c r="DF109">
        <v>913.741115384615</v>
      </c>
      <c r="DG109">
        <v>-7.98772648669781</v>
      </c>
      <c r="DH109">
        <v>-107.121367601007</v>
      </c>
      <c r="DI109">
        <v>13359.2730769231</v>
      </c>
      <c r="DJ109">
        <v>15</v>
      </c>
      <c r="DK109">
        <v>1626126261</v>
      </c>
      <c r="DL109" t="s">
        <v>294</v>
      </c>
      <c r="DM109">
        <v>1626126255</v>
      </c>
      <c r="DN109">
        <v>1626126261</v>
      </c>
      <c r="DO109">
        <v>7</v>
      </c>
      <c r="DP109">
        <v>0.339</v>
      </c>
      <c r="DQ109">
        <v>0.02</v>
      </c>
      <c r="DR109">
        <v>2.158</v>
      </c>
      <c r="DS109">
        <v>-0.064</v>
      </c>
      <c r="DT109">
        <v>420</v>
      </c>
      <c r="DU109">
        <v>4</v>
      </c>
      <c r="DV109">
        <v>0.09</v>
      </c>
      <c r="DW109">
        <v>0.05</v>
      </c>
      <c r="DX109">
        <v>-16.5695375</v>
      </c>
      <c r="DY109">
        <v>-0.405110318949351</v>
      </c>
      <c r="DZ109">
        <v>0.0464120172342249</v>
      </c>
      <c r="EA109">
        <v>1</v>
      </c>
      <c r="EB109">
        <v>914.113411764706</v>
      </c>
      <c r="EC109">
        <v>-7.68061816810879</v>
      </c>
      <c r="ED109">
        <v>0.782011438070659</v>
      </c>
      <c r="EE109">
        <v>1</v>
      </c>
      <c r="EF109">
        <v>2.55348825</v>
      </c>
      <c r="EG109">
        <v>0.164041238273917</v>
      </c>
      <c r="EH109">
        <v>0.0195615614008059</v>
      </c>
      <c r="EI109">
        <v>0</v>
      </c>
      <c r="EJ109">
        <v>2</v>
      </c>
      <c r="EK109">
        <v>3</v>
      </c>
      <c r="EL109" t="s">
        <v>340</v>
      </c>
      <c r="EM109">
        <v>100</v>
      </c>
      <c r="EN109">
        <v>100</v>
      </c>
      <c r="EO109">
        <v>2.131</v>
      </c>
      <c r="EP109">
        <v>-0.0568</v>
      </c>
      <c r="EQ109">
        <v>1.36772170046793</v>
      </c>
      <c r="ER109">
        <v>0.00225868272383977</v>
      </c>
      <c r="ES109">
        <v>-9.96746185667655e-07</v>
      </c>
      <c r="ET109">
        <v>2.83711317370827e-10</v>
      </c>
      <c r="EU109">
        <v>-0.063082517618382</v>
      </c>
      <c r="EV109">
        <v>-0.00217948432402501</v>
      </c>
      <c r="EW109">
        <v>0.000453263451741206</v>
      </c>
      <c r="EX109">
        <v>-1.16319206543697e-06</v>
      </c>
      <c r="EY109">
        <v>-2</v>
      </c>
      <c r="EZ109">
        <v>2196</v>
      </c>
      <c r="FA109">
        <v>1</v>
      </c>
      <c r="FB109">
        <v>25</v>
      </c>
      <c r="FC109">
        <v>4.1</v>
      </c>
      <c r="FD109">
        <v>4</v>
      </c>
      <c r="FE109">
        <v>18</v>
      </c>
      <c r="FF109">
        <v>942.296</v>
      </c>
      <c r="FG109">
        <v>420.988</v>
      </c>
      <c r="FH109">
        <v>13.6373</v>
      </c>
      <c r="FI109">
        <v>25.9956</v>
      </c>
      <c r="FJ109">
        <v>29.9992</v>
      </c>
      <c r="FK109">
        <v>25.9442</v>
      </c>
      <c r="FL109">
        <v>25.9636</v>
      </c>
      <c r="FM109">
        <v>25.2725</v>
      </c>
      <c r="FN109">
        <v>72.9662</v>
      </c>
      <c r="FO109">
        <v>0</v>
      </c>
      <c r="FP109">
        <v>13.75</v>
      </c>
      <c r="FQ109">
        <v>420</v>
      </c>
      <c r="FR109">
        <v>4.29946</v>
      </c>
      <c r="FS109">
        <v>101.359</v>
      </c>
      <c r="FT109">
        <v>101.987</v>
      </c>
    </row>
    <row r="110" spans="1:176">
      <c r="A110">
        <v>94</v>
      </c>
      <c r="B110">
        <v>1626126500.5</v>
      </c>
      <c r="C110">
        <v>186</v>
      </c>
      <c r="D110" t="s">
        <v>482</v>
      </c>
      <c r="E110" t="s">
        <v>483</v>
      </c>
      <c r="F110">
        <v>1</v>
      </c>
      <c r="I110">
        <v>1626126499.5</v>
      </c>
      <c r="J110">
        <f>(K110)/1000</f>
        <v>0</v>
      </c>
      <c r="K110">
        <f>1000*CC110*AI110*(BY110-BZ110)/(100*BR110*(1000-AI110*BY110))</f>
        <v>0</v>
      </c>
      <c r="L110">
        <f>CC110*AI110*(BX110-BW110*(1000-AI110*BZ110)/(1000-AI110*BY110))/(100*BR110)</f>
        <v>0</v>
      </c>
      <c r="M110">
        <f>BW110 - IF(AI110&gt;1, L110*BR110*100.0/(AK110*CK110), 0)</f>
        <v>0</v>
      </c>
      <c r="N110">
        <f>((T110-J110/2)*M110-L110)/(T110+J110/2)</f>
        <v>0</v>
      </c>
      <c r="O110">
        <f>N110*(CD110+CE110)/1000.0</f>
        <v>0</v>
      </c>
      <c r="P110">
        <f>(BW110 - IF(AI110&gt;1, L110*BR110*100.0/(AK110*CK110), 0))*(CD110+CE110)/1000.0</f>
        <v>0</v>
      </c>
      <c r="Q110">
        <f>2.0/((1/S110-1/R110)+SIGN(S110)*SQRT((1/S110-1/R110)*(1/S110-1/R110) + 4*BS110/((BS110+1)*(BS110+1))*(2*1/S110*1/R110-1/R110*1/R110)))</f>
        <v>0</v>
      </c>
      <c r="R110">
        <f>IF(LEFT(BT110,1)&lt;&gt;"0",IF(LEFT(BT110,1)="1",3.0,BU110),$D$5+$E$5*(CK110*CD110/($K$5*1000))+$F$5*(CK110*CD110/($K$5*1000))*MAX(MIN(BR110,$J$5),$I$5)*MAX(MIN(BR110,$J$5),$I$5)+$G$5*MAX(MIN(BR110,$J$5),$I$5)*(CK110*CD110/($K$5*1000))+$H$5*(CK110*CD110/($K$5*1000))*(CK110*CD110/($K$5*1000)))</f>
        <v>0</v>
      </c>
      <c r="S110">
        <f>J110*(1000-(1000*0.61365*exp(17.502*W110/(240.97+W110))/(CD110+CE110)+BY110)/2)/(1000*0.61365*exp(17.502*W110/(240.97+W110))/(CD110+CE110)-BY110)</f>
        <v>0</v>
      </c>
      <c r="T110">
        <f>1/((BS110+1)/(Q110/1.6)+1/(R110/1.37)) + BS110/((BS110+1)/(Q110/1.6) + BS110/(R110/1.37))</f>
        <v>0</v>
      </c>
      <c r="U110">
        <f>(BN110*BQ110)</f>
        <v>0</v>
      </c>
      <c r="V110">
        <f>(CF110+(U110+2*0.95*5.67E-8*(((CF110+$B$7)+273)^4-(CF110+273)^4)-44100*J110)/(1.84*29.3*R110+8*0.95*5.67E-8*(CF110+273)^3))</f>
        <v>0</v>
      </c>
      <c r="W110">
        <f>($C$7*CG110+$D$7*CH110+$E$7*V110)</f>
        <v>0</v>
      </c>
      <c r="X110">
        <f>0.61365*exp(17.502*W110/(240.97+W110))</f>
        <v>0</v>
      </c>
      <c r="Y110">
        <f>(Z110/AA110*100)</f>
        <v>0</v>
      </c>
      <c r="Z110">
        <f>BY110*(CD110+CE110)/1000</f>
        <v>0</v>
      </c>
      <c r="AA110">
        <f>0.61365*exp(17.502*CF110/(240.97+CF110))</f>
        <v>0</v>
      </c>
      <c r="AB110">
        <f>(X110-BY110*(CD110+CE110)/1000)</f>
        <v>0</v>
      </c>
      <c r="AC110">
        <f>(-J110*44100)</f>
        <v>0</v>
      </c>
      <c r="AD110">
        <f>2*29.3*R110*0.92*(CF110-W110)</f>
        <v>0</v>
      </c>
      <c r="AE110">
        <f>2*0.95*5.67E-8*(((CF110+$B$7)+273)^4-(W110+273)^4)</f>
        <v>0</v>
      </c>
      <c r="AF110">
        <f>U110+AE110+AC110+AD110</f>
        <v>0</v>
      </c>
      <c r="AG110">
        <v>16</v>
      </c>
      <c r="AH110">
        <v>2</v>
      </c>
      <c r="AI110">
        <f>IF(AG110*$H$13&gt;=AK110,1.0,(AK110/(AK110-AG110*$H$13)))</f>
        <v>0</v>
      </c>
      <c r="AJ110">
        <f>(AI110-1)*100</f>
        <v>0</v>
      </c>
      <c r="AK110">
        <f>MAX(0,($B$13+$C$13*CK110)/(1+$D$13*CK110)*CD110/(CF110+273)*$E$13)</f>
        <v>0</v>
      </c>
      <c r="AL110" t="s">
        <v>292</v>
      </c>
      <c r="AM110" t="s">
        <v>292</v>
      </c>
      <c r="AN110">
        <v>0</v>
      </c>
      <c r="AO110">
        <v>0</v>
      </c>
      <c r="AP110">
        <f>1-AN110/AO110</f>
        <v>0</v>
      </c>
      <c r="AQ110">
        <v>0</v>
      </c>
      <c r="AR110" t="s">
        <v>292</v>
      </c>
      <c r="AS110" t="s">
        <v>292</v>
      </c>
      <c r="AT110">
        <v>0</v>
      </c>
      <c r="AU110">
        <v>0</v>
      </c>
      <c r="AV110">
        <f>1-AT110/AU110</f>
        <v>0</v>
      </c>
      <c r="AW110">
        <v>0.5</v>
      </c>
      <c r="AX110">
        <f>BO110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292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BN110">
        <f>$B$11*CL110+$C$11*CM110+$F$11*CN110*(1-CQ110)</f>
        <v>0</v>
      </c>
      <c r="BO110">
        <f>BN110*BP110</f>
        <v>0</v>
      </c>
      <c r="BP110">
        <f>($B$11*$D$9+$C$11*$D$9+$F$11*((DA110+CS110)/MAX(DA110+CS110+DB110, 0.1)*$I$9+DB110/MAX(DA110+CS110+DB110, 0.1)*$J$9))/($B$11+$C$11+$F$11)</f>
        <v>0</v>
      </c>
      <c r="BQ110">
        <f>($B$11*$K$9+$C$11*$K$9+$F$11*((DA110+CS110)/MAX(DA110+CS110+DB110, 0.1)*$P$9+DB110/MAX(DA110+CS110+DB110, 0.1)*$Q$9))/($B$11+$C$11+$F$11)</f>
        <v>0</v>
      </c>
      <c r="BR110">
        <v>6</v>
      </c>
      <c r="BS110">
        <v>0.5</v>
      </c>
      <c r="BT110" t="s">
        <v>293</v>
      </c>
      <c r="BU110">
        <v>2</v>
      </c>
      <c r="BV110">
        <v>1626126499.5</v>
      </c>
      <c r="BW110">
        <v>403.344</v>
      </c>
      <c r="BX110">
        <v>419.979666666667</v>
      </c>
      <c r="BY110">
        <v>6.87577</v>
      </c>
      <c r="BZ110">
        <v>4.27539666666667</v>
      </c>
      <c r="CA110">
        <v>401.212</v>
      </c>
      <c r="CB110">
        <v>6.93256666666667</v>
      </c>
      <c r="CC110">
        <v>900.032333333333</v>
      </c>
      <c r="CD110">
        <v>100.777</v>
      </c>
      <c r="CE110">
        <v>0.110409</v>
      </c>
      <c r="CF110">
        <v>17.4629666666667</v>
      </c>
      <c r="CG110">
        <v>16.6929</v>
      </c>
      <c r="CH110">
        <v>999.9</v>
      </c>
      <c r="CI110">
        <v>0</v>
      </c>
      <c r="CJ110">
        <v>0</v>
      </c>
      <c r="CK110">
        <v>9975.41333333334</v>
      </c>
      <c r="CL110">
        <v>0</v>
      </c>
      <c r="CM110">
        <v>0.221023</v>
      </c>
      <c r="CN110">
        <v>1460.07</v>
      </c>
      <c r="CO110">
        <v>0.972999</v>
      </c>
      <c r="CP110">
        <v>0.0270008</v>
      </c>
      <c r="CQ110">
        <v>0</v>
      </c>
      <c r="CR110">
        <v>912.815333333333</v>
      </c>
      <c r="CS110">
        <v>4.99999</v>
      </c>
      <c r="CT110">
        <v>13344.6333333333</v>
      </c>
      <c r="CU110">
        <v>12728.9666666667</v>
      </c>
      <c r="CV110">
        <v>40.062</v>
      </c>
      <c r="CW110">
        <v>42.312</v>
      </c>
      <c r="CX110">
        <v>41.25</v>
      </c>
      <c r="CY110">
        <v>41.562</v>
      </c>
      <c r="CZ110">
        <v>41.562</v>
      </c>
      <c r="DA110">
        <v>1415.78</v>
      </c>
      <c r="DB110">
        <v>39.29</v>
      </c>
      <c r="DC110">
        <v>0</v>
      </c>
      <c r="DD110">
        <v>1626126510.1</v>
      </c>
      <c r="DE110">
        <v>0</v>
      </c>
      <c r="DF110">
        <v>913.456</v>
      </c>
      <c r="DG110">
        <v>-7.41018802460998</v>
      </c>
      <c r="DH110">
        <v>-106.820512781075</v>
      </c>
      <c r="DI110">
        <v>13355.0346153846</v>
      </c>
      <c r="DJ110">
        <v>15</v>
      </c>
      <c r="DK110">
        <v>1626126261</v>
      </c>
      <c r="DL110" t="s">
        <v>294</v>
      </c>
      <c r="DM110">
        <v>1626126255</v>
      </c>
      <c r="DN110">
        <v>1626126261</v>
      </c>
      <c r="DO110">
        <v>7</v>
      </c>
      <c r="DP110">
        <v>0.339</v>
      </c>
      <c r="DQ110">
        <v>0.02</v>
      </c>
      <c r="DR110">
        <v>2.158</v>
      </c>
      <c r="DS110">
        <v>-0.064</v>
      </c>
      <c r="DT110">
        <v>420</v>
      </c>
      <c r="DU110">
        <v>4</v>
      </c>
      <c r="DV110">
        <v>0.09</v>
      </c>
      <c r="DW110">
        <v>0.05</v>
      </c>
      <c r="DX110">
        <v>-16.5855225</v>
      </c>
      <c r="DY110">
        <v>-0.298519699812359</v>
      </c>
      <c r="DZ110">
        <v>0.0347768564385857</v>
      </c>
      <c r="EA110">
        <v>1</v>
      </c>
      <c r="EB110">
        <v>913.862363636364</v>
      </c>
      <c r="EC110">
        <v>-7.34791289905825</v>
      </c>
      <c r="ED110">
        <v>0.729458114284744</v>
      </c>
      <c r="EE110">
        <v>1</v>
      </c>
      <c r="EF110">
        <v>2.55940075</v>
      </c>
      <c r="EG110">
        <v>0.206003639774852</v>
      </c>
      <c r="EH110">
        <v>0.022810684929162</v>
      </c>
      <c r="EI110">
        <v>0</v>
      </c>
      <c r="EJ110">
        <v>2</v>
      </c>
      <c r="EK110">
        <v>3</v>
      </c>
      <c r="EL110" t="s">
        <v>340</v>
      </c>
      <c r="EM110">
        <v>100</v>
      </c>
      <c r="EN110">
        <v>100</v>
      </c>
      <c r="EO110">
        <v>2.132</v>
      </c>
      <c r="EP110">
        <v>-0.0568</v>
      </c>
      <c r="EQ110">
        <v>1.36772170046793</v>
      </c>
      <c r="ER110">
        <v>0.00225868272383977</v>
      </c>
      <c r="ES110">
        <v>-9.96746185667655e-07</v>
      </c>
      <c r="ET110">
        <v>2.83711317370827e-10</v>
      </c>
      <c r="EU110">
        <v>-0.063082517618382</v>
      </c>
      <c r="EV110">
        <v>-0.00217948432402501</v>
      </c>
      <c r="EW110">
        <v>0.000453263451741206</v>
      </c>
      <c r="EX110">
        <v>-1.16319206543697e-06</v>
      </c>
      <c r="EY110">
        <v>-2</v>
      </c>
      <c r="EZ110">
        <v>2196</v>
      </c>
      <c r="FA110">
        <v>1</v>
      </c>
      <c r="FB110">
        <v>25</v>
      </c>
      <c r="FC110">
        <v>4.1</v>
      </c>
      <c r="FD110">
        <v>4</v>
      </c>
      <c r="FE110">
        <v>18</v>
      </c>
      <c r="FF110">
        <v>942.668</v>
      </c>
      <c r="FG110">
        <v>421.083</v>
      </c>
      <c r="FH110">
        <v>13.7093</v>
      </c>
      <c r="FI110">
        <v>25.9924</v>
      </c>
      <c r="FJ110">
        <v>29.9992</v>
      </c>
      <c r="FK110">
        <v>25.9431</v>
      </c>
      <c r="FL110">
        <v>25.9627</v>
      </c>
      <c r="FM110">
        <v>25.2725</v>
      </c>
      <c r="FN110">
        <v>72.9662</v>
      </c>
      <c r="FO110">
        <v>0</v>
      </c>
      <c r="FP110">
        <v>13.85</v>
      </c>
      <c r="FQ110">
        <v>420</v>
      </c>
      <c r="FR110">
        <v>4.29683</v>
      </c>
      <c r="FS110">
        <v>101.359</v>
      </c>
      <c r="FT110">
        <v>101.988</v>
      </c>
    </row>
    <row r="111" spans="1:176">
      <c r="A111">
        <v>95</v>
      </c>
      <c r="B111">
        <v>1626126502.5</v>
      </c>
      <c r="C111">
        <v>188</v>
      </c>
      <c r="D111" t="s">
        <v>484</v>
      </c>
      <c r="E111" t="s">
        <v>485</v>
      </c>
      <c r="F111">
        <v>1</v>
      </c>
      <c r="I111">
        <v>1626126501.5</v>
      </c>
      <c r="J111">
        <f>(K111)/1000</f>
        <v>0</v>
      </c>
      <c r="K111">
        <f>1000*CC111*AI111*(BY111-BZ111)/(100*BR111*(1000-AI111*BY111))</f>
        <v>0</v>
      </c>
      <c r="L111">
        <f>CC111*AI111*(BX111-BW111*(1000-AI111*BZ111)/(1000-AI111*BY111))/(100*BR111)</f>
        <v>0</v>
      </c>
      <c r="M111">
        <f>BW111 - IF(AI111&gt;1, L111*BR111*100.0/(AK111*CK111), 0)</f>
        <v>0</v>
      </c>
      <c r="N111">
        <f>((T111-J111/2)*M111-L111)/(T111+J111/2)</f>
        <v>0</v>
      </c>
      <c r="O111">
        <f>N111*(CD111+CE111)/1000.0</f>
        <v>0</v>
      </c>
      <c r="P111">
        <f>(BW111 - IF(AI111&gt;1, L111*BR111*100.0/(AK111*CK111), 0))*(CD111+CE111)/1000.0</f>
        <v>0</v>
      </c>
      <c r="Q111">
        <f>2.0/((1/S111-1/R111)+SIGN(S111)*SQRT((1/S111-1/R111)*(1/S111-1/R111) + 4*BS111/((BS111+1)*(BS111+1))*(2*1/S111*1/R111-1/R111*1/R111)))</f>
        <v>0</v>
      </c>
      <c r="R111">
        <f>IF(LEFT(BT111,1)&lt;&gt;"0",IF(LEFT(BT111,1)="1",3.0,BU111),$D$5+$E$5*(CK111*CD111/($K$5*1000))+$F$5*(CK111*CD111/($K$5*1000))*MAX(MIN(BR111,$J$5),$I$5)*MAX(MIN(BR111,$J$5),$I$5)+$G$5*MAX(MIN(BR111,$J$5),$I$5)*(CK111*CD111/($K$5*1000))+$H$5*(CK111*CD111/($K$5*1000))*(CK111*CD111/($K$5*1000)))</f>
        <v>0</v>
      </c>
      <c r="S111">
        <f>J111*(1000-(1000*0.61365*exp(17.502*W111/(240.97+W111))/(CD111+CE111)+BY111)/2)/(1000*0.61365*exp(17.502*W111/(240.97+W111))/(CD111+CE111)-BY111)</f>
        <v>0</v>
      </c>
      <c r="T111">
        <f>1/((BS111+1)/(Q111/1.6)+1/(R111/1.37)) + BS111/((BS111+1)/(Q111/1.6) + BS111/(R111/1.37))</f>
        <v>0</v>
      </c>
      <c r="U111">
        <f>(BN111*BQ111)</f>
        <v>0</v>
      </c>
      <c r="V111">
        <f>(CF111+(U111+2*0.95*5.67E-8*(((CF111+$B$7)+273)^4-(CF111+273)^4)-44100*J111)/(1.84*29.3*R111+8*0.95*5.67E-8*(CF111+273)^3))</f>
        <v>0</v>
      </c>
      <c r="W111">
        <f>($C$7*CG111+$D$7*CH111+$E$7*V111)</f>
        <v>0</v>
      </c>
      <c r="X111">
        <f>0.61365*exp(17.502*W111/(240.97+W111))</f>
        <v>0</v>
      </c>
      <c r="Y111">
        <f>(Z111/AA111*100)</f>
        <v>0</v>
      </c>
      <c r="Z111">
        <f>BY111*(CD111+CE111)/1000</f>
        <v>0</v>
      </c>
      <c r="AA111">
        <f>0.61365*exp(17.502*CF111/(240.97+CF111))</f>
        <v>0</v>
      </c>
      <c r="AB111">
        <f>(X111-BY111*(CD111+CE111)/1000)</f>
        <v>0</v>
      </c>
      <c r="AC111">
        <f>(-J111*44100)</f>
        <v>0</v>
      </c>
      <c r="AD111">
        <f>2*29.3*R111*0.92*(CF111-W111)</f>
        <v>0</v>
      </c>
      <c r="AE111">
        <f>2*0.95*5.67E-8*(((CF111+$B$7)+273)^4-(W111+273)^4)</f>
        <v>0</v>
      </c>
      <c r="AF111">
        <f>U111+AE111+AC111+AD111</f>
        <v>0</v>
      </c>
      <c r="AG111">
        <v>17</v>
      </c>
      <c r="AH111">
        <v>2</v>
      </c>
      <c r="AI111">
        <f>IF(AG111*$H$13&gt;=AK111,1.0,(AK111/(AK111-AG111*$H$13)))</f>
        <v>0</v>
      </c>
      <c r="AJ111">
        <f>(AI111-1)*100</f>
        <v>0</v>
      </c>
      <c r="AK111">
        <f>MAX(0,($B$13+$C$13*CK111)/(1+$D$13*CK111)*CD111/(CF111+273)*$E$13)</f>
        <v>0</v>
      </c>
      <c r="AL111" t="s">
        <v>292</v>
      </c>
      <c r="AM111" t="s">
        <v>292</v>
      </c>
      <c r="AN111">
        <v>0</v>
      </c>
      <c r="AO111">
        <v>0</v>
      </c>
      <c r="AP111">
        <f>1-AN111/AO111</f>
        <v>0</v>
      </c>
      <c r="AQ111">
        <v>0</v>
      </c>
      <c r="AR111" t="s">
        <v>292</v>
      </c>
      <c r="AS111" t="s">
        <v>292</v>
      </c>
      <c r="AT111">
        <v>0</v>
      </c>
      <c r="AU111">
        <v>0</v>
      </c>
      <c r="AV111">
        <f>1-AT111/AU111</f>
        <v>0</v>
      </c>
      <c r="AW111">
        <v>0.5</v>
      </c>
      <c r="AX111">
        <f>BO111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292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BN111">
        <f>$B$11*CL111+$C$11*CM111+$F$11*CN111*(1-CQ111)</f>
        <v>0</v>
      </c>
      <c r="BO111">
        <f>BN111*BP111</f>
        <v>0</v>
      </c>
      <c r="BP111">
        <f>($B$11*$D$9+$C$11*$D$9+$F$11*((DA111+CS111)/MAX(DA111+CS111+DB111, 0.1)*$I$9+DB111/MAX(DA111+CS111+DB111, 0.1)*$J$9))/($B$11+$C$11+$F$11)</f>
        <v>0</v>
      </c>
      <c r="BQ111">
        <f>($B$11*$K$9+$C$11*$K$9+$F$11*((DA111+CS111)/MAX(DA111+CS111+DB111, 0.1)*$P$9+DB111/MAX(DA111+CS111+DB111, 0.1)*$Q$9))/($B$11+$C$11+$F$11)</f>
        <v>0</v>
      </c>
      <c r="BR111">
        <v>6</v>
      </c>
      <c r="BS111">
        <v>0.5</v>
      </c>
      <c r="BT111" t="s">
        <v>293</v>
      </c>
      <c r="BU111">
        <v>2</v>
      </c>
      <c r="BV111">
        <v>1626126501.5</v>
      </c>
      <c r="BW111">
        <v>403.341</v>
      </c>
      <c r="BX111">
        <v>419.965</v>
      </c>
      <c r="BY111">
        <v>6.88272666666667</v>
      </c>
      <c r="BZ111">
        <v>4.27585666666667</v>
      </c>
      <c r="CA111">
        <v>401.209666666667</v>
      </c>
      <c r="CB111">
        <v>6.93949666666667</v>
      </c>
      <c r="CC111">
        <v>899.970333333333</v>
      </c>
      <c r="CD111">
        <v>100.777</v>
      </c>
      <c r="CE111">
        <v>0.110851333333333</v>
      </c>
      <c r="CF111">
        <v>17.4848666666667</v>
      </c>
      <c r="CG111">
        <v>16.7129333333333</v>
      </c>
      <c r="CH111">
        <v>999.9</v>
      </c>
      <c r="CI111">
        <v>0</v>
      </c>
      <c r="CJ111">
        <v>0</v>
      </c>
      <c r="CK111">
        <v>9966.87333333333</v>
      </c>
      <c r="CL111">
        <v>0</v>
      </c>
      <c r="CM111">
        <v>0.221023</v>
      </c>
      <c r="CN111">
        <v>1459.98666666667</v>
      </c>
      <c r="CO111">
        <v>0.972996333333333</v>
      </c>
      <c r="CP111">
        <v>0.0270039333333333</v>
      </c>
      <c r="CQ111">
        <v>0</v>
      </c>
      <c r="CR111">
        <v>912.587666666667</v>
      </c>
      <c r="CS111">
        <v>4.99999</v>
      </c>
      <c r="CT111">
        <v>13340.7666666667</v>
      </c>
      <c r="CU111">
        <v>12728.2333333333</v>
      </c>
      <c r="CV111">
        <v>40.0206666666667</v>
      </c>
      <c r="CW111">
        <v>42.312</v>
      </c>
      <c r="CX111">
        <v>41.25</v>
      </c>
      <c r="CY111">
        <v>41.562</v>
      </c>
      <c r="CZ111">
        <v>41.562</v>
      </c>
      <c r="DA111">
        <v>1415.69666666667</v>
      </c>
      <c r="DB111">
        <v>39.29</v>
      </c>
      <c r="DC111">
        <v>0</v>
      </c>
      <c r="DD111">
        <v>1626126511.9</v>
      </c>
      <c r="DE111">
        <v>0</v>
      </c>
      <c r="DF111">
        <v>913.22656</v>
      </c>
      <c r="DG111">
        <v>-7.31584612603313</v>
      </c>
      <c r="DH111">
        <v>-104.053845925673</v>
      </c>
      <c r="DI111">
        <v>13351.476</v>
      </c>
      <c r="DJ111">
        <v>15</v>
      </c>
      <c r="DK111">
        <v>1626126261</v>
      </c>
      <c r="DL111" t="s">
        <v>294</v>
      </c>
      <c r="DM111">
        <v>1626126255</v>
      </c>
      <c r="DN111">
        <v>1626126261</v>
      </c>
      <c r="DO111">
        <v>7</v>
      </c>
      <c r="DP111">
        <v>0.339</v>
      </c>
      <c r="DQ111">
        <v>0.02</v>
      </c>
      <c r="DR111">
        <v>2.158</v>
      </c>
      <c r="DS111">
        <v>-0.064</v>
      </c>
      <c r="DT111">
        <v>420</v>
      </c>
      <c r="DU111">
        <v>4</v>
      </c>
      <c r="DV111">
        <v>0.09</v>
      </c>
      <c r="DW111">
        <v>0.05</v>
      </c>
      <c r="DX111">
        <v>-16.5967225</v>
      </c>
      <c r="DY111">
        <v>-0.241279924953099</v>
      </c>
      <c r="DZ111">
        <v>0.0282101620652911</v>
      </c>
      <c r="EA111">
        <v>1</v>
      </c>
      <c r="EB111">
        <v>913.657393939394</v>
      </c>
      <c r="EC111">
        <v>-7.40858662807934</v>
      </c>
      <c r="ED111">
        <v>0.731690692201402</v>
      </c>
      <c r="EE111">
        <v>1</v>
      </c>
      <c r="EF111">
        <v>2.5652105</v>
      </c>
      <c r="EG111">
        <v>0.254095609756093</v>
      </c>
      <c r="EH111">
        <v>0.0259858228607447</v>
      </c>
      <c r="EI111">
        <v>0</v>
      </c>
      <c r="EJ111">
        <v>2</v>
      </c>
      <c r="EK111">
        <v>3</v>
      </c>
      <c r="EL111" t="s">
        <v>340</v>
      </c>
      <c r="EM111">
        <v>100</v>
      </c>
      <c r="EN111">
        <v>100</v>
      </c>
      <c r="EO111">
        <v>2.132</v>
      </c>
      <c r="EP111">
        <v>-0.0567</v>
      </c>
      <c r="EQ111">
        <v>1.36772170046793</v>
      </c>
      <c r="ER111">
        <v>0.00225868272383977</v>
      </c>
      <c r="ES111">
        <v>-9.96746185667655e-07</v>
      </c>
      <c r="ET111">
        <v>2.83711317370827e-10</v>
      </c>
      <c r="EU111">
        <v>-0.063082517618382</v>
      </c>
      <c r="EV111">
        <v>-0.00217948432402501</v>
      </c>
      <c r="EW111">
        <v>0.000453263451741206</v>
      </c>
      <c r="EX111">
        <v>-1.16319206543697e-06</v>
      </c>
      <c r="EY111">
        <v>-2</v>
      </c>
      <c r="EZ111">
        <v>2196</v>
      </c>
      <c r="FA111">
        <v>1</v>
      </c>
      <c r="FB111">
        <v>25</v>
      </c>
      <c r="FC111">
        <v>4.1</v>
      </c>
      <c r="FD111">
        <v>4</v>
      </c>
      <c r="FE111">
        <v>18</v>
      </c>
      <c r="FF111">
        <v>942.38</v>
      </c>
      <c r="FG111">
        <v>421.205</v>
      </c>
      <c r="FH111">
        <v>13.7733</v>
      </c>
      <c r="FI111">
        <v>25.9887</v>
      </c>
      <c r="FJ111">
        <v>29.9992</v>
      </c>
      <c r="FK111">
        <v>25.9415</v>
      </c>
      <c r="FL111">
        <v>25.9615</v>
      </c>
      <c r="FM111">
        <v>25.272</v>
      </c>
      <c r="FN111">
        <v>72.9662</v>
      </c>
      <c r="FO111">
        <v>0</v>
      </c>
      <c r="FP111">
        <v>13.85</v>
      </c>
      <c r="FQ111">
        <v>420</v>
      </c>
      <c r="FR111">
        <v>4.29691</v>
      </c>
      <c r="FS111">
        <v>101.359</v>
      </c>
      <c r="FT111">
        <v>101.988</v>
      </c>
    </row>
    <row r="112" spans="1:176">
      <c r="A112">
        <v>96</v>
      </c>
      <c r="B112">
        <v>1626126504.5</v>
      </c>
      <c r="C112">
        <v>190</v>
      </c>
      <c r="D112" t="s">
        <v>486</v>
      </c>
      <c r="E112" t="s">
        <v>487</v>
      </c>
      <c r="F112">
        <v>1</v>
      </c>
      <c r="I112">
        <v>1626126503.5</v>
      </c>
      <c r="J112">
        <f>(K112)/1000</f>
        <v>0</v>
      </c>
      <c r="K112">
        <f>1000*CC112*AI112*(BY112-BZ112)/(100*BR112*(1000-AI112*BY112))</f>
        <v>0</v>
      </c>
      <c r="L112">
        <f>CC112*AI112*(BX112-BW112*(1000-AI112*BZ112)/(1000-AI112*BY112))/(100*BR112)</f>
        <v>0</v>
      </c>
      <c r="M112">
        <f>BW112 - IF(AI112&gt;1, L112*BR112*100.0/(AK112*CK112), 0)</f>
        <v>0</v>
      </c>
      <c r="N112">
        <f>((T112-J112/2)*M112-L112)/(T112+J112/2)</f>
        <v>0</v>
      </c>
      <c r="O112">
        <f>N112*(CD112+CE112)/1000.0</f>
        <v>0</v>
      </c>
      <c r="P112">
        <f>(BW112 - IF(AI112&gt;1, L112*BR112*100.0/(AK112*CK112), 0))*(CD112+CE112)/1000.0</f>
        <v>0</v>
      </c>
      <c r="Q112">
        <f>2.0/((1/S112-1/R112)+SIGN(S112)*SQRT((1/S112-1/R112)*(1/S112-1/R112) + 4*BS112/((BS112+1)*(BS112+1))*(2*1/S112*1/R112-1/R112*1/R112)))</f>
        <v>0</v>
      </c>
      <c r="R112">
        <f>IF(LEFT(BT112,1)&lt;&gt;"0",IF(LEFT(BT112,1)="1",3.0,BU112),$D$5+$E$5*(CK112*CD112/($K$5*1000))+$F$5*(CK112*CD112/($K$5*1000))*MAX(MIN(BR112,$J$5),$I$5)*MAX(MIN(BR112,$J$5),$I$5)+$G$5*MAX(MIN(BR112,$J$5),$I$5)*(CK112*CD112/($K$5*1000))+$H$5*(CK112*CD112/($K$5*1000))*(CK112*CD112/($K$5*1000)))</f>
        <v>0</v>
      </c>
      <c r="S112">
        <f>J112*(1000-(1000*0.61365*exp(17.502*W112/(240.97+W112))/(CD112+CE112)+BY112)/2)/(1000*0.61365*exp(17.502*W112/(240.97+W112))/(CD112+CE112)-BY112)</f>
        <v>0</v>
      </c>
      <c r="T112">
        <f>1/((BS112+1)/(Q112/1.6)+1/(R112/1.37)) + BS112/((BS112+1)/(Q112/1.6) + BS112/(R112/1.37))</f>
        <v>0</v>
      </c>
      <c r="U112">
        <f>(BN112*BQ112)</f>
        <v>0</v>
      </c>
      <c r="V112">
        <f>(CF112+(U112+2*0.95*5.67E-8*(((CF112+$B$7)+273)^4-(CF112+273)^4)-44100*J112)/(1.84*29.3*R112+8*0.95*5.67E-8*(CF112+273)^3))</f>
        <v>0</v>
      </c>
      <c r="W112">
        <f>($C$7*CG112+$D$7*CH112+$E$7*V112)</f>
        <v>0</v>
      </c>
      <c r="X112">
        <f>0.61365*exp(17.502*W112/(240.97+W112))</f>
        <v>0</v>
      </c>
      <c r="Y112">
        <f>(Z112/AA112*100)</f>
        <v>0</v>
      </c>
      <c r="Z112">
        <f>BY112*(CD112+CE112)/1000</f>
        <v>0</v>
      </c>
      <c r="AA112">
        <f>0.61365*exp(17.502*CF112/(240.97+CF112))</f>
        <v>0</v>
      </c>
      <c r="AB112">
        <f>(X112-BY112*(CD112+CE112)/1000)</f>
        <v>0</v>
      </c>
      <c r="AC112">
        <f>(-J112*44100)</f>
        <v>0</v>
      </c>
      <c r="AD112">
        <f>2*29.3*R112*0.92*(CF112-W112)</f>
        <v>0</v>
      </c>
      <c r="AE112">
        <f>2*0.95*5.67E-8*(((CF112+$B$7)+273)^4-(W112+273)^4)</f>
        <v>0</v>
      </c>
      <c r="AF112">
        <f>U112+AE112+AC112+AD112</f>
        <v>0</v>
      </c>
      <c r="AG112">
        <v>17</v>
      </c>
      <c r="AH112">
        <v>2</v>
      </c>
      <c r="AI112">
        <f>IF(AG112*$H$13&gt;=AK112,1.0,(AK112/(AK112-AG112*$H$13)))</f>
        <v>0</v>
      </c>
      <c r="AJ112">
        <f>(AI112-1)*100</f>
        <v>0</v>
      </c>
      <c r="AK112">
        <f>MAX(0,($B$13+$C$13*CK112)/(1+$D$13*CK112)*CD112/(CF112+273)*$E$13)</f>
        <v>0</v>
      </c>
      <c r="AL112" t="s">
        <v>292</v>
      </c>
      <c r="AM112" t="s">
        <v>292</v>
      </c>
      <c r="AN112">
        <v>0</v>
      </c>
      <c r="AO112">
        <v>0</v>
      </c>
      <c r="AP112">
        <f>1-AN112/AO112</f>
        <v>0</v>
      </c>
      <c r="AQ112">
        <v>0</v>
      </c>
      <c r="AR112" t="s">
        <v>292</v>
      </c>
      <c r="AS112" t="s">
        <v>292</v>
      </c>
      <c r="AT112">
        <v>0</v>
      </c>
      <c r="AU112">
        <v>0</v>
      </c>
      <c r="AV112">
        <f>1-AT112/AU112</f>
        <v>0</v>
      </c>
      <c r="AW112">
        <v>0.5</v>
      </c>
      <c r="AX112">
        <f>BO112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292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BN112">
        <f>$B$11*CL112+$C$11*CM112+$F$11*CN112*(1-CQ112)</f>
        <v>0</v>
      </c>
      <c r="BO112">
        <f>BN112*BP112</f>
        <v>0</v>
      </c>
      <c r="BP112">
        <f>($B$11*$D$9+$C$11*$D$9+$F$11*((DA112+CS112)/MAX(DA112+CS112+DB112, 0.1)*$I$9+DB112/MAX(DA112+CS112+DB112, 0.1)*$J$9))/($B$11+$C$11+$F$11)</f>
        <v>0</v>
      </c>
      <c r="BQ112">
        <f>($B$11*$K$9+$C$11*$K$9+$F$11*((DA112+CS112)/MAX(DA112+CS112+DB112, 0.1)*$P$9+DB112/MAX(DA112+CS112+DB112, 0.1)*$Q$9))/($B$11+$C$11+$F$11)</f>
        <v>0</v>
      </c>
      <c r="BR112">
        <v>6</v>
      </c>
      <c r="BS112">
        <v>0.5</v>
      </c>
      <c r="BT112" t="s">
        <v>293</v>
      </c>
      <c r="BU112">
        <v>2</v>
      </c>
      <c r="BV112">
        <v>1626126503.5</v>
      </c>
      <c r="BW112">
        <v>403.359</v>
      </c>
      <c r="BX112">
        <v>419.986333333333</v>
      </c>
      <c r="BY112">
        <v>6.89052333333333</v>
      </c>
      <c r="BZ112">
        <v>4.27739</v>
      </c>
      <c r="CA112">
        <v>401.227</v>
      </c>
      <c r="CB112">
        <v>6.94726333333333</v>
      </c>
      <c r="CC112">
        <v>900.002666666667</v>
      </c>
      <c r="CD112">
        <v>100.775666666667</v>
      </c>
      <c r="CE112">
        <v>0.111273</v>
      </c>
      <c r="CF112">
        <v>17.5060333333333</v>
      </c>
      <c r="CG112">
        <v>16.7233666666667</v>
      </c>
      <c r="CH112">
        <v>999.9</v>
      </c>
      <c r="CI112">
        <v>0</v>
      </c>
      <c r="CJ112">
        <v>0</v>
      </c>
      <c r="CK112">
        <v>9977.71</v>
      </c>
      <c r="CL112">
        <v>0</v>
      </c>
      <c r="CM112">
        <v>0.221023</v>
      </c>
      <c r="CN112">
        <v>1459.99</v>
      </c>
      <c r="CO112">
        <v>0.972995</v>
      </c>
      <c r="CP112">
        <v>0.0270055</v>
      </c>
      <c r="CQ112">
        <v>0</v>
      </c>
      <c r="CR112">
        <v>911.990666666667</v>
      </c>
      <c r="CS112">
        <v>4.99999</v>
      </c>
      <c r="CT112">
        <v>13337.2</v>
      </c>
      <c r="CU112">
        <v>12728.2666666667</v>
      </c>
      <c r="CV112">
        <v>40.0206666666667</v>
      </c>
      <c r="CW112">
        <v>42.312</v>
      </c>
      <c r="CX112">
        <v>41.25</v>
      </c>
      <c r="CY112">
        <v>41.562</v>
      </c>
      <c r="CZ112">
        <v>41.562</v>
      </c>
      <c r="DA112">
        <v>1415.7</v>
      </c>
      <c r="DB112">
        <v>39.29</v>
      </c>
      <c r="DC112">
        <v>0</v>
      </c>
      <c r="DD112">
        <v>1626126513.7</v>
      </c>
      <c r="DE112">
        <v>0</v>
      </c>
      <c r="DF112">
        <v>913.013961538461</v>
      </c>
      <c r="DG112">
        <v>-7.67517947460506</v>
      </c>
      <c r="DH112">
        <v>-102.194871794465</v>
      </c>
      <c r="DI112">
        <v>13348.7769230769</v>
      </c>
      <c r="DJ112">
        <v>15</v>
      </c>
      <c r="DK112">
        <v>1626126261</v>
      </c>
      <c r="DL112" t="s">
        <v>294</v>
      </c>
      <c r="DM112">
        <v>1626126255</v>
      </c>
      <c r="DN112">
        <v>1626126261</v>
      </c>
      <c r="DO112">
        <v>7</v>
      </c>
      <c r="DP112">
        <v>0.339</v>
      </c>
      <c r="DQ112">
        <v>0.02</v>
      </c>
      <c r="DR112">
        <v>2.158</v>
      </c>
      <c r="DS112">
        <v>-0.064</v>
      </c>
      <c r="DT112">
        <v>420</v>
      </c>
      <c r="DU112">
        <v>4</v>
      </c>
      <c r="DV112">
        <v>0.09</v>
      </c>
      <c r="DW112">
        <v>0.05</v>
      </c>
      <c r="DX112">
        <v>-16.600715</v>
      </c>
      <c r="DY112">
        <v>-0.250984615384594</v>
      </c>
      <c r="DZ112">
        <v>0.0286166782663536</v>
      </c>
      <c r="EA112">
        <v>1</v>
      </c>
      <c r="EB112">
        <v>913.379352941177</v>
      </c>
      <c r="EC112">
        <v>-7.3610074629197</v>
      </c>
      <c r="ED112">
        <v>0.745828669899658</v>
      </c>
      <c r="EE112">
        <v>1</v>
      </c>
      <c r="EF112">
        <v>2.57158675</v>
      </c>
      <c r="EG112">
        <v>0.291066754221382</v>
      </c>
      <c r="EH112">
        <v>0.0283408422058608</v>
      </c>
      <c r="EI112">
        <v>0</v>
      </c>
      <c r="EJ112">
        <v>2</v>
      </c>
      <c r="EK112">
        <v>3</v>
      </c>
      <c r="EL112" t="s">
        <v>340</v>
      </c>
      <c r="EM112">
        <v>100</v>
      </c>
      <c r="EN112">
        <v>100</v>
      </c>
      <c r="EO112">
        <v>2.132</v>
      </c>
      <c r="EP112">
        <v>-0.0567</v>
      </c>
      <c r="EQ112">
        <v>1.36772170046793</v>
      </c>
      <c r="ER112">
        <v>0.00225868272383977</v>
      </c>
      <c r="ES112">
        <v>-9.96746185667655e-07</v>
      </c>
      <c r="ET112">
        <v>2.83711317370827e-10</v>
      </c>
      <c r="EU112">
        <v>-0.063082517618382</v>
      </c>
      <c r="EV112">
        <v>-0.00217948432402501</v>
      </c>
      <c r="EW112">
        <v>0.000453263451741206</v>
      </c>
      <c r="EX112">
        <v>-1.16319206543697e-06</v>
      </c>
      <c r="EY112">
        <v>-2</v>
      </c>
      <c r="EZ112">
        <v>2196</v>
      </c>
      <c r="FA112">
        <v>1</v>
      </c>
      <c r="FB112">
        <v>25</v>
      </c>
      <c r="FC112">
        <v>4.2</v>
      </c>
      <c r="FD112">
        <v>4.1</v>
      </c>
      <c r="FE112">
        <v>18</v>
      </c>
      <c r="FF112">
        <v>942.325</v>
      </c>
      <c r="FG112">
        <v>421.328</v>
      </c>
      <c r="FH112">
        <v>13.8411</v>
      </c>
      <c r="FI112">
        <v>25.9847</v>
      </c>
      <c r="FJ112">
        <v>29.9993</v>
      </c>
      <c r="FK112">
        <v>25.9399</v>
      </c>
      <c r="FL112">
        <v>25.9604</v>
      </c>
      <c r="FM112">
        <v>25.2733</v>
      </c>
      <c r="FN112">
        <v>72.9662</v>
      </c>
      <c r="FO112">
        <v>0</v>
      </c>
      <c r="FP112">
        <v>13.95</v>
      </c>
      <c r="FQ112">
        <v>420</v>
      </c>
      <c r="FR112">
        <v>4.29244</v>
      </c>
      <c r="FS112">
        <v>101.359</v>
      </c>
      <c r="FT112">
        <v>101.988</v>
      </c>
    </row>
    <row r="113" spans="1:176">
      <c r="A113">
        <v>97</v>
      </c>
      <c r="B113">
        <v>1626126506.5</v>
      </c>
      <c r="C113">
        <v>192</v>
      </c>
      <c r="D113" t="s">
        <v>488</v>
      </c>
      <c r="E113" t="s">
        <v>489</v>
      </c>
      <c r="F113">
        <v>1</v>
      </c>
      <c r="I113">
        <v>1626126505.5</v>
      </c>
      <c r="J113">
        <f>(K113)/1000</f>
        <v>0</v>
      </c>
      <c r="K113">
        <f>1000*CC113*AI113*(BY113-BZ113)/(100*BR113*(1000-AI113*BY113))</f>
        <v>0</v>
      </c>
      <c r="L113">
        <f>CC113*AI113*(BX113-BW113*(1000-AI113*BZ113)/(1000-AI113*BY113))/(100*BR113)</f>
        <v>0</v>
      </c>
      <c r="M113">
        <f>BW113 - IF(AI113&gt;1, L113*BR113*100.0/(AK113*CK113), 0)</f>
        <v>0</v>
      </c>
      <c r="N113">
        <f>((T113-J113/2)*M113-L113)/(T113+J113/2)</f>
        <v>0</v>
      </c>
      <c r="O113">
        <f>N113*(CD113+CE113)/1000.0</f>
        <v>0</v>
      </c>
      <c r="P113">
        <f>(BW113 - IF(AI113&gt;1, L113*BR113*100.0/(AK113*CK113), 0))*(CD113+CE113)/1000.0</f>
        <v>0</v>
      </c>
      <c r="Q113">
        <f>2.0/((1/S113-1/R113)+SIGN(S113)*SQRT((1/S113-1/R113)*(1/S113-1/R113) + 4*BS113/((BS113+1)*(BS113+1))*(2*1/S113*1/R113-1/R113*1/R113)))</f>
        <v>0</v>
      </c>
      <c r="R113">
        <f>IF(LEFT(BT113,1)&lt;&gt;"0",IF(LEFT(BT113,1)="1",3.0,BU113),$D$5+$E$5*(CK113*CD113/($K$5*1000))+$F$5*(CK113*CD113/($K$5*1000))*MAX(MIN(BR113,$J$5),$I$5)*MAX(MIN(BR113,$J$5),$I$5)+$G$5*MAX(MIN(BR113,$J$5),$I$5)*(CK113*CD113/($K$5*1000))+$H$5*(CK113*CD113/($K$5*1000))*(CK113*CD113/($K$5*1000)))</f>
        <v>0</v>
      </c>
      <c r="S113">
        <f>J113*(1000-(1000*0.61365*exp(17.502*W113/(240.97+W113))/(CD113+CE113)+BY113)/2)/(1000*0.61365*exp(17.502*W113/(240.97+W113))/(CD113+CE113)-BY113)</f>
        <v>0</v>
      </c>
      <c r="T113">
        <f>1/((BS113+1)/(Q113/1.6)+1/(R113/1.37)) + BS113/((BS113+1)/(Q113/1.6) + BS113/(R113/1.37))</f>
        <v>0</v>
      </c>
      <c r="U113">
        <f>(BN113*BQ113)</f>
        <v>0</v>
      </c>
      <c r="V113">
        <f>(CF113+(U113+2*0.95*5.67E-8*(((CF113+$B$7)+273)^4-(CF113+273)^4)-44100*J113)/(1.84*29.3*R113+8*0.95*5.67E-8*(CF113+273)^3))</f>
        <v>0</v>
      </c>
      <c r="W113">
        <f>($C$7*CG113+$D$7*CH113+$E$7*V113)</f>
        <v>0</v>
      </c>
      <c r="X113">
        <f>0.61365*exp(17.502*W113/(240.97+W113))</f>
        <v>0</v>
      </c>
      <c r="Y113">
        <f>(Z113/AA113*100)</f>
        <v>0</v>
      </c>
      <c r="Z113">
        <f>BY113*(CD113+CE113)/1000</f>
        <v>0</v>
      </c>
      <c r="AA113">
        <f>0.61365*exp(17.502*CF113/(240.97+CF113))</f>
        <v>0</v>
      </c>
      <c r="AB113">
        <f>(X113-BY113*(CD113+CE113)/1000)</f>
        <v>0</v>
      </c>
      <c r="AC113">
        <f>(-J113*44100)</f>
        <v>0</v>
      </c>
      <c r="AD113">
        <f>2*29.3*R113*0.92*(CF113-W113)</f>
        <v>0</v>
      </c>
      <c r="AE113">
        <f>2*0.95*5.67E-8*(((CF113+$B$7)+273)^4-(W113+273)^4)</f>
        <v>0</v>
      </c>
      <c r="AF113">
        <f>U113+AE113+AC113+AD113</f>
        <v>0</v>
      </c>
      <c r="AG113">
        <v>17</v>
      </c>
      <c r="AH113">
        <v>2</v>
      </c>
      <c r="AI113">
        <f>IF(AG113*$H$13&gt;=AK113,1.0,(AK113/(AK113-AG113*$H$13)))</f>
        <v>0</v>
      </c>
      <c r="AJ113">
        <f>(AI113-1)*100</f>
        <v>0</v>
      </c>
      <c r="AK113">
        <f>MAX(0,($B$13+$C$13*CK113)/(1+$D$13*CK113)*CD113/(CF113+273)*$E$13)</f>
        <v>0</v>
      </c>
      <c r="AL113" t="s">
        <v>292</v>
      </c>
      <c r="AM113" t="s">
        <v>292</v>
      </c>
      <c r="AN113">
        <v>0</v>
      </c>
      <c r="AO113">
        <v>0</v>
      </c>
      <c r="AP113">
        <f>1-AN113/AO113</f>
        <v>0</v>
      </c>
      <c r="AQ113">
        <v>0</v>
      </c>
      <c r="AR113" t="s">
        <v>292</v>
      </c>
      <c r="AS113" t="s">
        <v>292</v>
      </c>
      <c r="AT113">
        <v>0</v>
      </c>
      <c r="AU113">
        <v>0</v>
      </c>
      <c r="AV113">
        <f>1-AT113/AU113</f>
        <v>0</v>
      </c>
      <c r="AW113">
        <v>0.5</v>
      </c>
      <c r="AX113">
        <f>BO113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292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BN113">
        <f>$B$11*CL113+$C$11*CM113+$F$11*CN113*(1-CQ113)</f>
        <v>0</v>
      </c>
      <c r="BO113">
        <f>BN113*BP113</f>
        <v>0</v>
      </c>
      <c r="BP113">
        <f>($B$11*$D$9+$C$11*$D$9+$F$11*((DA113+CS113)/MAX(DA113+CS113+DB113, 0.1)*$I$9+DB113/MAX(DA113+CS113+DB113, 0.1)*$J$9))/($B$11+$C$11+$F$11)</f>
        <v>0</v>
      </c>
      <c r="BQ113">
        <f>($B$11*$K$9+$C$11*$K$9+$F$11*((DA113+CS113)/MAX(DA113+CS113+DB113, 0.1)*$P$9+DB113/MAX(DA113+CS113+DB113, 0.1)*$Q$9))/($B$11+$C$11+$F$11)</f>
        <v>0</v>
      </c>
      <c r="BR113">
        <v>6</v>
      </c>
      <c r="BS113">
        <v>0.5</v>
      </c>
      <c r="BT113" t="s">
        <v>293</v>
      </c>
      <c r="BU113">
        <v>2</v>
      </c>
      <c r="BV113">
        <v>1626126505.5</v>
      </c>
      <c r="BW113">
        <v>403.344333333333</v>
      </c>
      <c r="BX113">
        <v>419.998</v>
      </c>
      <c r="BY113">
        <v>6.89766</v>
      </c>
      <c r="BZ113">
        <v>4.27788333333333</v>
      </c>
      <c r="CA113">
        <v>401.212333333333</v>
      </c>
      <c r="CB113">
        <v>6.95437</v>
      </c>
      <c r="CC113">
        <v>900.059</v>
      </c>
      <c r="CD113">
        <v>100.775333333333</v>
      </c>
      <c r="CE113">
        <v>0.110477333333333</v>
      </c>
      <c r="CF113">
        <v>17.5324666666667</v>
      </c>
      <c r="CG113">
        <v>16.7453</v>
      </c>
      <c r="CH113">
        <v>999.9</v>
      </c>
      <c r="CI113">
        <v>0</v>
      </c>
      <c r="CJ113">
        <v>0</v>
      </c>
      <c r="CK113">
        <v>9996.64</v>
      </c>
      <c r="CL113">
        <v>0</v>
      </c>
      <c r="CM113">
        <v>0.221023</v>
      </c>
      <c r="CN113">
        <v>1460</v>
      </c>
      <c r="CO113">
        <v>0.972997666666667</v>
      </c>
      <c r="CP113">
        <v>0.0270023666666667</v>
      </c>
      <c r="CQ113">
        <v>0</v>
      </c>
      <c r="CR113">
        <v>912.135666666667</v>
      </c>
      <c r="CS113">
        <v>4.99999</v>
      </c>
      <c r="CT113">
        <v>13333.8666666667</v>
      </c>
      <c r="CU113">
        <v>12728.3333333333</v>
      </c>
      <c r="CV113">
        <v>40.062</v>
      </c>
      <c r="CW113">
        <v>42.312</v>
      </c>
      <c r="CX113">
        <v>41.25</v>
      </c>
      <c r="CY113">
        <v>41.562</v>
      </c>
      <c r="CZ113">
        <v>41.562</v>
      </c>
      <c r="DA113">
        <v>1415.71</v>
      </c>
      <c r="DB113">
        <v>39.29</v>
      </c>
      <c r="DC113">
        <v>0</v>
      </c>
      <c r="DD113">
        <v>1626126516.1</v>
      </c>
      <c r="DE113">
        <v>0</v>
      </c>
      <c r="DF113">
        <v>912.717230769231</v>
      </c>
      <c r="DG113">
        <v>-6.85586323073394</v>
      </c>
      <c r="DH113">
        <v>-104.841025558386</v>
      </c>
      <c r="DI113">
        <v>13344.6076923077</v>
      </c>
      <c r="DJ113">
        <v>15</v>
      </c>
      <c r="DK113">
        <v>1626126261</v>
      </c>
      <c r="DL113" t="s">
        <v>294</v>
      </c>
      <c r="DM113">
        <v>1626126255</v>
      </c>
      <c r="DN113">
        <v>1626126261</v>
      </c>
      <c r="DO113">
        <v>7</v>
      </c>
      <c r="DP113">
        <v>0.339</v>
      </c>
      <c r="DQ113">
        <v>0.02</v>
      </c>
      <c r="DR113">
        <v>2.158</v>
      </c>
      <c r="DS113">
        <v>-0.064</v>
      </c>
      <c r="DT113">
        <v>420</v>
      </c>
      <c r="DU113">
        <v>4</v>
      </c>
      <c r="DV113">
        <v>0.09</v>
      </c>
      <c r="DW113">
        <v>0.05</v>
      </c>
      <c r="DX113">
        <v>-16.6076875</v>
      </c>
      <c r="DY113">
        <v>-0.259597373358308</v>
      </c>
      <c r="DZ113">
        <v>0.0290907303749836</v>
      </c>
      <c r="EA113">
        <v>1</v>
      </c>
      <c r="EB113">
        <v>913.13603030303</v>
      </c>
      <c r="EC113">
        <v>-7.41183551931738</v>
      </c>
      <c r="ED113">
        <v>0.727125118858976</v>
      </c>
      <c r="EE113">
        <v>1</v>
      </c>
      <c r="EF113">
        <v>2.58012175</v>
      </c>
      <c r="EG113">
        <v>0.287190731707314</v>
      </c>
      <c r="EH113">
        <v>0.0279500321008313</v>
      </c>
      <c r="EI113">
        <v>0</v>
      </c>
      <c r="EJ113">
        <v>2</v>
      </c>
      <c r="EK113">
        <v>3</v>
      </c>
      <c r="EL113" t="s">
        <v>340</v>
      </c>
      <c r="EM113">
        <v>100</v>
      </c>
      <c r="EN113">
        <v>100</v>
      </c>
      <c r="EO113">
        <v>2.132</v>
      </c>
      <c r="EP113">
        <v>-0.0567</v>
      </c>
      <c r="EQ113">
        <v>1.36772170046793</v>
      </c>
      <c r="ER113">
        <v>0.00225868272383977</v>
      </c>
      <c r="ES113">
        <v>-9.96746185667655e-07</v>
      </c>
      <c r="ET113">
        <v>2.83711317370827e-10</v>
      </c>
      <c r="EU113">
        <v>-0.063082517618382</v>
      </c>
      <c r="EV113">
        <v>-0.00217948432402501</v>
      </c>
      <c r="EW113">
        <v>0.000453263451741206</v>
      </c>
      <c r="EX113">
        <v>-1.16319206543697e-06</v>
      </c>
      <c r="EY113">
        <v>-2</v>
      </c>
      <c r="EZ113">
        <v>2196</v>
      </c>
      <c r="FA113">
        <v>1</v>
      </c>
      <c r="FB113">
        <v>25</v>
      </c>
      <c r="FC113">
        <v>4.2</v>
      </c>
      <c r="FD113">
        <v>4.1</v>
      </c>
      <c r="FE113">
        <v>18</v>
      </c>
      <c r="FF113">
        <v>942.385</v>
      </c>
      <c r="FG113">
        <v>421.185</v>
      </c>
      <c r="FH113">
        <v>13.905</v>
      </c>
      <c r="FI113">
        <v>25.9807</v>
      </c>
      <c r="FJ113">
        <v>29.9992</v>
      </c>
      <c r="FK113">
        <v>25.9388</v>
      </c>
      <c r="FL113">
        <v>25.9589</v>
      </c>
      <c r="FM113">
        <v>25.2726</v>
      </c>
      <c r="FN113">
        <v>72.9662</v>
      </c>
      <c r="FO113">
        <v>0</v>
      </c>
      <c r="FP113">
        <v>14.05</v>
      </c>
      <c r="FQ113">
        <v>420</v>
      </c>
      <c r="FR113">
        <v>4.32334</v>
      </c>
      <c r="FS113">
        <v>101.359</v>
      </c>
      <c r="FT113">
        <v>101.987</v>
      </c>
    </row>
    <row r="114" spans="1:176">
      <c r="A114">
        <v>98</v>
      </c>
      <c r="B114">
        <v>1626126508.5</v>
      </c>
      <c r="C114">
        <v>194</v>
      </c>
      <c r="D114" t="s">
        <v>490</v>
      </c>
      <c r="E114" t="s">
        <v>491</v>
      </c>
      <c r="F114">
        <v>1</v>
      </c>
      <c r="I114">
        <v>1626126507.5</v>
      </c>
      <c r="J114">
        <f>(K114)/1000</f>
        <v>0</v>
      </c>
      <c r="K114">
        <f>1000*CC114*AI114*(BY114-BZ114)/(100*BR114*(1000-AI114*BY114))</f>
        <v>0</v>
      </c>
      <c r="L114">
        <f>CC114*AI114*(BX114-BW114*(1000-AI114*BZ114)/(1000-AI114*BY114))/(100*BR114)</f>
        <v>0</v>
      </c>
      <c r="M114">
        <f>BW114 - IF(AI114&gt;1, L114*BR114*100.0/(AK114*CK114), 0)</f>
        <v>0</v>
      </c>
      <c r="N114">
        <f>((T114-J114/2)*M114-L114)/(T114+J114/2)</f>
        <v>0</v>
      </c>
      <c r="O114">
        <f>N114*(CD114+CE114)/1000.0</f>
        <v>0</v>
      </c>
      <c r="P114">
        <f>(BW114 - IF(AI114&gt;1, L114*BR114*100.0/(AK114*CK114), 0))*(CD114+CE114)/1000.0</f>
        <v>0</v>
      </c>
      <c r="Q114">
        <f>2.0/((1/S114-1/R114)+SIGN(S114)*SQRT((1/S114-1/R114)*(1/S114-1/R114) + 4*BS114/((BS114+1)*(BS114+1))*(2*1/S114*1/R114-1/R114*1/R114)))</f>
        <v>0</v>
      </c>
      <c r="R114">
        <f>IF(LEFT(BT114,1)&lt;&gt;"0",IF(LEFT(BT114,1)="1",3.0,BU114),$D$5+$E$5*(CK114*CD114/($K$5*1000))+$F$5*(CK114*CD114/($K$5*1000))*MAX(MIN(BR114,$J$5),$I$5)*MAX(MIN(BR114,$J$5),$I$5)+$G$5*MAX(MIN(BR114,$J$5),$I$5)*(CK114*CD114/($K$5*1000))+$H$5*(CK114*CD114/($K$5*1000))*(CK114*CD114/($K$5*1000)))</f>
        <v>0</v>
      </c>
      <c r="S114">
        <f>J114*(1000-(1000*0.61365*exp(17.502*W114/(240.97+W114))/(CD114+CE114)+BY114)/2)/(1000*0.61365*exp(17.502*W114/(240.97+W114))/(CD114+CE114)-BY114)</f>
        <v>0</v>
      </c>
      <c r="T114">
        <f>1/((BS114+1)/(Q114/1.6)+1/(R114/1.37)) + BS114/((BS114+1)/(Q114/1.6) + BS114/(R114/1.37))</f>
        <v>0</v>
      </c>
      <c r="U114">
        <f>(BN114*BQ114)</f>
        <v>0</v>
      </c>
      <c r="V114">
        <f>(CF114+(U114+2*0.95*5.67E-8*(((CF114+$B$7)+273)^4-(CF114+273)^4)-44100*J114)/(1.84*29.3*R114+8*0.95*5.67E-8*(CF114+273)^3))</f>
        <v>0</v>
      </c>
      <c r="W114">
        <f>($C$7*CG114+$D$7*CH114+$E$7*V114)</f>
        <v>0</v>
      </c>
      <c r="X114">
        <f>0.61365*exp(17.502*W114/(240.97+W114))</f>
        <v>0</v>
      </c>
      <c r="Y114">
        <f>(Z114/AA114*100)</f>
        <v>0</v>
      </c>
      <c r="Z114">
        <f>BY114*(CD114+CE114)/1000</f>
        <v>0</v>
      </c>
      <c r="AA114">
        <f>0.61365*exp(17.502*CF114/(240.97+CF114))</f>
        <v>0</v>
      </c>
      <c r="AB114">
        <f>(X114-BY114*(CD114+CE114)/1000)</f>
        <v>0</v>
      </c>
      <c r="AC114">
        <f>(-J114*44100)</f>
        <v>0</v>
      </c>
      <c r="AD114">
        <f>2*29.3*R114*0.92*(CF114-W114)</f>
        <v>0</v>
      </c>
      <c r="AE114">
        <f>2*0.95*5.67E-8*(((CF114+$B$7)+273)^4-(W114+273)^4)</f>
        <v>0</v>
      </c>
      <c r="AF114">
        <f>U114+AE114+AC114+AD114</f>
        <v>0</v>
      </c>
      <c r="AG114">
        <v>17</v>
      </c>
      <c r="AH114">
        <v>2</v>
      </c>
      <c r="AI114">
        <f>IF(AG114*$H$13&gt;=AK114,1.0,(AK114/(AK114-AG114*$H$13)))</f>
        <v>0</v>
      </c>
      <c r="AJ114">
        <f>(AI114-1)*100</f>
        <v>0</v>
      </c>
      <c r="AK114">
        <f>MAX(0,($B$13+$C$13*CK114)/(1+$D$13*CK114)*CD114/(CF114+273)*$E$13)</f>
        <v>0</v>
      </c>
      <c r="AL114" t="s">
        <v>292</v>
      </c>
      <c r="AM114" t="s">
        <v>292</v>
      </c>
      <c r="AN114">
        <v>0</v>
      </c>
      <c r="AO114">
        <v>0</v>
      </c>
      <c r="AP114">
        <f>1-AN114/AO114</f>
        <v>0</v>
      </c>
      <c r="AQ114">
        <v>0</v>
      </c>
      <c r="AR114" t="s">
        <v>292</v>
      </c>
      <c r="AS114" t="s">
        <v>292</v>
      </c>
      <c r="AT114">
        <v>0</v>
      </c>
      <c r="AU114">
        <v>0</v>
      </c>
      <c r="AV114">
        <f>1-AT114/AU114</f>
        <v>0</v>
      </c>
      <c r="AW114">
        <v>0.5</v>
      </c>
      <c r="AX114">
        <f>BO114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292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BN114">
        <f>$B$11*CL114+$C$11*CM114+$F$11*CN114*(1-CQ114)</f>
        <v>0</v>
      </c>
      <c r="BO114">
        <f>BN114*BP114</f>
        <v>0</v>
      </c>
      <c r="BP114">
        <f>($B$11*$D$9+$C$11*$D$9+$F$11*((DA114+CS114)/MAX(DA114+CS114+DB114, 0.1)*$I$9+DB114/MAX(DA114+CS114+DB114, 0.1)*$J$9))/($B$11+$C$11+$F$11)</f>
        <v>0</v>
      </c>
      <c r="BQ114">
        <f>($B$11*$K$9+$C$11*$K$9+$F$11*((DA114+CS114)/MAX(DA114+CS114+DB114, 0.1)*$P$9+DB114/MAX(DA114+CS114+DB114, 0.1)*$Q$9))/($B$11+$C$11+$F$11)</f>
        <v>0</v>
      </c>
      <c r="BR114">
        <v>6</v>
      </c>
      <c r="BS114">
        <v>0.5</v>
      </c>
      <c r="BT114" t="s">
        <v>293</v>
      </c>
      <c r="BU114">
        <v>2</v>
      </c>
      <c r="BV114">
        <v>1626126507.5</v>
      </c>
      <c r="BW114">
        <v>403.325</v>
      </c>
      <c r="BX114">
        <v>420.002333333333</v>
      </c>
      <c r="BY114">
        <v>6.90563</v>
      </c>
      <c r="BZ114">
        <v>4.27777333333333</v>
      </c>
      <c r="CA114">
        <v>401.193333333333</v>
      </c>
      <c r="CB114">
        <v>6.96230666666667</v>
      </c>
      <c r="CC114">
        <v>899.971666666667</v>
      </c>
      <c r="CD114">
        <v>100.774666666667</v>
      </c>
      <c r="CE114">
        <v>0.110135333333333</v>
      </c>
      <c r="CF114">
        <v>17.5584333333333</v>
      </c>
      <c r="CG114">
        <v>16.7752</v>
      </c>
      <c r="CH114">
        <v>999.9</v>
      </c>
      <c r="CI114">
        <v>0</v>
      </c>
      <c r="CJ114">
        <v>0</v>
      </c>
      <c r="CK114">
        <v>9993.97333333333</v>
      </c>
      <c r="CL114">
        <v>0</v>
      </c>
      <c r="CM114">
        <v>0.221023</v>
      </c>
      <c r="CN114">
        <v>1460</v>
      </c>
      <c r="CO114">
        <v>0.972997666666667</v>
      </c>
      <c r="CP114">
        <v>0.0270023666666667</v>
      </c>
      <c r="CQ114">
        <v>0</v>
      </c>
      <c r="CR114">
        <v>911.828333333333</v>
      </c>
      <c r="CS114">
        <v>4.99999</v>
      </c>
      <c r="CT114">
        <v>13330.8</v>
      </c>
      <c r="CU114">
        <v>12728.3</v>
      </c>
      <c r="CV114">
        <v>40.062</v>
      </c>
      <c r="CW114">
        <v>42.312</v>
      </c>
      <c r="CX114">
        <v>41.25</v>
      </c>
      <c r="CY114">
        <v>41.562</v>
      </c>
      <c r="CZ114">
        <v>41.562</v>
      </c>
      <c r="DA114">
        <v>1415.71</v>
      </c>
      <c r="DB114">
        <v>39.29</v>
      </c>
      <c r="DC114">
        <v>0</v>
      </c>
      <c r="DD114">
        <v>1626126517.9</v>
      </c>
      <c r="DE114">
        <v>0</v>
      </c>
      <c r="DF114">
        <v>912.50544</v>
      </c>
      <c r="DG114">
        <v>-6.33915381727443</v>
      </c>
      <c r="DH114">
        <v>-103.899999785124</v>
      </c>
      <c r="DI114">
        <v>13340.992</v>
      </c>
      <c r="DJ114">
        <v>15</v>
      </c>
      <c r="DK114">
        <v>1626126261</v>
      </c>
      <c r="DL114" t="s">
        <v>294</v>
      </c>
      <c r="DM114">
        <v>1626126255</v>
      </c>
      <c r="DN114">
        <v>1626126261</v>
      </c>
      <c r="DO114">
        <v>7</v>
      </c>
      <c r="DP114">
        <v>0.339</v>
      </c>
      <c r="DQ114">
        <v>0.02</v>
      </c>
      <c r="DR114">
        <v>2.158</v>
      </c>
      <c r="DS114">
        <v>-0.064</v>
      </c>
      <c r="DT114">
        <v>420</v>
      </c>
      <c r="DU114">
        <v>4</v>
      </c>
      <c r="DV114">
        <v>0.09</v>
      </c>
      <c r="DW114">
        <v>0.05</v>
      </c>
      <c r="DX114">
        <v>-16.6181925</v>
      </c>
      <c r="DY114">
        <v>-0.304839399624737</v>
      </c>
      <c r="DZ114">
        <v>0.0333226753690334</v>
      </c>
      <c r="EA114">
        <v>1</v>
      </c>
      <c r="EB114">
        <v>912.929060606061</v>
      </c>
      <c r="EC114">
        <v>-7.29972441891931</v>
      </c>
      <c r="ED114">
        <v>0.717786409498154</v>
      </c>
      <c r="EE114">
        <v>1</v>
      </c>
      <c r="EF114">
        <v>2.5896655</v>
      </c>
      <c r="EG114">
        <v>0.261262063789872</v>
      </c>
      <c r="EH114">
        <v>0.0253727434415358</v>
      </c>
      <c r="EI114">
        <v>0</v>
      </c>
      <c r="EJ114">
        <v>2</v>
      </c>
      <c r="EK114">
        <v>3</v>
      </c>
      <c r="EL114" t="s">
        <v>340</v>
      </c>
      <c r="EM114">
        <v>100</v>
      </c>
      <c r="EN114">
        <v>100</v>
      </c>
      <c r="EO114">
        <v>2.132</v>
      </c>
      <c r="EP114">
        <v>-0.0567</v>
      </c>
      <c r="EQ114">
        <v>1.36772170046793</v>
      </c>
      <c r="ER114">
        <v>0.00225868272383977</v>
      </c>
      <c r="ES114">
        <v>-9.96746185667655e-07</v>
      </c>
      <c r="ET114">
        <v>2.83711317370827e-10</v>
      </c>
      <c r="EU114">
        <v>-0.063082517618382</v>
      </c>
      <c r="EV114">
        <v>-0.00217948432402501</v>
      </c>
      <c r="EW114">
        <v>0.000453263451741206</v>
      </c>
      <c r="EX114">
        <v>-1.16319206543697e-06</v>
      </c>
      <c r="EY114">
        <v>-2</v>
      </c>
      <c r="EZ114">
        <v>2196</v>
      </c>
      <c r="FA114">
        <v>1</v>
      </c>
      <c r="FB114">
        <v>25</v>
      </c>
      <c r="FC114">
        <v>4.2</v>
      </c>
      <c r="FD114">
        <v>4.1</v>
      </c>
      <c r="FE114">
        <v>18</v>
      </c>
      <c r="FF114">
        <v>942.431</v>
      </c>
      <c r="FG114">
        <v>421.262</v>
      </c>
      <c r="FH114">
        <v>13.9755</v>
      </c>
      <c r="FI114">
        <v>25.9761</v>
      </c>
      <c r="FJ114">
        <v>29.9993</v>
      </c>
      <c r="FK114">
        <v>25.9369</v>
      </c>
      <c r="FL114">
        <v>25.9575</v>
      </c>
      <c r="FM114">
        <v>25.2728</v>
      </c>
      <c r="FN114">
        <v>72.9662</v>
      </c>
      <c r="FO114">
        <v>0</v>
      </c>
      <c r="FP114">
        <v>14.05</v>
      </c>
      <c r="FQ114">
        <v>420</v>
      </c>
      <c r="FR114">
        <v>4.32598</v>
      </c>
      <c r="FS114">
        <v>101.361</v>
      </c>
      <c r="FT114">
        <v>101.988</v>
      </c>
    </row>
    <row r="115" spans="1:176">
      <c r="A115">
        <v>99</v>
      </c>
      <c r="B115">
        <v>1626126510.5</v>
      </c>
      <c r="C115">
        <v>196</v>
      </c>
      <c r="D115" t="s">
        <v>492</v>
      </c>
      <c r="E115" t="s">
        <v>493</v>
      </c>
      <c r="F115">
        <v>1</v>
      </c>
      <c r="I115">
        <v>1626126509.5</v>
      </c>
      <c r="J115">
        <f>(K115)/1000</f>
        <v>0</v>
      </c>
      <c r="K115">
        <f>1000*CC115*AI115*(BY115-BZ115)/(100*BR115*(1000-AI115*BY115))</f>
        <v>0</v>
      </c>
      <c r="L115">
        <f>CC115*AI115*(BX115-BW115*(1000-AI115*BZ115)/(1000-AI115*BY115))/(100*BR115)</f>
        <v>0</v>
      </c>
      <c r="M115">
        <f>BW115 - IF(AI115&gt;1, L115*BR115*100.0/(AK115*CK115), 0)</f>
        <v>0</v>
      </c>
      <c r="N115">
        <f>((T115-J115/2)*M115-L115)/(T115+J115/2)</f>
        <v>0</v>
      </c>
      <c r="O115">
        <f>N115*(CD115+CE115)/1000.0</f>
        <v>0</v>
      </c>
      <c r="P115">
        <f>(BW115 - IF(AI115&gt;1, L115*BR115*100.0/(AK115*CK115), 0))*(CD115+CE115)/1000.0</f>
        <v>0</v>
      </c>
      <c r="Q115">
        <f>2.0/((1/S115-1/R115)+SIGN(S115)*SQRT((1/S115-1/R115)*(1/S115-1/R115) + 4*BS115/((BS115+1)*(BS115+1))*(2*1/S115*1/R115-1/R115*1/R115)))</f>
        <v>0</v>
      </c>
      <c r="R115">
        <f>IF(LEFT(BT115,1)&lt;&gt;"0",IF(LEFT(BT115,1)="1",3.0,BU115),$D$5+$E$5*(CK115*CD115/($K$5*1000))+$F$5*(CK115*CD115/($K$5*1000))*MAX(MIN(BR115,$J$5),$I$5)*MAX(MIN(BR115,$J$5),$I$5)+$G$5*MAX(MIN(BR115,$J$5),$I$5)*(CK115*CD115/($K$5*1000))+$H$5*(CK115*CD115/($K$5*1000))*(CK115*CD115/($K$5*1000)))</f>
        <v>0</v>
      </c>
      <c r="S115">
        <f>J115*(1000-(1000*0.61365*exp(17.502*W115/(240.97+W115))/(CD115+CE115)+BY115)/2)/(1000*0.61365*exp(17.502*W115/(240.97+W115))/(CD115+CE115)-BY115)</f>
        <v>0</v>
      </c>
      <c r="T115">
        <f>1/((BS115+1)/(Q115/1.6)+1/(R115/1.37)) + BS115/((BS115+1)/(Q115/1.6) + BS115/(R115/1.37))</f>
        <v>0</v>
      </c>
      <c r="U115">
        <f>(BN115*BQ115)</f>
        <v>0</v>
      </c>
      <c r="V115">
        <f>(CF115+(U115+2*0.95*5.67E-8*(((CF115+$B$7)+273)^4-(CF115+273)^4)-44100*J115)/(1.84*29.3*R115+8*0.95*5.67E-8*(CF115+273)^3))</f>
        <v>0</v>
      </c>
      <c r="W115">
        <f>($C$7*CG115+$D$7*CH115+$E$7*V115)</f>
        <v>0</v>
      </c>
      <c r="X115">
        <f>0.61365*exp(17.502*W115/(240.97+W115))</f>
        <v>0</v>
      </c>
      <c r="Y115">
        <f>(Z115/AA115*100)</f>
        <v>0</v>
      </c>
      <c r="Z115">
        <f>BY115*(CD115+CE115)/1000</f>
        <v>0</v>
      </c>
      <c r="AA115">
        <f>0.61365*exp(17.502*CF115/(240.97+CF115))</f>
        <v>0</v>
      </c>
      <c r="AB115">
        <f>(X115-BY115*(CD115+CE115)/1000)</f>
        <v>0</v>
      </c>
      <c r="AC115">
        <f>(-J115*44100)</f>
        <v>0</v>
      </c>
      <c r="AD115">
        <f>2*29.3*R115*0.92*(CF115-W115)</f>
        <v>0</v>
      </c>
      <c r="AE115">
        <f>2*0.95*5.67E-8*(((CF115+$B$7)+273)^4-(W115+273)^4)</f>
        <v>0</v>
      </c>
      <c r="AF115">
        <f>U115+AE115+AC115+AD115</f>
        <v>0</v>
      </c>
      <c r="AG115">
        <v>16</v>
      </c>
      <c r="AH115">
        <v>2</v>
      </c>
      <c r="AI115">
        <f>IF(AG115*$H$13&gt;=AK115,1.0,(AK115/(AK115-AG115*$H$13)))</f>
        <v>0</v>
      </c>
      <c r="AJ115">
        <f>(AI115-1)*100</f>
        <v>0</v>
      </c>
      <c r="AK115">
        <f>MAX(0,($B$13+$C$13*CK115)/(1+$D$13*CK115)*CD115/(CF115+273)*$E$13)</f>
        <v>0</v>
      </c>
      <c r="AL115" t="s">
        <v>292</v>
      </c>
      <c r="AM115" t="s">
        <v>292</v>
      </c>
      <c r="AN115">
        <v>0</v>
      </c>
      <c r="AO115">
        <v>0</v>
      </c>
      <c r="AP115">
        <f>1-AN115/AO115</f>
        <v>0</v>
      </c>
      <c r="AQ115">
        <v>0</v>
      </c>
      <c r="AR115" t="s">
        <v>292</v>
      </c>
      <c r="AS115" t="s">
        <v>292</v>
      </c>
      <c r="AT115">
        <v>0</v>
      </c>
      <c r="AU115">
        <v>0</v>
      </c>
      <c r="AV115">
        <f>1-AT115/AU115</f>
        <v>0</v>
      </c>
      <c r="AW115">
        <v>0.5</v>
      </c>
      <c r="AX115">
        <f>BO115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292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BN115">
        <f>$B$11*CL115+$C$11*CM115+$F$11*CN115*(1-CQ115)</f>
        <v>0</v>
      </c>
      <c r="BO115">
        <f>BN115*BP115</f>
        <v>0</v>
      </c>
      <c r="BP115">
        <f>($B$11*$D$9+$C$11*$D$9+$F$11*((DA115+CS115)/MAX(DA115+CS115+DB115, 0.1)*$I$9+DB115/MAX(DA115+CS115+DB115, 0.1)*$J$9))/($B$11+$C$11+$F$11)</f>
        <v>0</v>
      </c>
      <c r="BQ115">
        <f>($B$11*$K$9+$C$11*$K$9+$F$11*((DA115+CS115)/MAX(DA115+CS115+DB115, 0.1)*$P$9+DB115/MAX(DA115+CS115+DB115, 0.1)*$Q$9))/($B$11+$C$11+$F$11)</f>
        <v>0</v>
      </c>
      <c r="BR115">
        <v>6</v>
      </c>
      <c r="BS115">
        <v>0.5</v>
      </c>
      <c r="BT115" t="s">
        <v>293</v>
      </c>
      <c r="BU115">
        <v>2</v>
      </c>
      <c r="BV115">
        <v>1626126509.5</v>
      </c>
      <c r="BW115">
        <v>403.321</v>
      </c>
      <c r="BX115">
        <v>420.008</v>
      </c>
      <c r="BY115">
        <v>6.91260333333333</v>
      </c>
      <c r="BZ115">
        <v>4.27806666666667</v>
      </c>
      <c r="CA115">
        <v>401.189</v>
      </c>
      <c r="CB115">
        <v>6.96925333333333</v>
      </c>
      <c r="CC115">
        <v>899.930333333333</v>
      </c>
      <c r="CD115">
        <v>100.774666666667</v>
      </c>
      <c r="CE115">
        <v>0.111275</v>
      </c>
      <c r="CF115">
        <v>17.5850333333333</v>
      </c>
      <c r="CG115">
        <v>16.8018</v>
      </c>
      <c r="CH115">
        <v>999.9</v>
      </c>
      <c r="CI115">
        <v>0</v>
      </c>
      <c r="CJ115">
        <v>0</v>
      </c>
      <c r="CK115">
        <v>9988.76</v>
      </c>
      <c r="CL115">
        <v>0</v>
      </c>
      <c r="CM115">
        <v>0.221023</v>
      </c>
      <c r="CN115">
        <v>1459.99</v>
      </c>
      <c r="CO115">
        <v>0.972997666666667</v>
      </c>
      <c r="CP115">
        <v>0.0270023666666667</v>
      </c>
      <c r="CQ115">
        <v>0</v>
      </c>
      <c r="CR115">
        <v>911.638333333333</v>
      </c>
      <c r="CS115">
        <v>4.99999</v>
      </c>
      <c r="CT115">
        <v>13327.3</v>
      </c>
      <c r="CU115">
        <v>12728.2666666667</v>
      </c>
      <c r="CV115">
        <v>40.062</v>
      </c>
      <c r="CW115">
        <v>42.312</v>
      </c>
      <c r="CX115">
        <v>41.25</v>
      </c>
      <c r="CY115">
        <v>41.562</v>
      </c>
      <c r="CZ115">
        <v>41.562</v>
      </c>
      <c r="DA115">
        <v>1415.7</v>
      </c>
      <c r="DB115">
        <v>39.29</v>
      </c>
      <c r="DC115">
        <v>0</v>
      </c>
      <c r="DD115">
        <v>1626126519.7</v>
      </c>
      <c r="DE115">
        <v>0</v>
      </c>
      <c r="DF115">
        <v>912.321038461538</v>
      </c>
      <c r="DG115">
        <v>-6.63873503333924</v>
      </c>
      <c r="DH115">
        <v>-101.476923097477</v>
      </c>
      <c r="DI115">
        <v>13338.4153846154</v>
      </c>
      <c r="DJ115">
        <v>15</v>
      </c>
      <c r="DK115">
        <v>1626126261</v>
      </c>
      <c r="DL115" t="s">
        <v>294</v>
      </c>
      <c r="DM115">
        <v>1626126255</v>
      </c>
      <c r="DN115">
        <v>1626126261</v>
      </c>
      <c r="DO115">
        <v>7</v>
      </c>
      <c r="DP115">
        <v>0.339</v>
      </c>
      <c r="DQ115">
        <v>0.02</v>
      </c>
      <c r="DR115">
        <v>2.158</v>
      </c>
      <c r="DS115">
        <v>-0.064</v>
      </c>
      <c r="DT115">
        <v>420</v>
      </c>
      <c r="DU115">
        <v>4</v>
      </c>
      <c r="DV115">
        <v>0.09</v>
      </c>
      <c r="DW115">
        <v>0.05</v>
      </c>
      <c r="DX115">
        <v>-16.629945</v>
      </c>
      <c r="DY115">
        <v>-0.288524577861166</v>
      </c>
      <c r="DZ115">
        <v>0.0316285863579136</v>
      </c>
      <c r="EA115">
        <v>1</v>
      </c>
      <c r="EB115">
        <v>912.692705882353</v>
      </c>
      <c r="EC115">
        <v>-6.68023037435866</v>
      </c>
      <c r="ED115">
        <v>0.681804462628051</v>
      </c>
      <c r="EE115">
        <v>1</v>
      </c>
      <c r="EF115">
        <v>2.598397</v>
      </c>
      <c r="EG115">
        <v>0.240019362101306</v>
      </c>
      <c r="EH115">
        <v>0.0232507203329273</v>
      </c>
      <c r="EI115">
        <v>0</v>
      </c>
      <c r="EJ115">
        <v>2</v>
      </c>
      <c r="EK115">
        <v>3</v>
      </c>
      <c r="EL115" t="s">
        <v>340</v>
      </c>
      <c r="EM115">
        <v>100</v>
      </c>
      <c r="EN115">
        <v>100</v>
      </c>
      <c r="EO115">
        <v>2.132</v>
      </c>
      <c r="EP115">
        <v>-0.0566</v>
      </c>
      <c r="EQ115">
        <v>1.36772170046793</v>
      </c>
      <c r="ER115">
        <v>0.00225868272383977</v>
      </c>
      <c r="ES115">
        <v>-9.96746185667655e-07</v>
      </c>
      <c r="ET115">
        <v>2.83711317370827e-10</v>
      </c>
      <c r="EU115">
        <v>-0.063082517618382</v>
      </c>
      <c r="EV115">
        <v>-0.00217948432402501</v>
      </c>
      <c r="EW115">
        <v>0.000453263451741206</v>
      </c>
      <c r="EX115">
        <v>-1.16319206543697e-06</v>
      </c>
      <c r="EY115">
        <v>-2</v>
      </c>
      <c r="EZ115">
        <v>2196</v>
      </c>
      <c r="FA115">
        <v>1</v>
      </c>
      <c r="FB115">
        <v>25</v>
      </c>
      <c r="FC115">
        <v>4.3</v>
      </c>
      <c r="FD115">
        <v>4.2</v>
      </c>
      <c r="FE115">
        <v>18</v>
      </c>
      <c r="FF115">
        <v>942.448</v>
      </c>
      <c r="FG115">
        <v>421.265</v>
      </c>
      <c r="FH115">
        <v>14.0413</v>
      </c>
      <c r="FI115">
        <v>25.9729</v>
      </c>
      <c r="FJ115">
        <v>29.9993</v>
      </c>
      <c r="FK115">
        <v>25.9349</v>
      </c>
      <c r="FL115">
        <v>25.956</v>
      </c>
      <c r="FM115">
        <v>25.2723</v>
      </c>
      <c r="FN115">
        <v>72.9662</v>
      </c>
      <c r="FO115">
        <v>0</v>
      </c>
      <c r="FP115">
        <v>14.15</v>
      </c>
      <c r="FQ115">
        <v>420</v>
      </c>
      <c r="FR115">
        <v>4.3273</v>
      </c>
      <c r="FS115">
        <v>101.362</v>
      </c>
      <c r="FT115">
        <v>101.988</v>
      </c>
    </row>
    <row r="116" spans="1:176">
      <c r="A116">
        <v>100</v>
      </c>
      <c r="B116">
        <v>1626126512.5</v>
      </c>
      <c r="C116">
        <v>198</v>
      </c>
      <c r="D116" t="s">
        <v>494</v>
      </c>
      <c r="E116" t="s">
        <v>495</v>
      </c>
      <c r="F116">
        <v>1</v>
      </c>
      <c r="I116">
        <v>1626126511.5</v>
      </c>
      <c r="J116">
        <f>(K116)/1000</f>
        <v>0</v>
      </c>
      <c r="K116">
        <f>1000*CC116*AI116*(BY116-BZ116)/(100*BR116*(1000-AI116*BY116))</f>
        <v>0</v>
      </c>
      <c r="L116">
        <f>CC116*AI116*(BX116-BW116*(1000-AI116*BZ116)/(1000-AI116*BY116))/(100*BR116)</f>
        <v>0</v>
      </c>
      <c r="M116">
        <f>BW116 - IF(AI116&gt;1, L116*BR116*100.0/(AK116*CK116), 0)</f>
        <v>0</v>
      </c>
      <c r="N116">
        <f>((T116-J116/2)*M116-L116)/(T116+J116/2)</f>
        <v>0</v>
      </c>
      <c r="O116">
        <f>N116*(CD116+CE116)/1000.0</f>
        <v>0</v>
      </c>
      <c r="P116">
        <f>(BW116 - IF(AI116&gt;1, L116*BR116*100.0/(AK116*CK116), 0))*(CD116+CE116)/1000.0</f>
        <v>0</v>
      </c>
      <c r="Q116">
        <f>2.0/((1/S116-1/R116)+SIGN(S116)*SQRT((1/S116-1/R116)*(1/S116-1/R116) + 4*BS116/((BS116+1)*(BS116+1))*(2*1/S116*1/R116-1/R116*1/R116)))</f>
        <v>0</v>
      </c>
      <c r="R116">
        <f>IF(LEFT(BT116,1)&lt;&gt;"0",IF(LEFT(BT116,1)="1",3.0,BU116),$D$5+$E$5*(CK116*CD116/($K$5*1000))+$F$5*(CK116*CD116/($K$5*1000))*MAX(MIN(BR116,$J$5),$I$5)*MAX(MIN(BR116,$J$5),$I$5)+$G$5*MAX(MIN(BR116,$J$5),$I$5)*(CK116*CD116/($K$5*1000))+$H$5*(CK116*CD116/($K$5*1000))*(CK116*CD116/($K$5*1000)))</f>
        <v>0</v>
      </c>
      <c r="S116">
        <f>J116*(1000-(1000*0.61365*exp(17.502*W116/(240.97+W116))/(CD116+CE116)+BY116)/2)/(1000*0.61365*exp(17.502*W116/(240.97+W116))/(CD116+CE116)-BY116)</f>
        <v>0</v>
      </c>
      <c r="T116">
        <f>1/((BS116+1)/(Q116/1.6)+1/(R116/1.37)) + BS116/((BS116+1)/(Q116/1.6) + BS116/(R116/1.37))</f>
        <v>0</v>
      </c>
      <c r="U116">
        <f>(BN116*BQ116)</f>
        <v>0</v>
      </c>
      <c r="V116">
        <f>(CF116+(U116+2*0.95*5.67E-8*(((CF116+$B$7)+273)^4-(CF116+273)^4)-44100*J116)/(1.84*29.3*R116+8*0.95*5.67E-8*(CF116+273)^3))</f>
        <v>0</v>
      </c>
      <c r="W116">
        <f>($C$7*CG116+$D$7*CH116+$E$7*V116)</f>
        <v>0</v>
      </c>
      <c r="X116">
        <f>0.61365*exp(17.502*W116/(240.97+W116))</f>
        <v>0</v>
      </c>
      <c r="Y116">
        <f>(Z116/AA116*100)</f>
        <v>0</v>
      </c>
      <c r="Z116">
        <f>BY116*(CD116+CE116)/1000</f>
        <v>0</v>
      </c>
      <c r="AA116">
        <f>0.61365*exp(17.502*CF116/(240.97+CF116))</f>
        <v>0</v>
      </c>
      <c r="AB116">
        <f>(X116-BY116*(CD116+CE116)/1000)</f>
        <v>0</v>
      </c>
      <c r="AC116">
        <f>(-J116*44100)</f>
        <v>0</v>
      </c>
      <c r="AD116">
        <f>2*29.3*R116*0.92*(CF116-W116)</f>
        <v>0</v>
      </c>
      <c r="AE116">
        <f>2*0.95*5.67E-8*(((CF116+$B$7)+273)^4-(W116+273)^4)</f>
        <v>0</v>
      </c>
      <c r="AF116">
        <f>U116+AE116+AC116+AD116</f>
        <v>0</v>
      </c>
      <c r="AG116">
        <v>17</v>
      </c>
      <c r="AH116">
        <v>2</v>
      </c>
      <c r="AI116">
        <f>IF(AG116*$H$13&gt;=AK116,1.0,(AK116/(AK116-AG116*$H$13)))</f>
        <v>0</v>
      </c>
      <c r="AJ116">
        <f>(AI116-1)*100</f>
        <v>0</v>
      </c>
      <c r="AK116">
        <f>MAX(0,($B$13+$C$13*CK116)/(1+$D$13*CK116)*CD116/(CF116+273)*$E$13)</f>
        <v>0</v>
      </c>
      <c r="AL116" t="s">
        <v>292</v>
      </c>
      <c r="AM116" t="s">
        <v>292</v>
      </c>
      <c r="AN116">
        <v>0</v>
      </c>
      <c r="AO116">
        <v>0</v>
      </c>
      <c r="AP116">
        <f>1-AN116/AO116</f>
        <v>0</v>
      </c>
      <c r="AQ116">
        <v>0</v>
      </c>
      <c r="AR116" t="s">
        <v>292</v>
      </c>
      <c r="AS116" t="s">
        <v>292</v>
      </c>
      <c r="AT116">
        <v>0</v>
      </c>
      <c r="AU116">
        <v>0</v>
      </c>
      <c r="AV116">
        <f>1-AT116/AU116</f>
        <v>0</v>
      </c>
      <c r="AW116">
        <v>0.5</v>
      </c>
      <c r="AX116">
        <f>BO116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292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BN116">
        <f>$B$11*CL116+$C$11*CM116+$F$11*CN116*(1-CQ116)</f>
        <v>0</v>
      </c>
      <c r="BO116">
        <f>BN116*BP116</f>
        <v>0</v>
      </c>
      <c r="BP116">
        <f>($B$11*$D$9+$C$11*$D$9+$F$11*((DA116+CS116)/MAX(DA116+CS116+DB116, 0.1)*$I$9+DB116/MAX(DA116+CS116+DB116, 0.1)*$J$9))/($B$11+$C$11+$F$11)</f>
        <v>0</v>
      </c>
      <c r="BQ116">
        <f>($B$11*$K$9+$C$11*$K$9+$F$11*((DA116+CS116)/MAX(DA116+CS116+DB116, 0.1)*$P$9+DB116/MAX(DA116+CS116+DB116, 0.1)*$Q$9))/($B$11+$C$11+$F$11)</f>
        <v>0</v>
      </c>
      <c r="BR116">
        <v>6</v>
      </c>
      <c r="BS116">
        <v>0.5</v>
      </c>
      <c r="BT116" t="s">
        <v>293</v>
      </c>
      <c r="BU116">
        <v>2</v>
      </c>
      <c r="BV116">
        <v>1626126511.5</v>
      </c>
      <c r="BW116">
        <v>403.312</v>
      </c>
      <c r="BX116">
        <v>420.027666666667</v>
      </c>
      <c r="BY116">
        <v>6.91937</v>
      </c>
      <c r="BZ116">
        <v>4.27896666666667</v>
      </c>
      <c r="CA116">
        <v>401.180333333333</v>
      </c>
      <c r="CB116">
        <v>6.97599666666667</v>
      </c>
      <c r="CC116">
        <v>899.987</v>
      </c>
      <c r="CD116">
        <v>100.775</v>
      </c>
      <c r="CE116">
        <v>0.111429666666667</v>
      </c>
      <c r="CF116">
        <v>17.6116666666667</v>
      </c>
      <c r="CG116">
        <v>16.8137</v>
      </c>
      <c r="CH116">
        <v>999.9</v>
      </c>
      <c r="CI116">
        <v>0</v>
      </c>
      <c r="CJ116">
        <v>0</v>
      </c>
      <c r="CK116">
        <v>10025</v>
      </c>
      <c r="CL116">
        <v>0</v>
      </c>
      <c r="CM116">
        <v>0.221023</v>
      </c>
      <c r="CN116">
        <v>1459.91</v>
      </c>
      <c r="CO116">
        <v>0.972996333333333</v>
      </c>
      <c r="CP116">
        <v>0.0270039333333333</v>
      </c>
      <c r="CQ116">
        <v>0</v>
      </c>
      <c r="CR116">
        <v>911.377333333333</v>
      </c>
      <c r="CS116">
        <v>4.99999</v>
      </c>
      <c r="CT116">
        <v>13322.8666666667</v>
      </c>
      <c r="CU116">
        <v>12727.5333333333</v>
      </c>
      <c r="CV116">
        <v>40.062</v>
      </c>
      <c r="CW116">
        <v>42.312</v>
      </c>
      <c r="CX116">
        <v>41.25</v>
      </c>
      <c r="CY116">
        <v>41.562</v>
      </c>
      <c r="CZ116">
        <v>41.562</v>
      </c>
      <c r="DA116">
        <v>1415.62</v>
      </c>
      <c r="DB116">
        <v>39.29</v>
      </c>
      <c r="DC116">
        <v>0</v>
      </c>
      <c r="DD116">
        <v>1626126522.1</v>
      </c>
      <c r="DE116">
        <v>0</v>
      </c>
      <c r="DF116">
        <v>912.039115384615</v>
      </c>
      <c r="DG116">
        <v>-7.13500853071585</v>
      </c>
      <c r="DH116">
        <v>-101.688888855401</v>
      </c>
      <c r="DI116">
        <v>13334.2846153846</v>
      </c>
      <c r="DJ116">
        <v>15</v>
      </c>
      <c r="DK116">
        <v>1626126261</v>
      </c>
      <c r="DL116" t="s">
        <v>294</v>
      </c>
      <c r="DM116">
        <v>1626126255</v>
      </c>
      <c r="DN116">
        <v>1626126261</v>
      </c>
      <c r="DO116">
        <v>7</v>
      </c>
      <c r="DP116">
        <v>0.339</v>
      </c>
      <c r="DQ116">
        <v>0.02</v>
      </c>
      <c r="DR116">
        <v>2.158</v>
      </c>
      <c r="DS116">
        <v>-0.064</v>
      </c>
      <c r="DT116">
        <v>420</v>
      </c>
      <c r="DU116">
        <v>4</v>
      </c>
      <c r="DV116">
        <v>0.09</v>
      </c>
      <c r="DW116">
        <v>0.05</v>
      </c>
      <c r="DX116">
        <v>-16.6429075</v>
      </c>
      <c r="DY116">
        <v>-0.276212757973711</v>
      </c>
      <c r="DZ116">
        <v>0.0302801534631185</v>
      </c>
      <c r="EA116">
        <v>1</v>
      </c>
      <c r="EB116">
        <v>912.438151515152</v>
      </c>
      <c r="EC116">
        <v>-6.62964759570622</v>
      </c>
      <c r="ED116">
        <v>0.665028507988274</v>
      </c>
      <c r="EE116">
        <v>1</v>
      </c>
      <c r="EF116">
        <v>2.606452</v>
      </c>
      <c r="EG116">
        <v>0.222515797373355</v>
      </c>
      <c r="EH116">
        <v>0.0215005208309008</v>
      </c>
      <c r="EI116">
        <v>0</v>
      </c>
      <c r="EJ116">
        <v>2</v>
      </c>
      <c r="EK116">
        <v>3</v>
      </c>
      <c r="EL116" t="s">
        <v>340</v>
      </c>
      <c r="EM116">
        <v>100</v>
      </c>
      <c r="EN116">
        <v>100</v>
      </c>
      <c r="EO116">
        <v>2.132</v>
      </c>
      <c r="EP116">
        <v>-0.0566</v>
      </c>
      <c r="EQ116">
        <v>1.36772170046793</v>
      </c>
      <c r="ER116">
        <v>0.00225868272383977</v>
      </c>
      <c r="ES116">
        <v>-9.96746185667655e-07</v>
      </c>
      <c r="ET116">
        <v>2.83711317370827e-10</v>
      </c>
      <c r="EU116">
        <v>-0.063082517618382</v>
      </c>
      <c r="EV116">
        <v>-0.00217948432402501</v>
      </c>
      <c r="EW116">
        <v>0.000453263451741206</v>
      </c>
      <c r="EX116">
        <v>-1.16319206543697e-06</v>
      </c>
      <c r="EY116">
        <v>-2</v>
      </c>
      <c r="EZ116">
        <v>2196</v>
      </c>
      <c r="FA116">
        <v>1</v>
      </c>
      <c r="FB116">
        <v>25</v>
      </c>
      <c r="FC116">
        <v>4.3</v>
      </c>
      <c r="FD116">
        <v>4.2</v>
      </c>
      <c r="FE116">
        <v>18</v>
      </c>
      <c r="FF116">
        <v>942.42</v>
      </c>
      <c r="FG116">
        <v>421.033</v>
      </c>
      <c r="FH116">
        <v>14.1053</v>
      </c>
      <c r="FI116">
        <v>25.9696</v>
      </c>
      <c r="FJ116">
        <v>29.9993</v>
      </c>
      <c r="FK116">
        <v>25.9333</v>
      </c>
      <c r="FL116">
        <v>25.9544</v>
      </c>
      <c r="FM116">
        <v>25.2706</v>
      </c>
      <c r="FN116">
        <v>72.9662</v>
      </c>
      <c r="FO116">
        <v>0</v>
      </c>
      <c r="FP116">
        <v>14.25</v>
      </c>
      <c r="FQ116">
        <v>420</v>
      </c>
      <c r="FR116">
        <v>4.32234</v>
      </c>
      <c r="FS116">
        <v>101.362</v>
      </c>
      <c r="FT116">
        <v>101.989</v>
      </c>
    </row>
    <row r="117" spans="1:176">
      <c r="A117">
        <v>101</v>
      </c>
      <c r="B117">
        <v>1626126514.5</v>
      </c>
      <c r="C117">
        <v>200</v>
      </c>
      <c r="D117" t="s">
        <v>496</v>
      </c>
      <c r="E117" t="s">
        <v>497</v>
      </c>
      <c r="F117">
        <v>1</v>
      </c>
      <c r="I117">
        <v>1626126513.5</v>
      </c>
      <c r="J117">
        <f>(K117)/1000</f>
        <v>0</v>
      </c>
      <c r="K117">
        <f>1000*CC117*AI117*(BY117-BZ117)/(100*BR117*(1000-AI117*BY117))</f>
        <v>0</v>
      </c>
      <c r="L117">
        <f>CC117*AI117*(BX117-BW117*(1000-AI117*BZ117)/(1000-AI117*BY117))/(100*BR117)</f>
        <v>0</v>
      </c>
      <c r="M117">
        <f>BW117 - IF(AI117&gt;1, L117*BR117*100.0/(AK117*CK117), 0)</f>
        <v>0</v>
      </c>
      <c r="N117">
        <f>((T117-J117/2)*M117-L117)/(T117+J117/2)</f>
        <v>0</v>
      </c>
      <c r="O117">
        <f>N117*(CD117+CE117)/1000.0</f>
        <v>0</v>
      </c>
      <c r="P117">
        <f>(BW117 - IF(AI117&gt;1, L117*BR117*100.0/(AK117*CK117), 0))*(CD117+CE117)/1000.0</f>
        <v>0</v>
      </c>
      <c r="Q117">
        <f>2.0/((1/S117-1/R117)+SIGN(S117)*SQRT((1/S117-1/R117)*(1/S117-1/R117) + 4*BS117/((BS117+1)*(BS117+1))*(2*1/S117*1/R117-1/R117*1/R117)))</f>
        <v>0</v>
      </c>
      <c r="R117">
        <f>IF(LEFT(BT117,1)&lt;&gt;"0",IF(LEFT(BT117,1)="1",3.0,BU117),$D$5+$E$5*(CK117*CD117/($K$5*1000))+$F$5*(CK117*CD117/($K$5*1000))*MAX(MIN(BR117,$J$5),$I$5)*MAX(MIN(BR117,$J$5),$I$5)+$G$5*MAX(MIN(BR117,$J$5),$I$5)*(CK117*CD117/($K$5*1000))+$H$5*(CK117*CD117/($K$5*1000))*(CK117*CD117/($K$5*1000)))</f>
        <v>0</v>
      </c>
      <c r="S117">
        <f>J117*(1000-(1000*0.61365*exp(17.502*W117/(240.97+W117))/(CD117+CE117)+BY117)/2)/(1000*0.61365*exp(17.502*W117/(240.97+W117))/(CD117+CE117)-BY117)</f>
        <v>0</v>
      </c>
      <c r="T117">
        <f>1/((BS117+1)/(Q117/1.6)+1/(R117/1.37)) + BS117/((BS117+1)/(Q117/1.6) + BS117/(R117/1.37))</f>
        <v>0</v>
      </c>
      <c r="U117">
        <f>(BN117*BQ117)</f>
        <v>0</v>
      </c>
      <c r="V117">
        <f>(CF117+(U117+2*0.95*5.67E-8*(((CF117+$B$7)+273)^4-(CF117+273)^4)-44100*J117)/(1.84*29.3*R117+8*0.95*5.67E-8*(CF117+273)^3))</f>
        <v>0</v>
      </c>
      <c r="W117">
        <f>($C$7*CG117+$D$7*CH117+$E$7*V117)</f>
        <v>0</v>
      </c>
      <c r="X117">
        <f>0.61365*exp(17.502*W117/(240.97+W117))</f>
        <v>0</v>
      </c>
      <c r="Y117">
        <f>(Z117/AA117*100)</f>
        <v>0</v>
      </c>
      <c r="Z117">
        <f>BY117*(CD117+CE117)/1000</f>
        <v>0</v>
      </c>
      <c r="AA117">
        <f>0.61365*exp(17.502*CF117/(240.97+CF117))</f>
        <v>0</v>
      </c>
      <c r="AB117">
        <f>(X117-BY117*(CD117+CE117)/1000)</f>
        <v>0</v>
      </c>
      <c r="AC117">
        <f>(-J117*44100)</f>
        <v>0</v>
      </c>
      <c r="AD117">
        <f>2*29.3*R117*0.92*(CF117-W117)</f>
        <v>0</v>
      </c>
      <c r="AE117">
        <f>2*0.95*5.67E-8*(((CF117+$B$7)+273)^4-(W117+273)^4)</f>
        <v>0</v>
      </c>
      <c r="AF117">
        <f>U117+AE117+AC117+AD117</f>
        <v>0</v>
      </c>
      <c r="AG117">
        <v>16</v>
      </c>
      <c r="AH117">
        <v>2</v>
      </c>
      <c r="AI117">
        <f>IF(AG117*$H$13&gt;=AK117,1.0,(AK117/(AK117-AG117*$H$13)))</f>
        <v>0</v>
      </c>
      <c r="AJ117">
        <f>(AI117-1)*100</f>
        <v>0</v>
      </c>
      <c r="AK117">
        <f>MAX(0,($B$13+$C$13*CK117)/(1+$D$13*CK117)*CD117/(CF117+273)*$E$13)</f>
        <v>0</v>
      </c>
      <c r="AL117" t="s">
        <v>292</v>
      </c>
      <c r="AM117" t="s">
        <v>292</v>
      </c>
      <c r="AN117">
        <v>0</v>
      </c>
      <c r="AO117">
        <v>0</v>
      </c>
      <c r="AP117">
        <f>1-AN117/AO117</f>
        <v>0</v>
      </c>
      <c r="AQ117">
        <v>0</v>
      </c>
      <c r="AR117" t="s">
        <v>292</v>
      </c>
      <c r="AS117" t="s">
        <v>292</v>
      </c>
      <c r="AT117">
        <v>0</v>
      </c>
      <c r="AU117">
        <v>0</v>
      </c>
      <c r="AV117">
        <f>1-AT117/AU117</f>
        <v>0</v>
      </c>
      <c r="AW117">
        <v>0.5</v>
      </c>
      <c r="AX117">
        <f>BO117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292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BN117">
        <f>$B$11*CL117+$C$11*CM117+$F$11*CN117*(1-CQ117)</f>
        <v>0</v>
      </c>
      <c r="BO117">
        <f>BN117*BP117</f>
        <v>0</v>
      </c>
      <c r="BP117">
        <f>($B$11*$D$9+$C$11*$D$9+$F$11*((DA117+CS117)/MAX(DA117+CS117+DB117, 0.1)*$I$9+DB117/MAX(DA117+CS117+DB117, 0.1)*$J$9))/($B$11+$C$11+$F$11)</f>
        <v>0</v>
      </c>
      <c r="BQ117">
        <f>($B$11*$K$9+$C$11*$K$9+$F$11*((DA117+CS117)/MAX(DA117+CS117+DB117, 0.1)*$P$9+DB117/MAX(DA117+CS117+DB117, 0.1)*$Q$9))/($B$11+$C$11+$F$11)</f>
        <v>0</v>
      </c>
      <c r="BR117">
        <v>6</v>
      </c>
      <c r="BS117">
        <v>0.5</v>
      </c>
      <c r="BT117" t="s">
        <v>293</v>
      </c>
      <c r="BU117">
        <v>2</v>
      </c>
      <c r="BV117">
        <v>1626126513.5</v>
      </c>
      <c r="BW117">
        <v>403.309333333333</v>
      </c>
      <c r="BX117">
        <v>420.058333333333</v>
      </c>
      <c r="BY117">
        <v>6.92719333333333</v>
      </c>
      <c r="BZ117">
        <v>4.27908666666667</v>
      </c>
      <c r="CA117">
        <v>401.178</v>
      </c>
      <c r="CB117">
        <v>6.98378666666667</v>
      </c>
      <c r="CC117">
        <v>900.038</v>
      </c>
      <c r="CD117">
        <v>100.774</v>
      </c>
      <c r="CE117">
        <v>0.110860666666667</v>
      </c>
      <c r="CF117">
        <v>17.6381</v>
      </c>
      <c r="CG117">
        <v>16.8284</v>
      </c>
      <c r="CH117">
        <v>999.9</v>
      </c>
      <c r="CI117">
        <v>0</v>
      </c>
      <c r="CJ117">
        <v>0</v>
      </c>
      <c r="CK117">
        <v>10011.8733333333</v>
      </c>
      <c r="CL117">
        <v>0</v>
      </c>
      <c r="CM117">
        <v>0.221023</v>
      </c>
      <c r="CN117">
        <v>1460.07666666667</v>
      </c>
      <c r="CO117">
        <v>0.972999</v>
      </c>
      <c r="CP117">
        <v>0.0270008</v>
      </c>
      <c r="CQ117">
        <v>0</v>
      </c>
      <c r="CR117">
        <v>910.968333333333</v>
      </c>
      <c r="CS117">
        <v>4.99999</v>
      </c>
      <c r="CT117">
        <v>13321.7666666667</v>
      </c>
      <c r="CU117">
        <v>12728.9666666667</v>
      </c>
      <c r="CV117">
        <v>40.062</v>
      </c>
      <c r="CW117">
        <v>42.312</v>
      </c>
      <c r="CX117">
        <v>41.25</v>
      </c>
      <c r="CY117">
        <v>41.562</v>
      </c>
      <c r="CZ117">
        <v>41.562</v>
      </c>
      <c r="DA117">
        <v>1415.78666666667</v>
      </c>
      <c r="DB117">
        <v>39.29</v>
      </c>
      <c r="DC117">
        <v>0</v>
      </c>
      <c r="DD117">
        <v>1626126523.9</v>
      </c>
      <c r="DE117">
        <v>0</v>
      </c>
      <c r="DF117">
        <v>911.79584</v>
      </c>
      <c r="DG117">
        <v>-7.12961535930002</v>
      </c>
      <c r="DH117">
        <v>-101.79999986366</v>
      </c>
      <c r="DI117">
        <v>13330.744</v>
      </c>
      <c r="DJ117">
        <v>15</v>
      </c>
      <c r="DK117">
        <v>1626126261</v>
      </c>
      <c r="DL117" t="s">
        <v>294</v>
      </c>
      <c r="DM117">
        <v>1626126255</v>
      </c>
      <c r="DN117">
        <v>1626126261</v>
      </c>
      <c r="DO117">
        <v>7</v>
      </c>
      <c r="DP117">
        <v>0.339</v>
      </c>
      <c r="DQ117">
        <v>0.02</v>
      </c>
      <c r="DR117">
        <v>2.158</v>
      </c>
      <c r="DS117">
        <v>-0.064</v>
      </c>
      <c r="DT117">
        <v>420</v>
      </c>
      <c r="DU117">
        <v>4</v>
      </c>
      <c r="DV117">
        <v>0.09</v>
      </c>
      <c r="DW117">
        <v>0.05</v>
      </c>
      <c r="DX117">
        <v>-16.656415</v>
      </c>
      <c r="DY117">
        <v>-0.366932082551529</v>
      </c>
      <c r="DZ117">
        <v>0.0398696911826515</v>
      </c>
      <c r="EA117">
        <v>1</v>
      </c>
      <c r="EB117">
        <v>912.212818181818</v>
      </c>
      <c r="EC117">
        <v>-6.90573921827245</v>
      </c>
      <c r="ED117">
        <v>0.698571505831968</v>
      </c>
      <c r="EE117">
        <v>1</v>
      </c>
      <c r="EF117">
        <v>2.6140995</v>
      </c>
      <c r="EG117">
        <v>0.210763452157588</v>
      </c>
      <c r="EH117">
        <v>0.0203011484835218</v>
      </c>
      <c r="EI117">
        <v>0</v>
      </c>
      <c r="EJ117">
        <v>2</v>
      </c>
      <c r="EK117">
        <v>3</v>
      </c>
      <c r="EL117" t="s">
        <v>340</v>
      </c>
      <c r="EM117">
        <v>100</v>
      </c>
      <c r="EN117">
        <v>100</v>
      </c>
      <c r="EO117">
        <v>2.132</v>
      </c>
      <c r="EP117">
        <v>-0.0566</v>
      </c>
      <c r="EQ117">
        <v>1.36772170046793</v>
      </c>
      <c r="ER117">
        <v>0.00225868272383977</v>
      </c>
      <c r="ES117">
        <v>-9.96746185667655e-07</v>
      </c>
      <c r="ET117">
        <v>2.83711317370827e-10</v>
      </c>
      <c r="EU117">
        <v>-0.063082517618382</v>
      </c>
      <c r="EV117">
        <v>-0.00217948432402501</v>
      </c>
      <c r="EW117">
        <v>0.000453263451741206</v>
      </c>
      <c r="EX117">
        <v>-1.16319206543697e-06</v>
      </c>
      <c r="EY117">
        <v>-2</v>
      </c>
      <c r="EZ117">
        <v>2196</v>
      </c>
      <c r="FA117">
        <v>1</v>
      </c>
      <c r="FB117">
        <v>25</v>
      </c>
      <c r="FC117">
        <v>4.3</v>
      </c>
      <c r="FD117">
        <v>4.2</v>
      </c>
      <c r="FE117">
        <v>18</v>
      </c>
      <c r="FF117">
        <v>942.657</v>
      </c>
      <c r="FG117">
        <v>421.17</v>
      </c>
      <c r="FH117">
        <v>14.172</v>
      </c>
      <c r="FI117">
        <v>25.965</v>
      </c>
      <c r="FJ117">
        <v>29.9992</v>
      </c>
      <c r="FK117">
        <v>25.932</v>
      </c>
      <c r="FL117">
        <v>25.9532</v>
      </c>
      <c r="FM117">
        <v>25.2703</v>
      </c>
      <c r="FN117">
        <v>72.9662</v>
      </c>
      <c r="FO117">
        <v>0</v>
      </c>
      <c r="FP117">
        <v>14.25</v>
      </c>
      <c r="FQ117">
        <v>420</v>
      </c>
      <c r="FR117">
        <v>4.36337</v>
      </c>
      <c r="FS117">
        <v>101.361</v>
      </c>
      <c r="FT117">
        <v>101.99</v>
      </c>
    </row>
    <row r="118" spans="1:176">
      <c r="A118">
        <v>102</v>
      </c>
      <c r="B118">
        <v>1626126516.5</v>
      </c>
      <c r="C118">
        <v>202</v>
      </c>
      <c r="D118" t="s">
        <v>498</v>
      </c>
      <c r="E118" t="s">
        <v>499</v>
      </c>
      <c r="F118">
        <v>1</v>
      </c>
      <c r="I118">
        <v>1626126515.5</v>
      </c>
      <c r="J118">
        <f>(K118)/1000</f>
        <v>0</v>
      </c>
      <c r="K118">
        <f>1000*CC118*AI118*(BY118-BZ118)/(100*BR118*(1000-AI118*BY118))</f>
        <v>0</v>
      </c>
      <c r="L118">
        <f>CC118*AI118*(BX118-BW118*(1000-AI118*BZ118)/(1000-AI118*BY118))/(100*BR118)</f>
        <v>0</v>
      </c>
      <c r="M118">
        <f>BW118 - IF(AI118&gt;1, L118*BR118*100.0/(AK118*CK118), 0)</f>
        <v>0</v>
      </c>
      <c r="N118">
        <f>((T118-J118/2)*M118-L118)/(T118+J118/2)</f>
        <v>0</v>
      </c>
      <c r="O118">
        <f>N118*(CD118+CE118)/1000.0</f>
        <v>0</v>
      </c>
      <c r="P118">
        <f>(BW118 - IF(AI118&gt;1, L118*BR118*100.0/(AK118*CK118), 0))*(CD118+CE118)/1000.0</f>
        <v>0</v>
      </c>
      <c r="Q118">
        <f>2.0/((1/S118-1/R118)+SIGN(S118)*SQRT((1/S118-1/R118)*(1/S118-1/R118) + 4*BS118/((BS118+1)*(BS118+1))*(2*1/S118*1/R118-1/R118*1/R118)))</f>
        <v>0</v>
      </c>
      <c r="R118">
        <f>IF(LEFT(BT118,1)&lt;&gt;"0",IF(LEFT(BT118,1)="1",3.0,BU118),$D$5+$E$5*(CK118*CD118/($K$5*1000))+$F$5*(CK118*CD118/($K$5*1000))*MAX(MIN(BR118,$J$5),$I$5)*MAX(MIN(BR118,$J$5),$I$5)+$G$5*MAX(MIN(BR118,$J$5),$I$5)*(CK118*CD118/($K$5*1000))+$H$5*(CK118*CD118/($K$5*1000))*(CK118*CD118/($K$5*1000)))</f>
        <v>0</v>
      </c>
      <c r="S118">
        <f>J118*(1000-(1000*0.61365*exp(17.502*W118/(240.97+W118))/(CD118+CE118)+BY118)/2)/(1000*0.61365*exp(17.502*W118/(240.97+W118))/(CD118+CE118)-BY118)</f>
        <v>0</v>
      </c>
      <c r="T118">
        <f>1/((BS118+1)/(Q118/1.6)+1/(R118/1.37)) + BS118/((BS118+1)/(Q118/1.6) + BS118/(R118/1.37))</f>
        <v>0</v>
      </c>
      <c r="U118">
        <f>(BN118*BQ118)</f>
        <v>0</v>
      </c>
      <c r="V118">
        <f>(CF118+(U118+2*0.95*5.67E-8*(((CF118+$B$7)+273)^4-(CF118+273)^4)-44100*J118)/(1.84*29.3*R118+8*0.95*5.67E-8*(CF118+273)^3))</f>
        <v>0</v>
      </c>
      <c r="W118">
        <f>($C$7*CG118+$D$7*CH118+$E$7*V118)</f>
        <v>0</v>
      </c>
      <c r="X118">
        <f>0.61365*exp(17.502*W118/(240.97+W118))</f>
        <v>0</v>
      </c>
      <c r="Y118">
        <f>(Z118/AA118*100)</f>
        <v>0</v>
      </c>
      <c r="Z118">
        <f>BY118*(CD118+CE118)/1000</f>
        <v>0</v>
      </c>
      <c r="AA118">
        <f>0.61365*exp(17.502*CF118/(240.97+CF118))</f>
        <v>0</v>
      </c>
      <c r="AB118">
        <f>(X118-BY118*(CD118+CE118)/1000)</f>
        <v>0</v>
      </c>
      <c r="AC118">
        <f>(-J118*44100)</f>
        <v>0</v>
      </c>
      <c r="AD118">
        <f>2*29.3*R118*0.92*(CF118-W118)</f>
        <v>0</v>
      </c>
      <c r="AE118">
        <f>2*0.95*5.67E-8*(((CF118+$B$7)+273)^4-(W118+273)^4)</f>
        <v>0</v>
      </c>
      <c r="AF118">
        <f>U118+AE118+AC118+AD118</f>
        <v>0</v>
      </c>
      <c r="AG118">
        <v>16</v>
      </c>
      <c r="AH118">
        <v>2</v>
      </c>
      <c r="AI118">
        <f>IF(AG118*$H$13&gt;=AK118,1.0,(AK118/(AK118-AG118*$H$13)))</f>
        <v>0</v>
      </c>
      <c r="AJ118">
        <f>(AI118-1)*100</f>
        <v>0</v>
      </c>
      <c r="AK118">
        <f>MAX(0,($B$13+$C$13*CK118)/(1+$D$13*CK118)*CD118/(CF118+273)*$E$13)</f>
        <v>0</v>
      </c>
      <c r="AL118" t="s">
        <v>292</v>
      </c>
      <c r="AM118" t="s">
        <v>292</v>
      </c>
      <c r="AN118">
        <v>0</v>
      </c>
      <c r="AO118">
        <v>0</v>
      </c>
      <c r="AP118">
        <f>1-AN118/AO118</f>
        <v>0</v>
      </c>
      <c r="AQ118">
        <v>0</v>
      </c>
      <c r="AR118" t="s">
        <v>292</v>
      </c>
      <c r="AS118" t="s">
        <v>292</v>
      </c>
      <c r="AT118">
        <v>0</v>
      </c>
      <c r="AU118">
        <v>0</v>
      </c>
      <c r="AV118">
        <f>1-AT118/AU118</f>
        <v>0</v>
      </c>
      <c r="AW118">
        <v>0.5</v>
      </c>
      <c r="AX118">
        <f>BO118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292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BN118">
        <f>$B$11*CL118+$C$11*CM118+$F$11*CN118*(1-CQ118)</f>
        <v>0</v>
      </c>
      <c r="BO118">
        <f>BN118*BP118</f>
        <v>0</v>
      </c>
      <c r="BP118">
        <f>($B$11*$D$9+$C$11*$D$9+$F$11*((DA118+CS118)/MAX(DA118+CS118+DB118, 0.1)*$I$9+DB118/MAX(DA118+CS118+DB118, 0.1)*$J$9))/($B$11+$C$11+$F$11)</f>
        <v>0</v>
      </c>
      <c r="BQ118">
        <f>($B$11*$K$9+$C$11*$K$9+$F$11*((DA118+CS118)/MAX(DA118+CS118+DB118, 0.1)*$P$9+DB118/MAX(DA118+CS118+DB118, 0.1)*$Q$9))/($B$11+$C$11+$F$11)</f>
        <v>0</v>
      </c>
      <c r="BR118">
        <v>6</v>
      </c>
      <c r="BS118">
        <v>0.5</v>
      </c>
      <c r="BT118" t="s">
        <v>293</v>
      </c>
      <c r="BU118">
        <v>2</v>
      </c>
      <c r="BV118">
        <v>1626126515.5</v>
      </c>
      <c r="BW118">
        <v>403.279666666667</v>
      </c>
      <c r="BX118">
        <v>420.036333333333</v>
      </c>
      <c r="BY118">
        <v>6.93433</v>
      </c>
      <c r="BZ118">
        <v>4.27905333333333</v>
      </c>
      <c r="CA118">
        <v>401.147666666667</v>
      </c>
      <c r="CB118">
        <v>6.99089666666667</v>
      </c>
      <c r="CC118">
        <v>900.053</v>
      </c>
      <c r="CD118">
        <v>100.774333333333</v>
      </c>
      <c r="CE118">
        <v>0.110254666666667</v>
      </c>
      <c r="CF118">
        <v>17.6644666666667</v>
      </c>
      <c r="CG118">
        <v>16.8543</v>
      </c>
      <c r="CH118">
        <v>999.9</v>
      </c>
      <c r="CI118">
        <v>0</v>
      </c>
      <c r="CJ118">
        <v>0</v>
      </c>
      <c r="CK118">
        <v>10001.45</v>
      </c>
      <c r="CL118">
        <v>0</v>
      </c>
      <c r="CM118">
        <v>0.221023</v>
      </c>
      <c r="CN118">
        <v>1460.07666666667</v>
      </c>
      <c r="CO118">
        <v>0.972999</v>
      </c>
      <c r="CP118">
        <v>0.0270008</v>
      </c>
      <c r="CQ118">
        <v>0</v>
      </c>
      <c r="CR118">
        <v>911.168333333333</v>
      </c>
      <c r="CS118">
        <v>4.99999</v>
      </c>
      <c r="CT118">
        <v>13318</v>
      </c>
      <c r="CU118">
        <v>12729</v>
      </c>
      <c r="CV118">
        <v>40.062</v>
      </c>
      <c r="CW118">
        <v>42.312</v>
      </c>
      <c r="CX118">
        <v>41.25</v>
      </c>
      <c r="CY118">
        <v>41.562</v>
      </c>
      <c r="CZ118">
        <v>41.562</v>
      </c>
      <c r="DA118">
        <v>1415.78666666667</v>
      </c>
      <c r="DB118">
        <v>39.29</v>
      </c>
      <c r="DC118">
        <v>0</v>
      </c>
      <c r="DD118">
        <v>1626126525.7</v>
      </c>
      <c r="DE118">
        <v>0</v>
      </c>
      <c r="DF118">
        <v>911.665923076923</v>
      </c>
      <c r="DG118">
        <v>-6.42167520633138</v>
      </c>
      <c r="DH118">
        <v>-100.526495843961</v>
      </c>
      <c r="DI118">
        <v>13328.3846153846</v>
      </c>
      <c r="DJ118">
        <v>15</v>
      </c>
      <c r="DK118">
        <v>1626126261</v>
      </c>
      <c r="DL118" t="s">
        <v>294</v>
      </c>
      <c r="DM118">
        <v>1626126255</v>
      </c>
      <c r="DN118">
        <v>1626126261</v>
      </c>
      <c r="DO118">
        <v>7</v>
      </c>
      <c r="DP118">
        <v>0.339</v>
      </c>
      <c r="DQ118">
        <v>0.02</v>
      </c>
      <c r="DR118">
        <v>2.158</v>
      </c>
      <c r="DS118">
        <v>-0.064</v>
      </c>
      <c r="DT118">
        <v>420</v>
      </c>
      <c r="DU118">
        <v>4</v>
      </c>
      <c r="DV118">
        <v>0.09</v>
      </c>
      <c r="DW118">
        <v>0.05</v>
      </c>
      <c r="DX118">
        <v>-16.67065</v>
      </c>
      <c r="DY118">
        <v>-0.462009005628513</v>
      </c>
      <c r="DZ118">
        <v>0.0483377285357929</v>
      </c>
      <c r="EA118">
        <v>1</v>
      </c>
      <c r="EB118">
        <v>912.020857142857</v>
      </c>
      <c r="EC118">
        <v>-6.62463405087904</v>
      </c>
      <c r="ED118">
        <v>0.707171433766026</v>
      </c>
      <c r="EE118">
        <v>1</v>
      </c>
      <c r="EF118">
        <v>2.62133975</v>
      </c>
      <c r="EG118">
        <v>0.206850168855532</v>
      </c>
      <c r="EH118">
        <v>0.019907023947278</v>
      </c>
      <c r="EI118">
        <v>0</v>
      </c>
      <c r="EJ118">
        <v>2</v>
      </c>
      <c r="EK118">
        <v>3</v>
      </c>
      <c r="EL118" t="s">
        <v>340</v>
      </c>
      <c r="EM118">
        <v>100</v>
      </c>
      <c r="EN118">
        <v>100</v>
      </c>
      <c r="EO118">
        <v>2.131</v>
      </c>
      <c r="EP118">
        <v>-0.0566</v>
      </c>
      <c r="EQ118">
        <v>1.36772170046793</v>
      </c>
      <c r="ER118">
        <v>0.00225868272383977</v>
      </c>
      <c r="ES118">
        <v>-9.96746185667655e-07</v>
      </c>
      <c r="ET118">
        <v>2.83711317370827e-10</v>
      </c>
      <c r="EU118">
        <v>-0.063082517618382</v>
      </c>
      <c r="EV118">
        <v>-0.00217948432402501</v>
      </c>
      <c r="EW118">
        <v>0.000453263451741206</v>
      </c>
      <c r="EX118">
        <v>-1.16319206543697e-06</v>
      </c>
      <c r="EY118">
        <v>-2</v>
      </c>
      <c r="EZ118">
        <v>2196</v>
      </c>
      <c r="FA118">
        <v>1</v>
      </c>
      <c r="FB118">
        <v>25</v>
      </c>
      <c r="FC118">
        <v>4.4</v>
      </c>
      <c r="FD118">
        <v>4.3</v>
      </c>
      <c r="FE118">
        <v>18</v>
      </c>
      <c r="FF118">
        <v>942.68</v>
      </c>
      <c r="FG118">
        <v>421.435</v>
      </c>
      <c r="FH118">
        <v>14.2382</v>
      </c>
      <c r="FI118">
        <v>25.9606</v>
      </c>
      <c r="FJ118">
        <v>29.9992</v>
      </c>
      <c r="FK118">
        <v>25.9303</v>
      </c>
      <c r="FL118">
        <v>25.9516</v>
      </c>
      <c r="FM118">
        <v>25.2709</v>
      </c>
      <c r="FN118">
        <v>72.9662</v>
      </c>
      <c r="FO118">
        <v>0</v>
      </c>
      <c r="FP118">
        <v>14.35</v>
      </c>
      <c r="FQ118">
        <v>420</v>
      </c>
      <c r="FR118">
        <v>4.37089</v>
      </c>
      <c r="FS118">
        <v>101.36</v>
      </c>
      <c r="FT118">
        <v>101.991</v>
      </c>
    </row>
    <row r="119" spans="1:176">
      <c r="A119">
        <v>103</v>
      </c>
      <c r="B119">
        <v>1626126518.5</v>
      </c>
      <c r="C119">
        <v>204</v>
      </c>
      <c r="D119" t="s">
        <v>500</v>
      </c>
      <c r="E119" t="s">
        <v>501</v>
      </c>
      <c r="F119">
        <v>1</v>
      </c>
      <c r="I119">
        <v>1626126517.5</v>
      </c>
      <c r="J119">
        <f>(K119)/1000</f>
        <v>0</v>
      </c>
      <c r="K119">
        <f>1000*CC119*AI119*(BY119-BZ119)/(100*BR119*(1000-AI119*BY119))</f>
        <v>0</v>
      </c>
      <c r="L119">
        <f>CC119*AI119*(BX119-BW119*(1000-AI119*BZ119)/(1000-AI119*BY119))/(100*BR119)</f>
        <v>0</v>
      </c>
      <c r="M119">
        <f>BW119 - IF(AI119&gt;1, L119*BR119*100.0/(AK119*CK119), 0)</f>
        <v>0</v>
      </c>
      <c r="N119">
        <f>((T119-J119/2)*M119-L119)/(T119+J119/2)</f>
        <v>0</v>
      </c>
      <c r="O119">
        <f>N119*(CD119+CE119)/1000.0</f>
        <v>0</v>
      </c>
      <c r="P119">
        <f>(BW119 - IF(AI119&gt;1, L119*BR119*100.0/(AK119*CK119), 0))*(CD119+CE119)/1000.0</f>
        <v>0</v>
      </c>
      <c r="Q119">
        <f>2.0/((1/S119-1/R119)+SIGN(S119)*SQRT((1/S119-1/R119)*(1/S119-1/R119) + 4*BS119/((BS119+1)*(BS119+1))*(2*1/S119*1/R119-1/R119*1/R119)))</f>
        <v>0</v>
      </c>
      <c r="R119">
        <f>IF(LEFT(BT119,1)&lt;&gt;"0",IF(LEFT(BT119,1)="1",3.0,BU119),$D$5+$E$5*(CK119*CD119/($K$5*1000))+$F$5*(CK119*CD119/($K$5*1000))*MAX(MIN(BR119,$J$5),$I$5)*MAX(MIN(BR119,$J$5),$I$5)+$G$5*MAX(MIN(BR119,$J$5),$I$5)*(CK119*CD119/($K$5*1000))+$H$5*(CK119*CD119/($K$5*1000))*(CK119*CD119/($K$5*1000)))</f>
        <v>0</v>
      </c>
      <c r="S119">
        <f>J119*(1000-(1000*0.61365*exp(17.502*W119/(240.97+W119))/(CD119+CE119)+BY119)/2)/(1000*0.61365*exp(17.502*W119/(240.97+W119))/(CD119+CE119)-BY119)</f>
        <v>0</v>
      </c>
      <c r="T119">
        <f>1/((BS119+1)/(Q119/1.6)+1/(R119/1.37)) + BS119/((BS119+1)/(Q119/1.6) + BS119/(R119/1.37))</f>
        <v>0</v>
      </c>
      <c r="U119">
        <f>(BN119*BQ119)</f>
        <v>0</v>
      </c>
      <c r="V119">
        <f>(CF119+(U119+2*0.95*5.67E-8*(((CF119+$B$7)+273)^4-(CF119+273)^4)-44100*J119)/(1.84*29.3*R119+8*0.95*5.67E-8*(CF119+273)^3))</f>
        <v>0</v>
      </c>
      <c r="W119">
        <f>($C$7*CG119+$D$7*CH119+$E$7*V119)</f>
        <v>0</v>
      </c>
      <c r="X119">
        <f>0.61365*exp(17.502*W119/(240.97+W119))</f>
        <v>0</v>
      </c>
      <c r="Y119">
        <f>(Z119/AA119*100)</f>
        <v>0</v>
      </c>
      <c r="Z119">
        <f>BY119*(CD119+CE119)/1000</f>
        <v>0</v>
      </c>
      <c r="AA119">
        <f>0.61365*exp(17.502*CF119/(240.97+CF119))</f>
        <v>0</v>
      </c>
      <c r="AB119">
        <f>(X119-BY119*(CD119+CE119)/1000)</f>
        <v>0</v>
      </c>
      <c r="AC119">
        <f>(-J119*44100)</f>
        <v>0</v>
      </c>
      <c r="AD119">
        <f>2*29.3*R119*0.92*(CF119-W119)</f>
        <v>0</v>
      </c>
      <c r="AE119">
        <f>2*0.95*5.67E-8*(((CF119+$B$7)+273)^4-(W119+273)^4)</f>
        <v>0</v>
      </c>
      <c r="AF119">
        <f>U119+AE119+AC119+AD119</f>
        <v>0</v>
      </c>
      <c r="AG119">
        <v>17</v>
      </c>
      <c r="AH119">
        <v>2</v>
      </c>
      <c r="AI119">
        <f>IF(AG119*$H$13&gt;=AK119,1.0,(AK119/(AK119-AG119*$H$13)))</f>
        <v>0</v>
      </c>
      <c r="AJ119">
        <f>(AI119-1)*100</f>
        <v>0</v>
      </c>
      <c r="AK119">
        <f>MAX(0,($B$13+$C$13*CK119)/(1+$D$13*CK119)*CD119/(CF119+273)*$E$13)</f>
        <v>0</v>
      </c>
      <c r="AL119" t="s">
        <v>292</v>
      </c>
      <c r="AM119" t="s">
        <v>292</v>
      </c>
      <c r="AN119">
        <v>0</v>
      </c>
      <c r="AO119">
        <v>0</v>
      </c>
      <c r="AP119">
        <f>1-AN119/AO119</f>
        <v>0</v>
      </c>
      <c r="AQ119">
        <v>0</v>
      </c>
      <c r="AR119" t="s">
        <v>292</v>
      </c>
      <c r="AS119" t="s">
        <v>292</v>
      </c>
      <c r="AT119">
        <v>0</v>
      </c>
      <c r="AU119">
        <v>0</v>
      </c>
      <c r="AV119">
        <f>1-AT119/AU119</f>
        <v>0</v>
      </c>
      <c r="AW119">
        <v>0.5</v>
      </c>
      <c r="AX119">
        <f>BO119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292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BN119">
        <f>$B$11*CL119+$C$11*CM119+$F$11*CN119*(1-CQ119)</f>
        <v>0</v>
      </c>
      <c r="BO119">
        <f>BN119*BP119</f>
        <v>0</v>
      </c>
      <c r="BP119">
        <f>($B$11*$D$9+$C$11*$D$9+$F$11*((DA119+CS119)/MAX(DA119+CS119+DB119, 0.1)*$I$9+DB119/MAX(DA119+CS119+DB119, 0.1)*$J$9))/($B$11+$C$11+$F$11)</f>
        <v>0</v>
      </c>
      <c r="BQ119">
        <f>($B$11*$K$9+$C$11*$K$9+$F$11*((DA119+CS119)/MAX(DA119+CS119+DB119, 0.1)*$P$9+DB119/MAX(DA119+CS119+DB119, 0.1)*$Q$9))/($B$11+$C$11+$F$11)</f>
        <v>0</v>
      </c>
      <c r="BR119">
        <v>6</v>
      </c>
      <c r="BS119">
        <v>0.5</v>
      </c>
      <c r="BT119" t="s">
        <v>293</v>
      </c>
      <c r="BU119">
        <v>2</v>
      </c>
      <c r="BV119">
        <v>1626126517.5</v>
      </c>
      <c r="BW119">
        <v>403.267666666667</v>
      </c>
      <c r="BX119">
        <v>420.009666666667</v>
      </c>
      <c r="BY119">
        <v>6.9403</v>
      </c>
      <c r="BZ119">
        <v>4.2805</v>
      </c>
      <c r="CA119">
        <v>401.136</v>
      </c>
      <c r="CB119">
        <v>6.99684</v>
      </c>
      <c r="CC119">
        <v>900.022666666667</v>
      </c>
      <c r="CD119">
        <v>100.775</v>
      </c>
      <c r="CE119">
        <v>0.110530666666667</v>
      </c>
      <c r="CF119">
        <v>17.6898</v>
      </c>
      <c r="CG119">
        <v>16.8735333333333</v>
      </c>
      <c r="CH119">
        <v>999.9</v>
      </c>
      <c r="CI119">
        <v>0</v>
      </c>
      <c r="CJ119">
        <v>0</v>
      </c>
      <c r="CK119">
        <v>9997.06666666667</v>
      </c>
      <c r="CL119">
        <v>0</v>
      </c>
      <c r="CM119">
        <v>0.221023</v>
      </c>
      <c r="CN119">
        <v>1459.99</v>
      </c>
      <c r="CO119">
        <v>0.972997666666667</v>
      </c>
      <c r="CP119">
        <v>0.0270023666666667</v>
      </c>
      <c r="CQ119">
        <v>0</v>
      </c>
      <c r="CR119">
        <v>910.504</v>
      </c>
      <c r="CS119">
        <v>4.99999</v>
      </c>
      <c r="CT119">
        <v>13313.4333333333</v>
      </c>
      <c r="CU119">
        <v>12728.2666666667</v>
      </c>
      <c r="CV119">
        <v>40.062</v>
      </c>
      <c r="CW119">
        <v>42.2913333333333</v>
      </c>
      <c r="CX119">
        <v>41.25</v>
      </c>
      <c r="CY119">
        <v>41.562</v>
      </c>
      <c r="CZ119">
        <v>41.562</v>
      </c>
      <c r="DA119">
        <v>1415.7</v>
      </c>
      <c r="DB119">
        <v>39.29</v>
      </c>
      <c r="DC119">
        <v>0</v>
      </c>
      <c r="DD119">
        <v>1626126528.1</v>
      </c>
      <c r="DE119">
        <v>0</v>
      </c>
      <c r="DF119">
        <v>911.367115384615</v>
      </c>
      <c r="DG119">
        <v>-7.08153845216894</v>
      </c>
      <c r="DH119">
        <v>-99.6957265384764</v>
      </c>
      <c r="DI119">
        <v>13324.3192307692</v>
      </c>
      <c r="DJ119">
        <v>15</v>
      </c>
      <c r="DK119">
        <v>1626126261</v>
      </c>
      <c r="DL119" t="s">
        <v>294</v>
      </c>
      <c r="DM119">
        <v>1626126255</v>
      </c>
      <c r="DN119">
        <v>1626126261</v>
      </c>
      <c r="DO119">
        <v>7</v>
      </c>
      <c r="DP119">
        <v>0.339</v>
      </c>
      <c r="DQ119">
        <v>0.02</v>
      </c>
      <c r="DR119">
        <v>2.158</v>
      </c>
      <c r="DS119">
        <v>-0.064</v>
      </c>
      <c r="DT119">
        <v>420</v>
      </c>
      <c r="DU119">
        <v>4</v>
      </c>
      <c r="DV119">
        <v>0.09</v>
      </c>
      <c r="DW119">
        <v>0.05</v>
      </c>
      <c r="DX119">
        <v>-16.682395</v>
      </c>
      <c r="DY119">
        <v>-0.49303564727951</v>
      </c>
      <c r="DZ119">
        <v>0.0504393891219948</v>
      </c>
      <c r="EA119">
        <v>1</v>
      </c>
      <c r="EB119">
        <v>911.77003030303</v>
      </c>
      <c r="EC119">
        <v>-6.74261472154294</v>
      </c>
      <c r="ED119">
        <v>0.682424087679621</v>
      </c>
      <c r="EE119">
        <v>1</v>
      </c>
      <c r="EF119">
        <v>2.628129</v>
      </c>
      <c r="EG119">
        <v>0.203948667917444</v>
      </c>
      <c r="EH119">
        <v>0.019631449742696</v>
      </c>
      <c r="EI119">
        <v>0</v>
      </c>
      <c r="EJ119">
        <v>2</v>
      </c>
      <c r="EK119">
        <v>3</v>
      </c>
      <c r="EL119" t="s">
        <v>340</v>
      </c>
      <c r="EM119">
        <v>100</v>
      </c>
      <c r="EN119">
        <v>100</v>
      </c>
      <c r="EO119">
        <v>2.131</v>
      </c>
      <c r="EP119">
        <v>-0.0565</v>
      </c>
      <c r="EQ119">
        <v>1.36772170046793</v>
      </c>
      <c r="ER119">
        <v>0.00225868272383977</v>
      </c>
      <c r="ES119">
        <v>-9.96746185667655e-07</v>
      </c>
      <c r="ET119">
        <v>2.83711317370827e-10</v>
      </c>
      <c r="EU119">
        <v>-0.063082517618382</v>
      </c>
      <c r="EV119">
        <v>-0.00217948432402501</v>
      </c>
      <c r="EW119">
        <v>0.000453263451741206</v>
      </c>
      <c r="EX119">
        <v>-1.16319206543697e-06</v>
      </c>
      <c r="EY119">
        <v>-2</v>
      </c>
      <c r="EZ119">
        <v>2196</v>
      </c>
      <c r="FA119">
        <v>1</v>
      </c>
      <c r="FB119">
        <v>25</v>
      </c>
      <c r="FC119">
        <v>4.4</v>
      </c>
      <c r="FD119">
        <v>4.3</v>
      </c>
      <c r="FE119">
        <v>18</v>
      </c>
      <c r="FF119">
        <v>942.411</v>
      </c>
      <c r="FG119">
        <v>421.583</v>
      </c>
      <c r="FH119">
        <v>14.3044</v>
      </c>
      <c r="FI119">
        <v>25.9562</v>
      </c>
      <c r="FJ119">
        <v>29.9992</v>
      </c>
      <c r="FK119">
        <v>25.9284</v>
      </c>
      <c r="FL119">
        <v>25.95</v>
      </c>
      <c r="FM119">
        <v>25.269</v>
      </c>
      <c r="FN119">
        <v>72.6831</v>
      </c>
      <c r="FO119">
        <v>0</v>
      </c>
      <c r="FP119">
        <v>14.45</v>
      </c>
      <c r="FQ119">
        <v>420</v>
      </c>
      <c r="FR119">
        <v>4.37709</v>
      </c>
      <c r="FS119">
        <v>101.361</v>
      </c>
      <c r="FT119">
        <v>101.991</v>
      </c>
    </row>
    <row r="120" spans="1:176">
      <c r="A120">
        <v>104</v>
      </c>
      <c r="B120">
        <v>1626126520.5</v>
      </c>
      <c r="C120">
        <v>206</v>
      </c>
      <c r="D120" t="s">
        <v>502</v>
      </c>
      <c r="E120" t="s">
        <v>503</v>
      </c>
      <c r="F120">
        <v>1</v>
      </c>
      <c r="I120">
        <v>1626126519.5</v>
      </c>
      <c r="J120">
        <f>(K120)/1000</f>
        <v>0</v>
      </c>
      <c r="K120">
        <f>1000*CC120*AI120*(BY120-BZ120)/(100*BR120*(1000-AI120*BY120))</f>
        <v>0</v>
      </c>
      <c r="L120">
        <f>CC120*AI120*(BX120-BW120*(1000-AI120*BZ120)/(1000-AI120*BY120))/(100*BR120)</f>
        <v>0</v>
      </c>
      <c r="M120">
        <f>BW120 - IF(AI120&gt;1, L120*BR120*100.0/(AK120*CK120), 0)</f>
        <v>0</v>
      </c>
      <c r="N120">
        <f>((T120-J120/2)*M120-L120)/(T120+J120/2)</f>
        <v>0</v>
      </c>
      <c r="O120">
        <f>N120*(CD120+CE120)/1000.0</f>
        <v>0</v>
      </c>
      <c r="P120">
        <f>(BW120 - IF(AI120&gt;1, L120*BR120*100.0/(AK120*CK120), 0))*(CD120+CE120)/1000.0</f>
        <v>0</v>
      </c>
      <c r="Q120">
        <f>2.0/((1/S120-1/R120)+SIGN(S120)*SQRT((1/S120-1/R120)*(1/S120-1/R120) + 4*BS120/((BS120+1)*(BS120+1))*(2*1/S120*1/R120-1/R120*1/R120)))</f>
        <v>0</v>
      </c>
      <c r="R120">
        <f>IF(LEFT(BT120,1)&lt;&gt;"0",IF(LEFT(BT120,1)="1",3.0,BU120),$D$5+$E$5*(CK120*CD120/($K$5*1000))+$F$5*(CK120*CD120/($K$5*1000))*MAX(MIN(BR120,$J$5),$I$5)*MAX(MIN(BR120,$J$5),$I$5)+$G$5*MAX(MIN(BR120,$J$5),$I$5)*(CK120*CD120/($K$5*1000))+$H$5*(CK120*CD120/($K$5*1000))*(CK120*CD120/($K$5*1000)))</f>
        <v>0</v>
      </c>
      <c r="S120">
        <f>J120*(1000-(1000*0.61365*exp(17.502*W120/(240.97+W120))/(CD120+CE120)+BY120)/2)/(1000*0.61365*exp(17.502*W120/(240.97+W120))/(CD120+CE120)-BY120)</f>
        <v>0</v>
      </c>
      <c r="T120">
        <f>1/((BS120+1)/(Q120/1.6)+1/(R120/1.37)) + BS120/((BS120+1)/(Q120/1.6) + BS120/(R120/1.37))</f>
        <v>0</v>
      </c>
      <c r="U120">
        <f>(BN120*BQ120)</f>
        <v>0</v>
      </c>
      <c r="V120">
        <f>(CF120+(U120+2*0.95*5.67E-8*(((CF120+$B$7)+273)^4-(CF120+273)^4)-44100*J120)/(1.84*29.3*R120+8*0.95*5.67E-8*(CF120+273)^3))</f>
        <v>0</v>
      </c>
      <c r="W120">
        <f>($C$7*CG120+$D$7*CH120+$E$7*V120)</f>
        <v>0</v>
      </c>
      <c r="X120">
        <f>0.61365*exp(17.502*W120/(240.97+W120))</f>
        <v>0</v>
      </c>
      <c r="Y120">
        <f>(Z120/AA120*100)</f>
        <v>0</v>
      </c>
      <c r="Z120">
        <f>BY120*(CD120+CE120)/1000</f>
        <v>0</v>
      </c>
      <c r="AA120">
        <f>0.61365*exp(17.502*CF120/(240.97+CF120))</f>
        <v>0</v>
      </c>
      <c r="AB120">
        <f>(X120-BY120*(CD120+CE120)/1000)</f>
        <v>0</v>
      </c>
      <c r="AC120">
        <f>(-J120*44100)</f>
        <v>0</v>
      </c>
      <c r="AD120">
        <f>2*29.3*R120*0.92*(CF120-W120)</f>
        <v>0</v>
      </c>
      <c r="AE120">
        <f>2*0.95*5.67E-8*(((CF120+$B$7)+273)^4-(W120+273)^4)</f>
        <v>0</v>
      </c>
      <c r="AF120">
        <f>U120+AE120+AC120+AD120</f>
        <v>0</v>
      </c>
      <c r="AG120">
        <v>17</v>
      </c>
      <c r="AH120">
        <v>2</v>
      </c>
      <c r="AI120">
        <f>IF(AG120*$H$13&gt;=AK120,1.0,(AK120/(AK120-AG120*$H$13)))</f>
        <v>0</v>
      </c>
      <c r="AJ120">
        <f>(AI120-1)*100</f>
        <v>0</v>
      </c>
      <c r="AK120">
        <f>MAX(0,($B$13+$C$13*CK120)/(1+$D$13*CK120)*CD120/(CF120+273)*$E$13)</f>
        <v>0</v>
      </c>
      <c r="AL120" t="s">
        <v>292</v>
      </c>
      <c r="AM120" t="s">
        <v>292</v>
      </c>
      <c r="AN120">
        <v>0</v>
      </c>
      <c r="AO120">
        <v>0</v>
      </c>
      <c r="AP120">
        <f>1-AN120/AO120</f>
        <v>0</v>
      </c>
      <c r="AQ120">
        <v>0</v>
      </c>
      <c r="AR120" t="s">
        <v>292</v>
      </c>
      <c r="AS120" t="s">
        <v>292</v>
      </c>
      <c r="AT120">
        <v>0</v>
      </c>
      <c r="AU120">
        <v>0</v>
      </c>
      <c r="AV120">
        <f>1-AT120/AU120</f>
        <v>0</v>
      </c>
      <c r="AW120">
        <v>0.5</v>
      </c>
      <c r="AX120">
        <f>BO120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292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BN120">
        <f>$B$11*CL120+$C$11*CM120+$F$11*CN120*(1-CQ120)</f>
        <v>0</v>
      </c>
      <c r="BO120">
        <f>BN120*BP120</f>
        <v>0</v>
      </c>
      <c r="BP120">
        <f>($B$11*$D$9+$C$11*$D$9+$F$11*((DA120+CS120)/MAX(DA120+CS120+DB120, 0.1)*$I$9+DB120/MAX(DA120+CS120+DB120, 0.1)*$J$9))/($B$11+$C$11+$F$11)</f>
        <v>0</v>
      </c>
      <c r="BQ120">
        <f>($B$11*$K$9+$C$11*$K$9+$F$11*((DA120+CS120)/MAX(DA120+CS120+DB120, 0.1)*$P$9+DB120/MAX(DA120+CS120+DB120, 0.1)*$Q$9))/($B$11+$C$11+$F$11)</f>
        <v>0</v>
      </c>
      <c r="BR120">
        <v>6</v>
      </c>
      <c r="BS120">
        <v>0.5</v>
      </c>
      <c r="BT120" t="s">
        <v>293</v>
      </c>
      <c r="BU120">
        <v>2</v>
      </c>
      <c r="BV120">
        <v>1626126519.5</v>
      </c>
      <c r="BW120">
        <v>403.274333333333</v>
      </c>
      <c r="BX120">
        <v>420.043666666667</v>
      </c>
      <c r="BY120">
        <v>6.94682666666667</v>
      </c>
      <c r="BZ120">
        <v>4.2823</v>
      </c>
      <c r="CA120">
        <v>401.142333333333</v>
      </c>
      <c r="CB120">
        <v>7.00334</v>
      </c>
      <c r="CC120">
        <v>899.975333333333</v>
      </c>
      <c r="CD120">
        <v>100.775666666667</v>
      </c>
      <c r="CE120">
        <v>0.111246666666667</v>
      </c>
      <c r="CF120">
        <v>17.7143333333333</v>
      </c>
      <c r="CG120">
        <v>16.8952333333333</v>
      </c>
      <c r="CH120">
        <v>999.9</v>
      </c>
      <c r="CI120">
        <v>0</v>
      </c>
      <c r="CJ120">
        <v>0</v>
      </c>
      <c r="CK120">
        <v>9968.75</v>
      </c>
      <c r="CL120">
        <v>0</v>
      </c>
      <c r="CM120">
        <v>0.221023</v>
      </c>
      <c r="CN120">
        <v>1459.99333333333</v>
      </c>
      <c r="CO120">
        <v>0.972997666666667</v>
      </c>
      <c r="CP120">
        <v>0.0270023666666667</v>
      </c>
      <c r="CQ120">
        <v>0</v>
      </c>
      <c r="CR120">
        <v>910.358</v>
      </c>
      <c r="CS120">
        <v>4.99999</v>
      </c>
      <c r="CT120">
        <v>13310.4333333333</v>
      </c>
      <c r="CU120">
        <v>12728.2666666667</v>
      </c>
      <c r="CV120">
        <v>40.062</v>
      </c>
      <c r="CW120">
        <v>42.2706666666667</v>
      </c>
      <c r="CX120">
        <v>41.2913333333333</v>
      </c>
      <c r="CY120">
        <v>41.562</v>
      </c>
      <c r="CZ120">
        <v>41.562</v>
      </c>
      <c r="DA120">
        <v>1415.70333333333</v>
      </c>
      <c r="DB120">
        <v>39.29</v>
      </c>
      <c r="DC120">
        <v>0</v>
      </c>
      <c r="DD120">
        <v>1626126529.9</v>
      </c>
      <c r="DE120">
        <v>0</v>
      </c>
      <c r="DF120">
        <v>911.12524</v>
      </c>
      <c r="DG120">
        <v>-7.61923075128213</v>
      </c>
      <c r="DH120">
        <v>-96.0076922214418</v>
      </c>
      <c r="DI120">
        <v>13320.636</v>
      </c>
      <c r="DJ120">
        <v>15</v>
      </c>
      <c r="DK120">
        <v>1626126261</v>
      </c>
      <c r="DL120" t="s">
        <v>294</v>
      </c>
      <c r="DM120">
        <v>1626126255</v>
      </c>
      <c r="DN120">
        <v>1626126261</v>
      </c>
      <c r="DO120">
        <v>7</v>
      </c>
      <c r="DP120">
        <v>0.339</v>
      </c>
      <c r="DQ120">
        <v>0.02</v>
      </c>
      <c r="DR120">
        <v>2.158</v>
      </c>
      <c r="DS120">
        <v>-0.064</v>
      </c>
      <c r="DT120">
        <v>420</v>
      </c>
      <c r="DU120">
        <v>4</v>
      </c>
      <c r="DV120">
        <v>0.09</v>
      </c>
      <c r="DW120">
        <v>0.05</v>
      </c>
      <c r="DX120">
        <v>-16.695565</v>
      </c>
      <c r="DY120">
        <v>-0.510227392120048</v>
      </c>
      <c r="DZ120">
        <v>0.0517620833719046</v>
      </c>
      <c r="EA120">
        <v>0</v>
      </c>
      <c r="EB120">
        <v>911.534242424243</v>
      </c>
      <c r="EC120">
        <v>-6.8988088891379</v>
      </c>
      <c r="ED120">
        <v>0.700511935325523</v>
      </c>
      <c r="EE120">
        <v>1</v>
      </c>
      <c r="EF120">
        <v>2.6346895</v>
      </c>
      <c r="EG120">
        <v>0.200332007504677</v>
      </c>
      <c r="EH120">
        <v>0.0192937715273608</v>
      </c>
      <c r="EI120">
        <v>0</v>
      </c>
      <c r="EJ120">
        <v>1</v>
      </c>
      <c r="EK120">
        <v>3</v>
      </c>
      <c r="EL120" t="s">
        <v>459</v>
      </c>
      <c r="EM120">
        <v>100</v>
      </c>
      <c r="EN120">
        <v>100</v>
      </c>
      <c r="EO120">
        <v>2.132</v>
      </c>
      <c r="EP120">
        <v>-0.0565</v>
      </c>
      <c r="EQ120">
        <v>1.36772170046793</v>
      </c>
      <c r="ER120">
        <v>0.00225868272383977</v>
      </c>
      <c r="ES120">
        <v>-9.96746185667655e-07</v>
      </c>
      <c r="ET120">
        <v>2.83711317370827e-10</v>
      </c>
      <c r="EU120">
        <v>-0.063082517618382</v>
      </c>
      <c r="EV120">
        <v>-0.00217948432402501</v>
      </c>
      <c r="EW120">
        <v>0.000453263451741206</v>
      </c>
      <c r="EX120">
        <v>-1.16319206543697e-06</v>
      </c>
      <c r="EY120">
        <v>-2</v>
      </c>
      <c r="EZ120">
        <v>2196</v>
      </c>
      <c r="FA120">
        <v>1</v>
      </c>
      <c r="FB120">
        <v>25</v>
      </c>
      <c r="FC120">
        <v>4.4</v>
      </c>
      <c r="FD120">
        <v>4.3</v>
      </c>
      <c r="FE120">
        <v>18</v>
      </c>
      <c r="FF120">
        <v>942.357</v>
      </c>
      <c r="FG120">
        <v>421.574</v>
      </c>
      <c r="FH120">
        <v>14.37</v>
      </c>
      <c r="FI120">
        <v>25.9518</v>
      </c>
      <c r="FJ120">
        <v>29.9993</v>
      </c>
      <c r="FK120">
        <v>25.9267</v>
      </c>
      <c r="FL120">
        <v>25.9488</v>
      </c>
      <c r="FM120">
        <v>25.2704</v>
      </c>
      <c r="FN120">
        <v>72.6831</v>
      </c>
      <c r="FO120">
        <v>0</v>
      </c>
      <c r="FP120">
        <v>14.45</v>
      </c>
      <c r="FQ120">
        <v>420</v>
      </c>
      <c r="FR120">
        <v>4.37792</v>
      </c>
      <c r="FS120">
        <v>101.362</v>
      </c>
      <c r="FT120">
        <v>101.991</v>
      </c>
    </row>
    <row r="121" spans="1:176">
      <c r="A121">
        <v>105</v>
      </c>
      <c r="B121">
        <v>1626126522.5</v>
      </c>
      <c r="C121">
        <v>208</v>
      </c>
      <c r="D121" t="s">
        <v>504</v>
      </c>
      <c r="E121" t="s">
        <v>505</v>
      </c>
      <c r="F121">
        <v>1</v>
      </c>
      <c r="I121">
        <v>1626126521.5</v>
      </c>
      <c r="J121">
        <f>(K121)/1000</f>
        <v>0</v>
      </c>
      <c r="K121">
        <f>1000*CC121*AI121*(BY121-BZ121)/(100*BR121*(1000-AI121*BY121))</f>
        <v>0</v>
      </c>
      <c r="L121">
        <f>CC121*AI121*(BX121-BW121*(1000-AI121*BZ121)/(1000-AI121*BY121))/(100*BR121)</f>
        <v>0</v>
      </c>
      <c r="M121">
        <f>BW121 - IF(AI121&gt;1, L121*BR121*100.0/(AK121*CK121), 0)</f>
        <v>0</v>
      </c>
      <c r="N121">
        <f>((T121-J121/2)*M121-L121)/(T121+J121/2)</f>
        <v>0</v>
      </c>
      <c r="O121">
        <f>N121*(CD121+CE121)/1000.0</f>
        <v>0</v>
      </c>
      <c r="P121">
        <f>(BW121 - IF(AI121&gt;1, L121*BR121*100.0/(AK121*CK121), 0))*(CD121+CE121)/1000.0</f>
        <v>0</v>
      </c>
      <c r="Q121">
        <f>2.0/((1/S121-1/R121)+SIGN(S121)*SQRT((1/S121-1/R121)*(1/S121-1/R121) + 4*BS121/((BS121+1)*(BS121+1))*(2*1/S121*1/R121-1/R121*1/R121)))</f>
        <v>0</v>
      </c>
      <c r="R121">
        <f>IF(LEFT(BT121,1)&lt;&gt;"0",IF(LEFT(BT121,1)="1",3.0,BU121),$D$5+$E$5*(CK121*CD121/($K$5*1000))+$F$5*(CK121*CD121/($K$5*1000))*MAX(MIN(BR121,$J$5),$I$5)*MAX(MIN(BR121,$J$5),$I$5)+$G$5*MAX(MIN(BR121,$J$5),$I$5)*(CK121*CD121/($K$5*1000))+$H$5*(CK121*CD121/($K$5*1000))*(CK121*CD121/($K$5*1000)))</f>
        <v>0</v>
      </c>
      <c r="S121">
        <f>J121*(1000-(1000*0.61365*exp(17.502*W121/(240.97+W121))/(CD121+CE121)+BY121)/2)/(1000*0.61365*exp(17.502*W121/(240.97+W121))/(CD121+CE121)-BY121)</f>
        <v>0</v>
      </c>
      <c r="T121">
        <f>1/((BS121+1)/(Q121/1.6)+1/(R121/1.37)) + BS121/((BS121+1)/(Q121/1.6) + BS121/(R121/1.37))</f>
        <v>0</v>
      </c>
      <c r="U121">
        <f>(BN121*BQ121)</f>
        <v>0</v>
      </c>
      <c r="V121">
        <f>(CF121+(U121+2*0.95*5.67E-8*(((CF121+$B$7)+273)^4-(CF121+273)^4)-44100*J121)/(1.84*29.3*R121+8*0.95*5.67E-8*(CF121+273)^3))</f>
        <v>0</v>
      </c>
      <c r="W121">
        <f>($C$7*CG121+$D$7*CH121+$E$7*V121)</f>
        <v>0</v>
      </c>
      <c r="X121">
        <f>0.61365*exp(17.502*W121/(240.97+W121))</f>
        <v>0</v>
      </c>
      <c r="Y121">
        <f>(Z121/AA121*100)</f>
        <v>0</v>
      </c>
      <c r="Z121">
        <f>BY121*(CD121+CE121)/1000</f>
        <v>0</v>
      </c>
      <c r="AA121">
        <f>0.61365*exp(17.502*CF121/(240.97+CF121))</f>
        <v>0</v>
      </c>
      <c r="AB121">
        <f>(X121-BY121*(CD121+CE121)/1000)</f>
        <v>0</v>
      </c>
      <c r="AC121">
        <f>(-J121*44100)</f>
        <v>0</v>
      </c>
      <c r="AD121">
        <f>2*29.3*R121*0.92*(CF121-W121)</f>
        <v>0</v>
      </c>
      <c r="AE121">
        <f>2*0.95*5.67E-8*(((CF121+$B$7)+273)^4-(W121+273)^4)</f>
        <v>0</v>
      </c>
      <c r="AF121">
        <f>U121+AE121+AC121+AD121</f>
        <v>0</v>
      </c>
      <c r="AG121">
        <v>17</v>
      </c>
      <c r="AH121">
        <v>2</v>
      </c>
      <c r="AI121">
        <f>IF(AG121*$H$13&gt;=AK121,1.0,(AK121/(AK121-AG121*$H$13)))</f>
        <v>0</v>
      </c>
      <c r="AJ121">
        <f>(AI121-1)*100</f>
        <v>0</v>
      </c>
      <c r="AK121">
        <f>MAX(0,($B$13+$C$13*CK121)/(1+$D$13*CK121)*CD121/(CF121+273)*$E$13)</f>
        <v>0</v>
      </c>
      <c r="AL121" t="s">
        <v>292</v>
      </c>
      <c r="AM121" t="s">
        <v>292</v>
      </c>
      <c r="AN121">
        <v>0</v>
      </c>
      <c r="AO121">
        <v>0</v>
      </c>
      <c r="AP121">
        <f>1-AN121/AO121</f>
        <v>0</v>
      </c>
      <c r="AQ121">
        <v>0</v>
      </c>
      <c r="AR121" t="s">
        <v>292</v>
      </c>
      <c r="AS121" t="s">
        <v>292</v>
      </c>
      <c r="AT121">
        <v>0</v>
      </c>
      <c r="AU121">
        <v>0</v>
      </c>
      <c r="AV121">
        <f>1-AT121/AU121</f>
        <v>0</v>
      </c>
      <c r="AW121">
        <v>0.5</v>
      </c>
      <c r="AX121">
        <f>BO121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292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BN121">
        <f>$B$11*CL121+$C$11*CM121+$F$11*CN121*(1-CQ121)</f>
        <v>0</v>
      </c>
      <c r="BO121">
        <f>BN121*BP121</f>
        <v>0</v>
      </c>
      <c r="BP121">
        <f>($B$11*$D$9+$C$11*$D$9+$F$11*((DA121+CS121)/MAX(DA121+CS121+DB121, 0.1)*$I$9+DB121/MAX(DA121+CS121+DB121, 0.1)*$J$9))/($B$11+$C$11+$F$11)</f>
        <v>0</v>
      </c>
      <c r="BQ121">
        <f>($B$11*$K$9+$C$11*$K$9+$F$11*((DA121+CS121)/MAX(DA121+CS121+DB121, 0.1)*$P$9+DB121/MAX(DA121+CS121+DB121, 0.1)*$Q$9))/($B$11+$C$11+$F$11)</f>
        <v>0</v>
      </c>
      <c r="BR121">
        <v>6</v>
      </c>
      <c r="BS121">
        <v>0.5</v>
      </c>
      <c r="BT121" t="s">
        <v>293</v>
      </c>
      <c r="BU121">
        <v>2</v>
      </c>
      <c r="BV121">
        <v>1626126521.5</v>
      </c>
      <c r="BW121">
        <v>403.238</v>
      </c>
      <c r="BX121">
        <v>420.017333333333</v>
      </c>
      <c r="BY121">
        <v>6.95755666666667</v>
      </c>
      <c r="BZ121">
        <v>4.29494</v>
      </c>
      <c r="CA121">
        <v>401.106333333333</v>
      </c>
      <c r="CB121">
        <v>7.01403</v>
      </c>
      <c r="CC121">
        <v>900.016</v>
      </c>
      <c r="CD121">
        <v>100.775333333333</v>
      </c>
      <c r="CE121">
        <v>0.111400666666667</v>
      </c>
      <c r="CF121">
        <v>17.738</v>
      </c>
      <c r="CG121">
        <v>16.9192333333333</v>
      </c>
      <c r="CH121">
        <v>999.9</v>
      </c>
      <c r="CI121">
        <v>0</v>
      </c>
      <c r="CJ121">
        <v>0</v>
      </c>
      <c r="CK121">
        <v>10001.05</v>
      </c>
      <c r="CL121">
        <v>0</v>
      </c>
      <c r="CM121">
        <v>0.221023</v>
      </c>
      <c r="CN121">
        <v>1459.91666666667</v>
      </c>
      <c r="CO121">
        <v>0.972996333333333</v>
      </c>
      <c r="CP121">
        <v>0.0270039333333333</v>
      </c>
      <c r="CQ121">
        <v>0</v>
      </c>
      <c r="CR121">
        <v>910.099</v>
      </c>
      <c r="CS121">
        <v>4.99999</v>
      </c>
      <c r="CT121">
        <v>13305.7</v>
      </c>
      <c r="CU121">
        <v>12727.5666666667</v>
      </c>
      <c r="CV121">
        <v>40.062</v>
      </c>
      <c r="CW121">
        <v>42.312</v>
      </c>
      <c r="CX121">
        <v>41.25</v>
      </c>
      <c r="CY121">
        <v>41.562</v>
      </c>
      <c r="CZ121">
        <v>41.562</v>
      </c>
      <c r="DA121">
        <v>1415.62666666667</v>
      </c>
      <c r="DB121">
        <v>39.29</v>
      </c>
      <c r="DC121">
        <v>0</v>
      </c>
      <c r="DD121">
        <v>1626126531.7</v>
      </c>
      <c r="DE121">
        <v>0</v>
      </c>
      <c r="DF121">
        <v>910.937</v>
      </c>
      <c r="DG121">
        <v>-7.8855384659641</v>
      </c>
      <c r="DH121">
        <v>-100.423931731234</v>
      </c>
      <c r="DI121">
        <v>13318.2384615385</v>
      </c>
      <c r="DJ121">
        <v>15</v>
      </c>
      <c r="DK121">
        <v>1626126261</v>
      </c>
      <c r="DL121" t="s">
        <v>294</v>
      </c>
      <c r="DM121">
        <v>1626126255</v>
      </c>
      <c r="DN121">
        <v>1626126261</v>
      </c>
      <c r="DO121">
        <v>7</v>
      </c>
      <c r="DP121">
        <v>0.339</v>
      </c>
      <c r="DQ121">
        <v>0.02</v>
      </c>
      <c r="DR121">
        <v>2.158</v>
      </c>
      <c r="DS121">
        <v>-0.064</v>
      </c>
      <c r="DT121">
        <v>420</v>
      </c>
      <c r="DU121">
        <v>4</v>
      </c>
      <c r="DV121">
        <v>0.09</v>
      </c>
      <c r="DW121">
        <v>0.05</v>
      </c>
      <c r="DX121">
        <v>-16.709885</v>
      </c>
      <c r="DY121">
        <v>-0.515567729831101</v>
      </c>
      <c r="DZ121">
        <v>0.0520957510263551</v>
      </c>
      <c r="EA121">
        <v>0</v>
      </c>
      <c r="EB121">
        <v>911.319</v>
      </c>
      <c r="EC121">
        <v>-7.18039138943077</v>
      </c>
      <c r="ED121">
        <v>0.760347138765291</v>
      </c>
      <c r="EE121">
        <v>1</v>
      </c>
      <c r="EF121">
        <v>2.640629</v>
      </c>
      <c r="EG121">
        <v>0.188473621013127</v>
      </c>
      <c r="EH121">
        <v>0.0182680187486218</v>
      </c>
      <c r="EI121">
        <v>0</v>
      </c>
      <c r="EJ121">
        <v>1</v>
      </c>
      <c r="EK121">
        <v>3</v>
      </c>
      <c r="EL121" t="s">
        <v>459</v>
      </c>
      <c r="EM121">
        <v>100</v>
      </c>
      <c r="EN121">
        <v>100</v>
      </c>
      <c r="EO121">
        <v>2.132</v>
      </c>
      <c r="EP121">
        <v>-0.0564</v>
      </c>
      <c r="EQ121">
        <v>1.36772170046793</v>
      </c>
      <c r="ER121">
        <v>0.00225868272383977</v>
      </c>
      <c r="ES121">
        <v>-9.96746185667655e-07</v>
      </c>
      <c r="ET121">
        <v>2.83711317370827e-10</v>
      </c>
      <c r="EU121">
        <v>-0.063082517618382</v>
      </c>
      <c r="EV121">
        <v>-0.00217948432402501</v>
      </c>
      <c r="EW121">
        <v>0.000453263451741206</v>
      </c>
      <c r="EX121">
        <v>-1.16319206543697e-06</v>
      </c>
      <c r="EY121">
        <v>-2</v>
      </c>
      <c r="EZ121">
        <v>2196</v>
      </c>
      <c r="FA121">
        <v>1</v>
      </c>
      <c r="FB121">
        <v>25</v>
      </c>
      <c r="FC121">
        <v>4.5</v>
      </c>
      <c r="FD121">
        <v>4.4</v>
      </c>
      <c r="FE121">
        <v>18</v>
      </c>
      <c r="FF121">
        <v>942.367</v>
      </c>
      <c r="FG121">
        <v>421.461</v>
      </c>
      <c r="FH121">
        <v>14.4282</v>
      </c>
      <c r="FI121">
        <v>25.9487</v>
      </c>
      <c r="FJ121">
        <v>29.9992</v>
      </c>
      <c r="FK121">
        <v>25.9257</v>
      </c>
      <c r="FL121">
        <v>25.9474</v>
      </c>
      <c r="FM121">
        <v>25.27</v>
      </c>
      <c r="FN121">
        <v>72.6831</v>
      </c>
      <c r="FO121">
        <v>0</v>
      </c>
      <c r="FP121">
        <v>14.55</v>
      </c>
      <c r="FQ121">
        <v>420</v>
      </c>
      <c r="FR121">
        <v>4.37647</v>
      </c>
      <c r="FS121">
        <v>101.363</v>
      </c>
      <c r="FT121">
        <v>101.992</v>
      </c>
    </row>
    <row r="122" spans="1:176">
      <c r="A122">
        <v>106</v>
      </c>
      <c r="B122">
        <v>1626126524.5</v>
      </c>
      <c r="C122">
        <v>210</v>
      </c>
      <c r="D122" t="s">
        <v>506</v>
      </c>
      <c r="E122" t="s">
        <v>507</v>
      </c>
      <c r="F122">
        <v>1</v>
      </c>
      <c r="I122">
        <v>1626126523.5</v>
      </c>
      <c r="J122">
        <f>(K122)/1000</f>
        <v>0</v>
      </c>
      <c r="K122">
        <f>1000*CC122*AI122*(BY122-BZ122)/(100*BR122*(1000-AI122*BY122))</f>
        <v>0</v>
      </c>
      <c r="L122">
        <f>CC122*AI122*(BX122-BW122*(1000-AI122*BZ122)/(1000-AI122*BY122))/(100*BR122)</f>
        <v>0</v>
      </c>
      <c r="M122">
        <f>BW122 - IF(AI122&gt;1, L122*BR122*100.0/(AK122*CK122), 0)</f>
        <v>0</v>
      </c>
      <c r="N122">
        <f>((T122-J122/2)*M122-L122)/(T122+J122/2)</f>
        <v>0</v>
      </c>
      <c r="O122">
        <f>N122*(CD122+CE122)/1000.0</f>
        <v>0</v>
      </c>
      <c r="P122">
        <f>(BW122 - IF(AI122&gt;1, L122*BR122*100.0/(AK122*CK122), 0))*(CD122+CE122)/1000.0</f>
        <v>0</v>
      </c>
      <c r="Q122">
        <f>2.0/((1/S122-1/R122)+SIGN(S122)*SQRT((1/S122-1/R122)*(1/S122-1/R122) + 4*BS122/((BS122+1)*(BS122+1))*(2*1/S122*1/R122-1/R122*1/R122)))</f>
        <v>0</v>
      </c>
      <c r="R122">
        <f>IF(LEFT(BT122,1)&lt;&gt;"0",IF(LEFT(BT122,1)="1",3.0,BU122),$D$5+$E$5*(CK122*CD122/($K$5*1000))+$F$5*(CK122*CD122/($K$5*1000))*MAX(MIN(BR122,$J$5),$I$5)*MAX(MIN(BR122,$J$5),$I$5)+$G$5*MAX(MIN(BR122,$J$5),$I$5)*(CK122*CD122/($K$5*1000))+$H$5*(CK122*CD122/($K$5*1000))*(CK122*CD122/($K$5*1000)))</f>
        <v>0</v>
      </c>
      <c r="S122">
        <f>J122*(1000-(1000*0.61365*exp(17.502*W122/(240.97+W122))/(CD122+CE122)+BY122)/2)/(1000*0.61365*exp(17.502*W122/(240.97+W122))/(CD122+CE122)-BY122)</f>
        <v>0</v>
      </c>
      <c r="T122">
        <f>1/((BS122+1)/(Q122/1.6)+1/(R122/1.37)) + BS122/((BS122+1)/(Q122/1.6) + BS122/(R122/1.37))</f>
        <v>0</v>
      </c>
      <c r="U122">
        <f>(BN122*BQ122)</f>
        <v>0</v>
      </c>
      <c r="V122">
        <f>(CF122+(U122+2*0.95*5.67E-8*(((CF122+$B$7)+273)^4-(CF122+273)^4)-44100*J122)/(1.84*29.3*R122+8*0.95*5.67E-8*(CF122+273)^3))</f>
        <v>0</v>
      </c>
      <c r="W122">
        <f>($C$7*CG122+$D$7*CH122+$E$7*V122)</f>
        <v>0</v>
      </c>
      <c r="X122">
        <f>0.61365*exp(17.502*W122/(240.97+W122))</f>
        <v>0</v>
      </c>
      <c r="Y122">
        <f>(Z122/AA122*100)</f>
        <v>0</v>
      </c>
      <c r="Z122">
        <f>BY122*(CD122+CE122)/1000</f>
        <v>0</v>
      </c>
      <c r="AA122">
        <f>0.61365*exp(17.502*CF122/(240.97+CF122))</f>
        <v>0</v>
      </c>
      <c r="AB122">
        <f>(X122-BY122*(CD122+CE122)/1000)</f>
        <v>0</v>
      </c>
      <c r="AC122">
        <f>(-J122*44100)</f>
        <v>0</v>
      </c>
      <c r="AD122">
        <f>2*29.3*R122*0.92*(CF122-W122)</f>
        <v>0</v>
      </c>
      <c r="AE122">
        <f>2*0.95*5.67E-8*(((CF122+$B$7)+273)^4-(W122+273)^4)</f>
        <v>0</v>
      </c>
      <c r="AF122">
        <f>U122+AE122+AC122+AD122</f>
        <v>0</v>
      </c>
      <c r="AG122">
        <v>17</v>
      </c>
      <c r="AH122">
        <v>2</v>
      </c>
      <c r="AI122">
        <f>IF(AG122*$H$13&gt;=AK122,1.0,(AK122/(AK122-AG122*$H$13)))</f>
        <v>0</v>
      </c>
      <c r="AJ122">
        <f>(AI122-1)*100</f>
        <v>0</v>
      </c>
      <c r="AK122">
        <f>MAX(0,($B$13+$C$13*CK122)/(1+$D$13*CK122)*CD122/(CF122+273)*$E$13)</f>
        <v>0</v>
      </c>
      <c r="AL122" t="s">
        <v>292</v>
      </c>
      <c r="AM122" t="s">
        <v>292</v>
      </c>
      <c r="AN122">
        <v>0</v>
      </c>
      <c r="AO122">
        <v>0</v>
      </c>
      <c r="AP122">
        <f>1-AN122/AO122</f>
        <v>0</v>
      </c>
      <c r="AQ122">
        <v>0</v>
      </c>
      <c r="AR122" t="s">
        <v>292</v>
      </c>
      <c r="AS122" t="s">
        <v>292</v>
      </c>
      <c r="AT122">
        <v>0</v>
      </c>
      <c r="AU122">
        <v>0</v>
      </c>
      <c r="AV122">
        <f>1-AT122/AU122</f>
        <v>0</v>
      </c>
      <c r="AW122">
        <v>0.5</v>
      </c>
      <c r="AX122">
        <f>BO122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292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BN122">
        <f>$B$11*CL122+$C$11*CM122+$F$11*CN122*(1-CQ122)</f>
        <v>0</v>
      </c>
      <c r="BO122">
        <f>BN122*BP122</f>
        <v>0</v>
      </c>
      <c r="BP122">
        <f>($B$11*$D$9+$C$11*$D$9+$F$11*((DA122+CS122)/MAX(DA122+CS122+DB122, 0.1)*$I$9+DB122/MAX(DA122+CS122+DB122, 0.1)*$J$9))/($B$11+$C$11+$F$11)</f>
        <v>0</v>
      </c>
      <c r="BQ122">
        <f>($B$11*$K$9+$C$11*$K$9+$F$11*((DA122+CS122)/MAX(DA122+CS122+DB122, 0.1)*$P$9+DB122/MAX(DA122+CS122+DB122, 0.1)*$Q$9))/($B$11+$C$11+$F$11)</f>
        <v>0</v>
      </c>
      <c r="BR122">
        <v>6</v>
      </c>
      <c r="BS122">
        <v>0.5</v>
      </c>
      <c r="BT122" t="s">
        <v>293</v>
      </c>
      <c r="BU122">
        <v>2</v>
      </c>
      <c r="BV122">
        <v>1626126523.5</v>
      </c>
      <c r="BW122">
        <v>403.191666666667</v>
      </c>
      <c r="BX122">
        <v>419.98</v>
      </c>
      <c r="BY122">
        <v>6.9714</v>
      </c>
      <c r="BZ122">
        <v>4.31110333333333</v>
      </c>
      <c r="CA122">
        <v>401.059666666667</v>
      </c>
      <c r="CB122">
        <v>7.02781666666667</v>
      </c>
      <c r="CC122">
        <v>900.003333333333</v>
      </c>
      <c r="CD122">
        <v>100.774333333333</v>
      </c>
      <c r="CE122">
        <v>0.110594333333333</v>
      </c>
      <c r="CF122">
        <v>17.7633333333333</v>
      </c>
      <c r="CG122">
        <v>16.9459333333333</v>
      </c>
      <c r="CH122">
        <v>999.9</v>
      </c>
      <c r="CI122">
        <v>0</v>
      </c>
      <c r="CJ122">
        <v>0</v>
      </c>
      <c r="CK122">
        <v>10025.2</v>
      </c>
      <c r="CL122">
        <v>0</v>
      </c>
      <c r="CM122">
        <v>0.221023</v>
      </c>
      <c r="CN122">
        <v>1459.99666666667</v>
      </c>
      <c r="CO122">
        <v>0.972997666666667</v>
      </c>
      <c r="CP122">
        <v>0.0270023666666667</v>
      </c>
      <c r="CQ122">
        <v>0</v>
      </c>
      <c r="CR122">
        <v>910.227</v>
      </c>
      <c r="CS122">
        <v>4.99999</v>
      </c>
      <c r="CT122">
        <v>13303.3</v>
      </c>
      <c r="CU122">
        <v>12728.3333333333</v>
      </c>
      <c r="CV122">
        <v>40.0206666666667</v>
      </c>
      <c r="CW122">
        <v>42.312</v>
      </c>
      <c r="CX122">
        <v>41.25</v>
      </c>
      <c r="CY122">
        <v>41.562</v>
      </c>
      <c r="CZ122">
        <v>41.562</v>
      </c>
      <c r="DA122">
        <v>1415.70666666667</v>
      </c>
      <c r="DB122">
        <v>39.29</v>
      </c>
      <c r="DC122">
        <v>0</v>
      </c>
      <c r="DD122">
        <v>1626126534.1</v>
      </c>
      <c r="DE122">
        <v>0</v>
      </c>
      <c r="DF122">
        <v>910.638692307692</v>
      </c>
      <c r="DG122">
        <v>-6.76731623733865</v>
      </c>
      <c r="DH122">
        <v>-101.68547011274</v>
      </c>
      <c r="DI122">
        <v>13314.2961538462</v>
      </c>
      <c r="DJ122">
        <v>15</v>
      </c>
      <c r="DK122">
        <v>1626126261</v>
      </c>
      <c r="DL122" t="s">
        <v>294</v>
      </c>
      <c r="DM122">
        <v>1626126255</v>
      </c>
      <c r="DN122">
        <v>1626126261</v>
      </c>
      <c r="DO122">
        <v>7</v>
      </c>
      <c r="DP122">
        <v>0.339</v>
      </c>
      <c r="DQ122">
        <v>0.02</v>
      </c>
      <c r="DR122">
        <v>2.158</v>
      </c>
      <c r="DS122">
        <v>-0.064</v>
      </c>
      <c r="DT122">
        <v>420</v>
      </c>
      <c r="DU122">
        <v>4</v>
      </c>
      <c r="DV122">
        <v>0.09</v>
      </c>
      <c r="DW122">
        <v>0.05</v>
      </c>
      <c r="DX122">
        <v>-16.72566</v>
      </c>
      <c r="DY122">
        <v>-0.453282551594704</v>
      </c>
      <c r="DZ122">
        <v>0.046521526200244</v>
      </c>
      <c r="EA122">
        <v>1</v>
      </c>
      <c r="EB122">
        <v>911.060121212121</v>
      </c>
      <c r="EC122">
        <v>-7.09429645905134</v>
      </c>
      <c r="ED122">
        <v>0.717835372262501</v>
      </c>
      <c r="EE122">
        <v>1</v>
      </c>
      <c r="EF122">
        <v>2.64559925</v>
      </c>
      <c r="EG122">
        <v>0.159881088180107</v>
      </c>
      <c r="EH122">
        <v>0.0159727950571432</v>
      </c>
      <c r="EI122">
        <v>0</v>
      </c>
      <c r="EJ122">
        <v>2</v>
      </c>
      <c r="EK122">
        <v>3</v>
      </c>
      <c r="EL122" t="s">
        <v>340</v>
      </c>
      <c r="EM122">
        <v>100</v>
      </c>
      <c r="EN122">
        <v>100</v>
      </c>
      <c r="EO122">
        <v>2.131</v>
      </c>
      <c r="EP122">
        <v>-0.0564</v>
      </c>
      <c r="EQ122">
        <v>1.36772170046793</v>
      </c>
      <c r="ER122">
        <v>0.00225868272383977</v>
      </c>
      <c r="ES122">
        <v>-9.96746185667655e-07</v>
      </c>
      <c r="ET122">
        <v>2.83711317370827e-10</v>
      </c>
      <c r="EU122">
        <v>-0.063082517618382</v>
      </c>
      <c r="EV122">
        <v>-0.00217948432402501</v>
      </c>
      <c r="EW122">
        <v>0.000453263451741206</v>
      </c>
      <c r="EX122">
        <v>-1.16319206543697e-06</v>
      </c>
      <c r="EY122">
        <v>-2</v>
      </c>
      <c r="EZ122">
        <v>2196</v>
      </c>
      <c r="FA122">
        <v>1</v>
      </c>
      <c r="FB122">
        <v>25</v>
      </c>
      <c r="FC122">
        <v>4.5</v>
      </c>
      <c r="FD122">
        <v>4.4</v>
      </c>
      <c r="FE122">
        <v>18</v>
      </c>
      <c r="FF122">
        <v>942.463</v>
      </c>
      <c r="FG122">
        <v>421.476</v>
      </c>
      <c r="FH122">
        <v>14.5049</v>
      </c>
      <c r="FI122">
        <v>25.945</v>
      </c>
      <c r="FJ122">
        <v>29.9992</v>
      </c>
      <c r="FK122">
        <v>25.9238</v>
      </c>
      <c r="FL122">
        <v>25.9457</v>
      </c>
      <c r="FM122">
        <v>25.2702</v>
      </c>
      <c r="FN122">
        <v>72.6831</v>
      </c>
      <c r="FO122">
        <v>0</v>
      </c>
      <c r="FP122">
        <v>14.55</v>
      </c>
      <c r="FQ122">
        <v>420</v>
      </c>
      <c r="FR122">
        <v>4.40957</v>
      </c>
      <c r="FS122">
        <v>101.363</v>
      </c>
      <c r="FT122">
        <v>101.992</v>
      </c>
    </row>
    <row r="123" spans="1:176">
      <c r="A123">
        <v>107</v>
      </c>
      <c r="B123">
        <v>1626126526.5</v>
      </c>
      <c r="C123">
        <v>212</v>
      </c>
      <c r="D123" t="s">
        <v>508</v>
      </c>
      <c r="E123" t="s">
        <v>509</v>
      </c>
      <c r="F123">
        <v>1</v>
      </c>
      <c r="I123">
        <v>1626126525.5</v>
      </c>
      <c r="J123">
        <f>(K123)/1000</f>
        <v>0</v>
      </c>
      <c r="K123">
        <f>1000*CC123*AI123*(BY123-BZ123)/(100*BR123*(1000-AI123*BY123))</f>
        <v>0</v>
      </c>
      <c r="L123">
        <f>CC123*AI123*(BX123-BW123*(1000-AI123*BZ123)/(1000-AI123*BY123))/(100*BR123)</f>
        <v>0</v>
      </c>
      <c r="M123">
        <f>BW123 - IF(AI123&gt;1, L123*BR123*100.0/(AK123*CK123), 0)</f>
        <v>0</v>
      </c>
      <c r="N123">
        <f>((T123-J123/2)*M123-L123)/(T123+J123/2)</f>
        <v>0</v>
      </c>
      <c r="O123">
        <f>N123*(CD123+CE123)/1000.0</f>
        <v>0</v>
      </c>
      <c r="P123">
        <f>(BW123 - IF(AI123&gt;1, L123*BR123*100.0/(AK123*CK123), 0))*(CD123+CE123)/1000.0</f>
        <v>0</v>
      </c>
      <c r="Q123">
        <f>2.0/((1/S123-1/R123)+SIGN(S123)*SQRT((1/S123-1/R123)*(1/S123-1/R123) + 4*BS123/((BS123+1)*(BS123+1))*(2*1/S123*1/R123-1/R123*1/R123)))</f>
        <v>0</v>
      </c>
      <c r="R123">
        <f>IF(LEFT(BT123,1)&lt;&gt;"0",IF(LEFT(BT123,1)="1",3.0,BU123),$D$5+$E$5*(CK123*CD123/($K$5*1000))+$F$5*(CK123*CD123/($K$5*1000))*MAX(MIN(BR123,$J$5),$I$5)*MAX(MIN(BR123,$J$5),$I$5)+$G$5*MAX(MIN(BR123,$J$5),$I$5)*(CK123*CD123/($K$5*1000))+$H$5*(CK123*CD123/($K$5*1000))*(CK123*CD123/($K$5*1000)))</f>
        <v>0</v>
      </c>
      <c r="S123">
        <f>J123*(1000-(1000*0.61365*exp(17.502*W123/(240.97+W123))/(CD123+CE123)+BY123)/2)/(1000*0.61365*exp(17.502*W123/(240.97+W123))/(CD123+CE123)-BY123)</f>
        <v>0</v>
      </c>
      <c r="T123">
        <f>1/((BS123+1)/(Q123/1.6)+1/(R123/1.37)) + BS123/((BS123+1)/(Q123/1.6) + BS123/(R123/1.37))</f>
        <v>0</v>
      </c>
      <c r="U123">
        <f>(BN123*BQ123)</f>
        <v>0</v>
      </c>
      <c r="V123">
        <f>(CF123+(U123+2*0.95*5.67E-8*(((CF123+$B$7)+273)^4-(CF123+273)^4)-44100*J123)/(1.84*29.3*R123+8*0.95*5.67E-8*(CF123+273)^3))</f>
        <v>0</v>
      </c>
      <c r="W123">
        <f>($C$7*CG123+$D$7*CH123+$E$7*V123)</f>
        <v>0</v>
      </c>
      <c r="X123">
        <f>0.61365*exp(17.502*W123/(240.97+W123))</f>
        <v>0</v>
      </c>
      <c r="Y123">
        <f>(Z123/AA123*100)</f>
        <v>0</v>
      </c>
      <c r="Z123">
        <f>BY123*(CD123+CE123)/1000</f>
        <v>0</v>
      </c>
      <c r="AA123">
        <f>0.61365*exp(17.502*CF123/(240.97+CF123))</f>
        <v>0</v>
      </c>
      <c r="AB123">
        <f>(X123-BY123*(CD123+CE123)/1000)</f>
        <v>0</v>
      </c>
      <c r="AC123">
        <f>(-J123*44100)</f>
        <v>0</v>
      </c>
      <c r="AD123">
        <f>2*29.3*R123*0.92*(CF123-W123)</f>
        <v>0</v>
      </c>
      <c r="AE123">
        <f>2*0.95*5.67E-8*(((CF123+$B$7)+273)^4-(W123+273)^4)</f>
        <v>0</v>
      </c>
      <c r="AF123">
        <f>U123+AE123+AC123+AD123</f>
        <v>0</v>
      </c>
      <c r="AG123">
        <v>17</v>
      </c>
      <c r="AH123">
        <v>2</v>
      </c>
      <c r="AI123">
        <f>IF(AG123*$H$13&gt;=AK123,1.0,(AK123/(AK123-AG123*$H$13)))</f>
        <v>0</v>
      </c>
      <c r="AJ123">
        <f>(AI123-1)*100</f>
        <v>0</v>
      </c>
      <c r="AK123">
        <f>MAX(0,($B$13+$C$13*CK123)/(1+$D$13*CK123)*CD123/(CF123+273)*$E$13)</f>
        <v>0</v>
      </c>
      <c r="AL123" t="s">
        <v>292</v>
      </c>
      <c r="AM123" t="s">
        <v>292</v>
      </c>
      <c r="AN123">
        <v>0</v>
      </c>
      <c r="AO123">
        <v>0</v>
      </c>
      <c r="AP123">
        <f>1-AN123/AO123</f>
        <v>0</v>
      </c>
      <c r="AQ123">
        <v>0</v>
      </c>
      <c r="AR123" t="s">
        <v>292</v>
      </c>
      <c r="AS123" t="s">
        <v>292</v>
      </c>
      <c r="AT123">
        <v>0</v>
      </c>
      <c r="AU123">
        <v>0</v>
      </c>
      <c r="AV123">
        <f>1-AT123/AU123</f>
        <v>0</v>
      </c>
      <c r="AW123">
        <v>0.5</v>
      </c>
      <c r="AX123">
        <f>BO123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292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BN123">
        <f>$B$11*CL123+$C$11*CM123+$F$11*CN123*(1-CQ123)</f>
        <v>0</v>
      </c>
      <c r="BO123">
        <f>BN123*BP123</f>
        <v>0</v>
      </c>
      <c r="BP123">
        <f>($B$11*$D$9+$C$11*$D$9+$F$11*((DA123+CS123)/MAX(DA123+CS123+DB123, 0.1)*$I$9+DB123/MAX(DA123+CS123+DB123, 0.1)*$J$9))/($B$11+$C$11+$F$11)</f>
        <v>0</v>
      </c>
      <c r="BQ123">
        <f>($B$11*$K$9+$C$11*$K$9+$F$11*((DA123+CS123)/MAX(DA123+CS123+DB123, 0.1)*$P$9+DB123/MAX(DA123+CS123+DB123, 0.1)*$Q$9))/($B$11+$C$11+$F$11)</f>
        <v>0</v>
      </c>
      <c r="BR123">
        <v>6</v>
      </c>
      <c r="BS123">
        <v>0.5</v>
      </c>
      <c r="BT123" t="s">
        <v>293</v>
      </c>
      <c r="BU123">
        <v>2</v>
      </c>
      <c r="BV123">
        <v>1626126525.5</v>
      </c>
      <c r="BW123">
        <v>403.166666666667</v>
      </c>
      <c r="BX123">
        <v>419.984666666667</v>
      </c>
      <c r="BY123">
        <v>6.98605</v>
      </c>
      <c r="BZ123">
        <v>4.31659333333333</v>
      </c>
      <c r="CA123">
        <v>401.035333333333</v>
      </c>
      <c r="CB123">
        <v>7.04240666666667</v>
      </c>
      <c r="CC123">
        <v>900.028</v>
      </c>
      <c r="CD123">
        <v>100.774</v>
      </c>
      <c r="CE123">
        <v>0.109914666666667</v>
      </c>
      <c r="CF123">
        <v>17.7899666666667</v>
      </c>
      <c r="CG123">
        <v>16.9722333333333</v>
      </c>
      <c r="CH123">
        <v>999.9</v>
      </c>
      <c r="CI123">
        <v>0</v>
      </c>
      <c r="CJ123">
        <v>0</v>
      </c>
      <c r="CK123">
        <v>10033.1</v>
      </c>
      <c r="CL123">
        <v>0</v>
      </c>
      <c r="CM123">
        <v>0.221023</v>
      </c>
      <c r="CN123">
        <v>1460.08</v>
      </c>
      <c r="CO123">
        <v>0.972999</v>
      </c>
      <c r="CP123">
        <v>0.0270008</v>
      </c>
      <c r="CQ123">
        <v>0</v>
      </c>
      <c r="CR123">
        <v>909.494</v>
      </c>
      <c r="CS123">
        <v>4.99999</v>
      </c>
      <c r="CT123">
        <v>13301.5</v>
      </c>
      <c r="CU123">
        <v>12729.0666666667</v>
      </c>
      <c r="CV123">
        <v>40.062</v>
      </c>
      <c r="CW123">
        <v>42.312</v>
      </c>
      <c r="CX123">
        <v>41.25</v>
      </c>
      <c r="CY123">
        <v>41.562</v>
      </c>
      <c r="CZ123">
        <v>41.562</v>
      </c>
      <c r="DA123">
        <v>1415.79</v>
      </c>
      <c r="DB123">
        <v>39.29</v>
      </c>
      <c r="DC123">
        <v>0</v>
      </c>
      <c r="DD123">
        <v>1626126535.9</v>
      </c>
      <c r="DE123">
        <v>0</v>
      </c>
      <c r="DF123">
        <v>910.38572</v>
      </c>
      <c r="DG123">
        <v>-7.16415383332428</v>
      </c>
      <c r="DH123">
        <v>-104.461538334778</v>
      </c>
      <c r="DI123">
        <v>13310.8</v>
      </c>
      <c r="DJ123">
        <v>15</v>
      </c>
      <c r="DK123">
        <v>1626126261</v>
      </c>
      <c r="DL123" t="s">
        <v>294</v>
      </c>
      <c r="DM123">
        <v>1626126255</v>
      </c>
      <c r="DN123">
        <v>1626126261</v>
      </c>
      <c r="DO123">
        <v>7</v>
      </c>
      <c r="DP123">
        <v>0.339</v>
      </c>
      <c r="DQ123">
        <v>0.02</v>
      </c>
      <c r="DR123">
        <v>2.158</v>
      </c>
      <c r="DS123">
        <v>-0.064</v>
      </c>
      <c r="DT123">
        <v>420</v>
      </c>
      <c r="DU123">
        <v>4</v>
      </c>
      <c r="DV123">
        <v>0.09</v>
      </c>
      <c r="DW123">
        <v>0.05</v>
      </c>
      <c r="DX123">
        <v>-16.742715</v>
      </c>
      <c r="DY123">
        <v>-0.426004502814269</v>
      </c>
      <c r="DZ123">
        <v>0.0436251908305282</v>
      </c>
      <c r="EA123">
        <v>1</v>
      </c>
      <c r="EB123">
        <v>910.835242424242</v>
      </c>
      <c r="EC123">
        <v>-7.42310137770618</v>
      </c>
      <c r="ED123">
        <v>0.755757578187646</v>
      </c>
      <c r="EE123">
        <v>1</v>
      </c>
      <c r="EF123">
        <v>2.65039275</v>
      </c>
      <c r="EG123">
        <v>0.135807692307687</v>
      </c>
      <c r="EH123">
        <v>0.0138306418845077</v>
      </c>
      <c r="EI123">
        <v>0</v>
      </c>
      <c r="EJ123">
        <v>2</v>
      </c>
      <c r="EK123">
        <v>3</v>
      </c>
      <c r="EL123" t="s">
        <v>340</v>
      </c>
      <c r="EM123">
        <v>100</v>
      </c>
      <c r="EN123">
        <v>100</v>
      </c>
      <c r="EO123">
        <v>2.131</v>
      </c>
      <c r="EP123">
        <v>-0.0563</v>
      </c>
      <c r="EQ123">
        <v>1.36772170046793</v>
      </c>
      <c r="ER123">
        <v>0.00225868272383977</v>
      </c>
      <c r="ES123">
        <v>-9.96746185667655e-07</v>
      </c>
      <c r="ET123">
        <v>2.83711317370827e-10</v>
      </c>
      <c r="EU123">
        <v>-0.063082517618382</v>
      </c>
      <c r="EV123">
        <v>-0.00217948432402501</v>
      </c>
      <c r="EW123">
        <v>0.000453263451741206</v>
      </c>
      <c r="EX123">
        <v>-1.16319206543697e-06</v>
      </c>
      <c r="EY123">
        <v>-2</v>
      </c>
      <c r="EZ123">
        <v>2196</v>
      </c>
      <c r="FA123">
        <v>1</v>
      </c>
      <c r="FB123">
        <v>25</v>
      </c>
      <c r="FC123">
        <v>4.5</v>
      </c>
      <c r="FD123">
        <v>4.4</v>
      </c>
      <c r="FE123">
        <v>18</v>
      </c>
      <c r="FF123">
        <v>942.401</v>
      </c>
      <c r="FG123">
        <v>421.745</v>
      </c>
      <c r="FH123">
        <v>14.5674</v>
      </c>
      <c r="FI123">
        <v>25.9409</v>
      </c>
      <c r="FJ123">
        <v>29.9994</v>
      </c>
      <c r="FK123">
        <v>25.9218</v>
      </c>
      <c r="FL123">
        <v>25.9445</v>
      </c>
      <c r="FM123">
        <v>25.2713</v>
      </c>
      <c r="FN123">
        <v>72.3872</v>
      </c>
      <c r="FO123">
        <v>0</v>
      </c>
      <c r="FP123">
        <v>14.65</v>
      </c>
      <c r="FQ123">
        <v>420</v>
      </c>
      <c r="FR123">
        <v>4.41309</v>
      </c>
      <c r="FS123">
        <v>101.364</v>
      </c>
      <c r="FT123">
        <v>101.992</v>
      </c>
    </row>
    <row r="124" spans="1:176">
      <c r="A124">
        <v>108</v>
      </c>
      <c r="B124">
        <v>1626126528.5</v>
      </c>
      <c r="C124">
        <v>214</v>
      </c>
      <c r="D124" t="s">
        <v>510</v>
      </c>
      <c r="E124" t="s">
        <v>511</v>
      </c>
      <c r="F124">
        <v>1</v>
      </c>
      <c r="I124">
        <v>1626126527.5</v>
      </c>
      <c r="J124">
        <f>(K124)/1000</f>
        <v>0</v>
      </c>
      <c r="K124">
        <f>1000*CC124*AI124*(BY124-BZ124)/(100*BR124*(1000-AI124*BY124))</f>
        <v>0</v>
      </c>
      <c r="L124">
        <f>CC124*AI124*(BX124-BW124*(1000-AI124*BZ124)/(1000-AI124*BY124))/(100*BR124)</f>
        <v>0</v>
      </c>
      <c r="M124">
        <f>BW124 - IF(AI124&gt;1, L124*BR124*100.0/(AK124*CK124), 0)</f>
        <v>0</v>
      </c>
      <c r="N124">
        <f>((T124-J124/2)*M124-L124)/(T124+J124/2)</f>
        <v>0</v>
      </c>
      <c r="O124">
        <f>N124*(CD124+CE124)/1000.0</f>
        <v>0</v>
      </c>
      <c r="P124">
        <f>(BW124 - IF(AI124&gt;1, L124*BR124*100.0/(AK124*CK124), 0))*(CD124+CE124)/1000.0</f>
        <v>0</v>
      </c>
      <c r="Q124">
        <f>2.0/((1/S124-1/R124)+SIGN(S124)*SQRT((1/S124-1/R124)*(1/S124-1/R124) + 4*BS124/((BS124+1)*(BS124+1))*(2*1/S124*1/R124-1/R124*1/R124)))</f>
        <v>0</v>
      </c>
      <c r="R124">
        <f>IF(LEFT(BT124,1)&lt;&gt;"0",IF(LEFT(BT124,1)="1",3.0,BU124),$D$5+$E$5*(CK124*CD124/($K$5*1000))+$F$5*(CK124*CD124/($K$5*1000))*MAX(MIN(BR124,$J$5),$I$5)*MAX(MIN(BR124,$J$5),$I$5)+$G$5*MAX(MIN(BR124,$J$5),$I$5)*(CK124*CD124/($K$5*1000))+$H$5*(CK124*CD124/($K$5*1000))*(CK124*CD124/($K$5*1000)))</f>
        <v>0</v>
      </c>
      <c r="S124">
        <f>J124*(1000-(1000*0.61365*exp(17.502*W124/(240.97+W124))/(CD124+CE124)+BY124)/2)/(1000*0.61365*exp(17.502*W124/(240.97+W124))/(CD124+CE124)-BY124)</f>
        <v>0</v>
      </c>
      <c r="T124">
        <f>1/((BS124+1)/(Q124/1.6)+1/(R124/1.37)) + BS124/((BS124+1)/(Q124/1.6) + BS124/(R124/1.37))</f>
        <v>0</v>
      </c>
      <c r="U124">
        <f>(BN124*BQ124)</f>
        <v>0</v>
      </c>
      <c r="V124">
        <f>(CF124+(U124+2*0.95*5.67E-8*(((CF124+$B$7)+273)^4-(CF124+273)^4)-44100*J124)/(1.84*29.3*R124+8*0.95*5.67E-8*(CF124+273)^3))</f>
        <v>0</v>
      </c>
      <c r="W124">
        <f>($C$7*CG124+$D$7*CH124+$E$7*V124)</f>
        <v>0</v>
      </c>
      <c r="X124">
        <f>0.61365*exp(17.502*W124/(240.97+W124))</f>
        <v>0</v>
      </c>
      <c r="Y124">
        <f>(Z124/AA124*100)</f>
        <v>0</v>
      </c>
      <c r="Z124">
        <f>BY124*(CD124+CE124)/1000</f>
        <v>0</v>
      </c>
      <c r="AA124">
        <f>0.61365*exp(17.502*CF124/(240.97+CF124))</f>
        <v>0</v>
      </c>
      <c r="AB124">
        <f>(X124-BY124*(CD124+CE124)/1000)</f>
        <v>0</v>
      </c>
      <c r="AC124">
        <f>(-J124*44100)</f>
        <v>0</v>
      </c>
      <c r="AD124">
        <f>2*29.3*R124*0.92*(CF124-W124)</f>
        <v>0</v>
      </c>
      <c r="AE124">
        <f>2*0.95*5.67E-8*(((CF124+$B$7)+273)^4-(W124+273)^4)</f>
        <v>0</v>
      </c>
      <c r="AF124">
        <f>U124+AE124+AC124+AD124</f>
        <v>0</v>
      </c>
      <c r="AG124">
        <v>16</v>
      </c>
      <c r="AH124">
        <v>2</v>
      </c>
      <c r="AI124">
        <f>IF(AG124*$H$13&gt;=AK124,1.0,(AK124/(AK124-AG124*$H$13)))</f>
        <v>0</v>
      </c>
      <c r="AJ124">
        <f>(AI124-1)*100</f>
        <v>0</v>
      </c>
      <c r="AK124">
        <f>MAX(0,($B$13+$C$13*CK124)/(1+$D$13*CK124)*CD124/(CF124+273)*$E$13)</f>
        <v>0</v>
      </c>
      <c r="AL124" t="s">
        <v>292</v>
      </c>
      <c r="AM124" t="s">
        <v>292</v>
      </c>
      <c r="AN124">
        <v>0</v>
      </c>
      <c r="AO124">
        <v>0</v>
      </c>
      <c r="AP124">
        <f>1-AN124/AO124</f>
        <v>0</v>
      </c>
      <c r="AQ124">
        <v>0</v>
      </c>
      <c r="AR124" t="s">
        <v>292</v>
      </c>
      <c r="AS124" t="s">
        <v>292</v>
      </c>
      <c r="AT124">
        <v>0</v>
      </c>
      <c r="AU124">
        <v>0</v>
      </c>
      <c r="AV124">
        <f>1-AT124/AU124</f>
        <v>0</v>
      </c>
      <c r="AW124">
        <v>0.5</v>
      </c>
      <c r="AX124">
        <f>BO124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292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BN124">
        <f>$B$11*CL124+$C$11*CM124+$F$11*CN124*(1-CQ124)</f>
        <v>0</v>
      </c>
      <c r="BO124">
        <f>BN124*BP124</f>
        <v>0</v>
      </c>
      <c r="BP124">
        <f>($B$11*$D$9+$C$11*$D$9+$F$11*((DA124+CS124)/MAX(DA124+CS124+DB124, 0.1)*$I$9+DB124/MAX(DA124+CS124+DB124, 0.1)*$J$9))/($B$11+$C$11+$F$11)</f>
        <v>0</v>
      </c>
      <c r="BQ124">
        <f>($B$11*$K$9+$C$11*$K$9+$F$11*((DA124+CS124)/MAX(DA124+CS124+DB124, 0.1)*$P$9+DB124/MAX(DA124+CS124+DB124, 0.1)*$Q$9))/($B$11+$C$11+$F$11)</f>
        <v>0</v>
      </c>
      <c r="BR124">
        <v>6</v>
      </c>
      <c r="BS124">
        <v>0.5</v>
      </c>
      <c r="BT124" t="s">
        <v>293</v>
      </c>
      <c r="BU124">
        <v>2</v>
      </c>
      <c r="BV124">
        <v>1626126527.5</v>
      </c>
      <c r="BW124">
        <v>403.177</v>
      </c>
      <c r="BX124">
        <v>419.952333333333</v>
      </c>
      <c r="BY124">
        <v>6.99915</v>
      </c>
      <c r="BZ124">
        <v>4.32479</v>
      </c>
      <c r="CA124">
        <v>401.045666666667</v>
      </c>
      <c r="CB124">
        <v>7.05545333333333</v>
      </c>
      <c r="CC124">
        <v>900.070666666667</v>
      </c>
      <c r="CD124">
        <v>100.775</v>
      </c>
      <c r="CE124">
        <v>0.110530333333333</v>
      </c>
      <c r="CF124">
        <v>17.8175333333333</v>
      </c>
      <c r="CG124">
        <v>16.9913333333333</v>
      </c>
      <c r="CH124">
        <v>999.9</v>
      </c>
      <c r="CI124">
        <v>0</v>
      </c>
      <c r="CJ124">
        <v>0</v>
      </c>
      <c r="CK124">
        <v>10006.0233333333</v>
      </c>
      <c r="CL124">
        <v>0</v>
      </c>
      <c r="CM124">
        <v>0.221023</v>
      </c>
      <c r="CN124">
        <v>1460.07333333333</v>
      </c>
      <c r="CO124">
        <v>0.972999</v>
      </c>
      <c r="CP124">
        <v>0.0270008</v>
      </c>
      <c r="CQ124">
        <v>0</v>
      </c>
      <c r="CR124">
        <v>909.271666666667</v>
      </c>
      <c r="CS124">
        <v>4.99999</v>
      </c>
      <c r="CT124">
        <v>13297.8333333333</v>
      </c>
      <c r="CU124">
        <v>12728.9666666667</v>
      </c>
      <c r="CV124">
        <v>40.062</v>
      </c>
      <c r="CW124">
        <v>42.2706666666667</v>
      </c>
      <c r="CX124">
        <v>41.25</v>
      </c>
      <c r="CY124">
        <v>41.562</v>
      </c>
      <c r="CZ124">
        <v>41.562</v>
      </c>
      <c r="DA124">
        <v>1415.78333333333</v>
      </c>
      <c r="DB124">
        <v>39.29</v>
      </c>
      <c r="DC124">
        <v>0</v>
      </c>
      <c r="DD124">
        <v>1626126537.7</v>
      </c>
      <c r="DE124">
        <v>0</v>
      </c>
      <c r="DF124">
        <v>910.216884615385</v>
      </c>
      <c r="DG124">
        <v>-8.09829060457961</v>
      </c>
      <c r="DH124">
        <v>-100.994871891103</v>
      </c>
      <c r="DI124">
        <v>13308.2576923077</v>
      </c>
      <c r="DJ124">
        <v>15</v>
      </c>
      <c r="DK124">
        <v>1626126261</v>
      </c>
      <c r="DL124" t="s">
        <v>294</v>
      </c>
      <c r="DM124">
        <v>1626126255</v>
      </c>
      <c r="DN124">
        <v>1626126261</v>
      </c>
      <c r="DO124">
        <v>7</v>
      </c>
      <c r="DP124">
        <v>0.339</v>
      </c>
      <c r="DQ124">
        <v>0.02</v>
      </c>
      <c r="DR124">
        <v>2.158</v>
      </c>
      <c r="DS124">
        <v>-0.064</v>
      </c>
      <c r="DT124">
        <v>420</v>
      </c>
      <c r="DU124">
        <v>4</v>
      </c>
      <c r="DV124">
        <v>0.09</v>
      </c>
      <c r="DW124">
        <v>0.05</v>
      </c>
      <c r="DX124">
        <v>-16.7544175</v>
      </c>
      <c r="DY124">
        <v>-0.380963977485894</v>
      </c>
      <c r="DZ124">
        <v>0.0405686756469814</v>
      </c>
      <c r="EA124">
        <v>1</v>
      </c>
      <c r="EB124">
        <v>910.654823529412</v>
      </c>
      <c r="EC124">
        <v>-7.52024990609923</v>
      </c>
      <c r="ED124">
        <v>0.780767927807892</v>
      </c>
      <c r="EE124">
        <v>1</v>
      </c>
      <c r="EF124">
        <v>2.655323</v>
      </c>
      <c r="EG124">
        <v>0.125726679174474</v>
      </c>
      <c r="EH124">
        <v>0.0127950928484322</v>
      </c>
      <c r="EI124">
        <v>0</v>
      </c>
      <c r="EJ124">
        <v>2</v>
      </c>
      <c r="EK124">
        <v>3</v>
      </c>
      <c r="EL124" t="s">
        <v>340</v>
      </c>
      <c r="EM124">
        <v>100</v>
      </c>
      <c r="EN124">
        <v>100</v>
      </c>
      <c r="EO124">
        <v>2.132</v>
      </c>
      <c r="EP124">
        <v>-0.0563</v>
      </c>
      <c r="EQ124">
        <v>1.36772170046793</v>
      </c>
      <c r="ER124">
        <v>0.00225868272383977</v>
      </c>
      <c r="ES124">
        <v>-9.96746185667655e-07</v>
      </c>
      <c r="ET124">
        <v>2.83711317370827e-10</v>
      </c>
      <c r="EU124">
        <v>-0.063082517618382</v>
      </c>
      <c r="EV124">
        <v>-0.00217948432402501</v>
      </c>
      <c r="EW124">
        <v>0.000453263451741206</v>
      </c>
      <c r="EX124">
        <v>-1.16319206543697e-06</v>
      </c>
      <c r="EY124">
        <v>-2</v>
      </c>
      <c r="EZ124">
        <v>2196</v>
      </c>
      <c r="FA124">
        <v>1</v>
      </c>
      <c r="FB124">
        <v>25</v>
      </c>
      <c r="FC124">
        <v>4.6</v>
      </c>
      <c r="FD124">
        <v>4.5</v>
      </c>
      <c r="FE124">
        <v>18</v>
      </c>
      <c r="FF124">
        <v>942.659</v>
      </c>
      <c r="FG124">
        <v>421.923</v>
      </c>
      <c r="FH124">
        <v>14.6308</v>
      </c>
      <c r="FI124">
        <v>25.9365</v>
      </c>
      <c r="FJ124">
        <v>29.9993</v>
      </c>
      <c r="FK124">
        <v>25.9202</v>
      </c>
      <c r="FL124">
        <v>25.9429</v>
      </c>
      <c r="FM124">
        <v>25.2725</v>
      </c>
      <c r="FN124">
        <v>72.3872</v>
      </c>
      <c r="FO124">
        <v>0</v>
      </c>
      <c r="FP124">
        <v>14.76</v>
      </c>
      <c r="FQ124">
        <v>420</v>
      </c>
      <c r="FR124">
        <v>4.41036</v>
      </c>
      <c r="FS124">
        <v>101.364</v>
      </c>
      <c r="FT124">
        <v>101.992</v>
      </c>
    </row>
    <row r="125" spans="1:176">
      <c r="A125">
        <v>109</v>
      </c>
      <c r="B125">
        <v>1626126530.5</v>
      </c>
      <c r="C125">
        <v>216</v>
      </c>
      <c r="D125" t="s">
        <v>512</v>
      </c>
      <c r="E125" t="s">
        <v>513</v>
      </c>
      <c r="F125">
        <v>1</v>
      </c>
      <c r="I125">
        <v>1626126529.5</v>
      </c>
      <c r="J125">
        <f>(K125)/1000</f>
        <v>0</v>
      </c>
      <c r="K125">
        <f>1000*CC125*AI125*(BY125-BZ125)/(100*BR125*(1000-AI125*BY125))</f>
        <v>0</v>
      </c>
      <c r="L125">
        <f>CC125*AI125*(BX125-BW125*(1000-AI125*BZ125)/(1000-AI125*BY125))/(100*BR125)</f>
        <v>0</v>
      </c>
      <c r="M125">
        <f>BW125 - IF(AI125&gt;1, L125*BR125*100.0/(AK125*CK125), 0)</f>
        <v>0</v>
      </c>
      <c r="N125">
        <f>((T125-J125/2)*M125-L125)/(T125+J125/2)</f>
        <v>0</v>
      </c>
      <c r="O125">
        <f>N125*(CD125+CE125)/1000.0</f>
        <v>0</v>
      </c>
      <c r="P125">
        <f>(BW125 - IF(AI125&gt;1, L125*BR125*100.0/(AK125*CK125), 0))*(CD125+CE125)/1000.0</f>
        <v>0</v>
      </c>
      <c r="Q125">
        <f>2.0/((1/S125-1/R125)+SIGN(S125)*SQRT((1/S125-1/R125)*(1/S125-1/R125) + 4*BS125/((BS125+1)*(BS125+1))*(2*1/S125*1/R125-1/R125*1/R125)))</f>
        <v>0</v>
      </c>
      <c r="R125">
        <f>IF(LEFT(BT125,1)&lt;&gt;"0",IF(LEFT(BT125,1)="1",3.0,BU125),$D$5+$E$5*(CK125*CD125/($K$5*1000))+$F$5*(CK125*CD125/($K$5*1000))*MAX(MIN(BR125,$J$5),$I$5)*MAX(MIN(BR125,$J$5),$I$5)+$G$5*MAX(MIN(BR125,$J$5),$I$5)*(CK125*CD125/($K$5*1000))+$H$5*(CK125*CD125/($K$5*1000))*(CK125*CD125/($K$5*1000)))</f>
        <v>0</v>
      </c>
      <c r="S125">
        <f>J125*(1000-(1000*0.61365*exp(17.502*W125/(240.97+W125))/(CD125+CE125)+BY125)/2)/(1000*0.61365*exp(17.502*W125/(240.97+W125))/(CD125+CE125)-BY125)</f>
        <v>0</v>
      </c>
      <c r="T125">
        <f>1/((BS125+1)/(Q125/1.6)+1/(R125/1.37)) + BS125/((BS125+1)/(Q125/1.6) + BS125/(R125/1.37))</f>
        <v>0</v>
      </c>
      <c r="U125">
        <f>(BN125*BQ125)</f>
        <v>0</v>
      </c>
      <c r="V125">
        <f>(CF125+(U125+2*0.95*5.67E-8*(((CF125+$B$7)+273)^4-(CF125+273)^4)-44100*J125)/(1.84*29.3*R125+8*0.95*5.67E-8*(CF125+273)^3))</f>
        <v>0</v>
      </c>
      <c r="W125">
        <f>($C$7*CG125+$D$7*CH125+$E$7*V125)</f>
        <v>0</v>
      </c>
      <c r="X125">
        <f>0.61365*exp(17.502*W125/(240.97+W125))</f>
        <v>0</v>
      </c>
      <c r="Y125">
        <f>(Z125/AA125*100)</f>
        <v>0</v>
      </c>
      <c r="Z125">
        <f>BY125*(CD125+CE125)/1000</f>
        <v>0</v>
      </c>
      <c r="AA125">
        <f>0.61365*exp(17.502*CF125/(240.97+CF125))</f>
        <v>0</v>
      </c>
      <c r="AB125">
        <f>(X125-BY125*(CD125+CE125)/1000)</f>
        <v>0</v>
      </c>
      <c r="AC125">
        <f>(-J125*44100)</f>
        <v>0</v>
      </c>
      <c r="AD125">
        <f>2*29.3*R125*0.92*(CF125-W125)</f>
        <v>0</v>
      </c>
      <c r="AE125">
        <f>2*0.95*5.67E-8*(((CF125+$B$7)+273)^4-(W125+273)^4)</f>
        <v>0</v>
      </c>
      <c r="AF125">
        <f>U125+AE125+AC125+AD125</f>
        <v>0</v>
      </c>
      <c r="AG125">
        <v>16</v>
      </c>
      <c r="AH125">
        <v>2</v>
      </c>
      <c r="AI125">
        <f>IF(AG125*$H$13&gt;=AK125,1.0,(AK125/(AK125-AG125*$H$13)))</f>
        <v>0</v>
      </c>
      <c r="AJ125">
        <f>(AI125-1)*100</f>
        <v>0</v>
      </c>
      <c r="AK125">
        <f>MAX(0,($B$13+$C$13*CK125)/(1+$D$13*CK125)*CD125/(CF125+273)*$E$13)</f>
        <v>0</v>
      </c>
      <c r="AL125" t="s">
        <v>292</v>
      </c>
      <c r="AM125" t="s">
        <v>292</v>
      </c>
      <c r="AN125">
        <v>0</v>
      </c>
      <c r="AO125">
        <v>0</v>
      </c>
      <c r="AP125">
        <f>1-AN125/AO125</f>
        <v>0</v>
      </c>
      <c r="AQ125">
        <v>0</v>
      </c>
      <c r="AR125" t="s">
        <v>292</v>
      </c>
      <c r="AS125" t="s">
        <v>292</v>
      </c>
      <c r="AT125">
        <v>0</v>
      </c>
      <c r="AU125">
        <v>0</v>
      </c>
      <c r="AV125">
        <f>1-AT125/AU125</f>
        <v>0</v>
      </c>
      <c r="AW125">
        <v>0.5</v>
      </c>
      <c r="AX125">
        <f>BO125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292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BN125">
        <f>$B$11*CL125+$C$11*CM125+$F$11*CN125*(1-CQ125)</f>
        <v>0</v>
      </c>
      <c r="BO125">
        <f>BN125*BP125</f>
        <v>0</v>
      </c>
      <c r="BP125">
        <f>($B$11*$D$9+$C$11*$D$9+$F$11*((DA125+CS125)/MAX(DA125+CS125+DB125, 0.1)*$I$9+DB125/MAX(DA125+CS125+DB125, 0.1)*$J$9))/($B$11+$C$11+$F$11)</f>
        <v>0</v>
      </c>
      <c r="BQ125">
        <f>($B$11*$K$9+$C$11*$K$9+$F$11*((DA125+CS125)/MAX(DA125+CS125+DB125, 0.1)*$P$9+DB125/MAX(DA125+CS125+DB125, 0.1)*$Q$9))/($B$11+$C$11+$F$11)</f>
        <v>0</v>
      </c>
      <c r="BR125">
        <v>6</v>
      </c>
      <c r="BS125">
        <v>0.5</v>
      </c>
      <c r="BT125" t="s">
        <v>293</v>
      </c>
      <c r="BU125">
        <v>2</v>
      </c>
      <c r="BV125">
        <v>1626126529.5</v>
      </c>
      <c r="BW125">
        <v>403.189666666667</v>
      </c>
      <c r="BX125">
        <v>419.938</v>
      </c>
      <c r="BY125">
        <v>7.01459666666667</v>
      </c>
      <c r="BZ125">
        <v>4.35291</v>
      </c>
      <c r="CA125">
        <v>401.058</v>
      </c>
      <c r="CB125">
        <v>7.07084</v>
      </c>
      <c r="CC125">
        <v>899.961333333333</v>
      </c>
      <c r="CD125">
        <v>100.775</v>
      </c>
      <c r="CE125">
        <v>0.110718666666667</v>
      </c>
      <c r="CF125">
        <v>17.8448666666667</v>
      </c>
      <c r="CG125">
        <v>17.0181</v>
      </c>
      <c r="CH125">
        <v>999.9</v>
      </c>
      <c r="CI125">
        <v>0</v>
      </c>
      <c r="CJ125">
        <v>0</v>
      </c>
      <c r="CK125">
        <v>10010.84</v>
      </c>
      <c r="CL125">
        <v>0</v>
      </c>
      <c r="CM125">
        <v>0.221023</v>
      </c>
      <c r="CN125">
        <v>1459.99333333333</v>
      </c>
      <c r="CO125">
        <v>0.972996333333333</v>
      </c>
      <c r="CP125">
        <v>0.0270039333333333</v>
      </c>
      <c r="CQ125">
        <v>0</v>
      </c>
      <c r="CR125">
        <v>909.113</v>
      </c>
      <c r="CS125">
        <v>4.99999</v>
      </c>
      <c r="CT125">
        <v>13293</v>
      </c>
      <c r="CU125">
        <v>12728.2333333333</v>
      </c>
      <c r="CV125">
        <v>40.062</v>
      </c>
      <c r="CW125">
        <v>42.2706666666667</v>
      </c>
      <c r="CX125">
        <v>41.25</v>
      </c>
      <c r="CY125">
        <v>41.562</v>
      </c>
      <c r="CZ125">
        <v>41.562</v>
      </c>
      <c r="DA125">
        <v>1415.70333333333</v>
      </c>
      <c r="DB125">
        <v>39.29</v>
      </c>
      <c r="DC125">
        <v>0</v>
      </c>
      <c r="DD125">
        <v>1626126539.5</v>
      </c>
      <c r="DE125">
        <v>0</v>
      </c>
      <c r="DF125">
        <v>909.94052</v>
      </c>
      <c r="DG125">
        <v>-7.92338460455736</v>
      </c>
      <c r="DH125">
        <v>-102.19999987903</v>
      </c>
      <c r="DI125">
        <v>13304.64</v>
      </c>
      <c r="DJ125">
        <v>15</v>
      </c>
      <c r="DK125">
        <v>1626126261</v>
      </c>
      <c r="DL125" t="s">
        <v>294</v>
      </c>
      <c r="DM125">
        <v>1626126255</v>
      </c>
      <c r="DN125">
        <v>1626126261</v>
      </c>
      <c r="DO125">
        <v>7</v>
      </c>
      <c r="DP125">
        <v>0.339</v>
      </c>
      <c r="DQ125">
        <v>0.02</v>
      </c>
      <c r="DR125">
        <v>2.158</v>
      </c>
      <c r="DS125">
        <v>-0.064</v>
      </c>
      <c r="DT125">
        <v>420</v>
      </c>
      <c r="DU125">
        <v>4</v>
      </c>
      <c r="DV125">
        <v>0.09</v>
      </c>
      <c r="DW125">
        <v>0.05</v>
      </c>
      <c r="DX125">
        <v>-16.7615375</v>
      </c>
      <c r="DY125">
        <v>-0.219162101313293</v>
      </c>
      <c r="DZ125">
        <v>0.0319220902158676</v>
      </c>
      <c r="EA125">
        <v>1</v>
      </c>
      <c r="EB125">
        <v>910.329588235294</v>
      </c>
      <c r="EC125">
        <v>-7.24475029064462</v>
      </c>
      <c r="ED125">
        <v>0.75761926328261</v>
      </c>
      <c r="EE125">
        <v>1</v>
      </c>
      <c r="EF125">
        <v>2.658828</v>
      </c>
      <c r="EG125">
        <v>0.0973305816135057</v>
      </c>
      <c r="EH125">
        <v>0.0105209600797646</v>
      </c>
      <c r="EI125">
        <v>1</v>
      </c>
      <c r="EJ125">
        <v>3</v>
      </c>
      <c r="EK125">
        <v>3</v>
      </c>
      <c r="EL125" t="s">
        <v>295</v>
      </c>
      <c r="EM125">
        <v>100</v>
      </c>
      <c r="EN125">
        <v>100</v>
      </c>
      <c r="EO125">
        <v>2.131</v>
      </c>
      <c r="EP125">
        <v>-0.0562</v>
      </c>
      <c r="EQ125">
        <v>1.36772170046793</v>
      </c>
      <c r="ER125">
        <v>0.00225868272383977</v>
      </c>
      <c r="ES125">
        <v>-9.96746185667655e-07</v>
      </c>
      <c r="ET125">
        <v>2.83711317370827e-10</v>
      </c>
      <c r="EU125">
        <v>-0.063082517618382</v>
      </c>
      <c r="EV125">
        <v>-0.00217948432402501</v>
      </c>
      <c r="EW125">
        <v>0.000453263451741206</v>
      </c>
      <c r="EX125">
        <v>-1.16319206543697e-06</v>
      </c>
      <c r="EY125">
        <v>-2</v>
      </c>
      <c r="EZ125">
        <v>2196</v>
      </c>
      <c r="FA125">
        <v>1</v>
      </c>
      <c r="FB125">
        <v>25</v>
      </c>
      <c r="FC125">
        <v>4.6</v>
      </c>
      <c r="FD125">
        <v>4.5</v>
      </c>
      <c r="FE125">
        <v>18</v>
      </c>
      <c r="FF125">
        <v>942.783</v>
      </c>
      <c r="FG125">
        <v>421.837</v>
      </c>
      <c r="FH125">
        <v>14.6973</v>
      </c>
      <c r="FI125">
        <v>25.9322</v>
      </c>
      <c r="FJ125">
        <v>29.9992</v>
      </c>
      <c r="FK125">
        <v>25.9183</v>
      </c>
      <c r="FL125">
        <v>25.9413</v>
      </c>
      <c r="FM125">
        <v>25.272</v>
      </c>
      <c r="FN125">
        <v>72.3872</v>
      </c>
      <c r="FO125">
        <v>0</v>
      </c>
      <c r="FP125">
        <v>14.76</v>
      </c>
      <c r="FQ125">
        <v>420</v>
      </c>
      <c r="FR125">
        <v>4.39683</v>
      </c>
      <c r="FS125">
        <v>101.364</v>
      </c>
      <c r="FT125">
        <v>101.993</v>
      </c>
    </row>
    <row r="126" spans="1:176">
      <c r="A126">
        <v>110</v>
      </c>
      <c r="B126">
        <v>1626126532.5</v>
      </c>
      <c r="C126">
        <v>218</v>
      </c>
      <c r="D126" t="s">
        <v>514</v>
      </c>
      <c r="E126" t="s">
        <v>515</v>
      </c>
      <c r="F126">
        <v>1</v>
      </c>
      <c r="I126">
        <v>1626126531.5</v>
      </c>
      <c r="J126">
        <f>(K126)/1000</f>
        <v>0</v>
      </c>
      <c r="K126">
        <f>1000*CC126*AI126*(BY126-BZ126)/(100*BR126*(1000-AI126*BY126))</f>
        <v>0</v>
      </c>
      <c r="L126">
        <f>CC126*AI126*(BX126-BW126*(1000-AI126*BZ126)/(1000-AI126*BY126))/(100*BR126)</f>
        <v>0</v>
      </c>
      <c r="M126">
        <f>BW126 - IF(AI126&gt;1, L126*BR126*100.0/(AK126*CK126), 0)</f>
        <v>0</v>
      </c>
      <c r="N126">
        <f>((T126-J126/2)*M126-L126)/(T126+J126/2)</f>
        <v>0</v>
      </c>
      <c r="O126">
        <f>N126*(CD126+CE126)/1000.0</f>
        <v>0</v>
      </c>
      <c r="P126">
        <f>(BW126 - IF(AI126&gt;1, L126*BR126*100.0/(AK126*CK126), 0))*(CD126+CE126)/1000.0</f>
        <v>0</v>
      </c>
      <c r="Q126">
        <f>2.0/((1/S126-1/R126)+SIGN(S126)*SQRT((1/S126-1/R126)*(1/S126-1/R126) + 4*BS126/((BS126+1)*(BS126+1))*(2*1/S126*1/R126-1/R126*1/R126)))</f>
        <v>0</v>
      </c>
      <c r="R126">
        <f>IF(LEFT(BT126,1)&lt;&gt;"0",IF(LEFT(BT126,1)="1",3.0,BU126),$D$5+$E$5*(CK126*CD126/($K$5*1000))+$F$5*(CK126*CD126/($K$5*1000))*MAX(MIN(BR126,$J$5),$I$5)*MAX(MIN(BR126,$J$5),$I$5)+$G$5*MAX(MIN(BR126,$J$5),$I$5)*(CK126*CD126/($K$5*1000))+$H$5*(CK126*CD126/($K$5*1000))*(CK126*CD126/($K$5*1000)))</f>
        <v>0</v>
      </c>
      <c r="S126">
        <f>J126*(1000-(1000*0.61365*exp(17.502*W126/(240.97+W126))/(CD126+CE126)+BY126)/2)/(1000*0.61365*exp(17.502*W126/(240.97+W126))/(CD126+CE126)-BY126)</f>
        <v>0</v>
      </c>
      <c r="T126">
        <f>1/((BS126+1)/(Q126/1.6)+1/(R126/1.37)) + BS126/((BS126+1)/(Q126/1.6) + BS126/(R126/1.37))</f>
        <v>0</v>
      </c>
      <c r="U126">
        <f>(BN126*BQ126)</f>
        <v>0</v>
      </c>
      <c r="V126">
        <f>(CF126+(U126+2*0.95*5.67E-8*(((CF126+$B$7)+273)^4-(CF126+273)^4)-44100*J126)/(1.84*29.3*R126+8*0.95*5.67E-8*(CF126+273)^3))</f>
        <v>0</v>
      </c>
      <c r="W126">
        <f>($C$7*CG126+$D$7*CH126+$E$7*V126)</f>
        <v>0</v>
      </c>
      <c r="X126">
        <f>0.61365*exp(17.502*W126/(240.97+W126))</f>
        <v>0</v>
      </c>
      <c r="Y126">
        <f>(Z126/AA126*100)</f>
        <v>0</v>
      </c>
      <c r="Z126">
        <f>BY126*(CD126+CE126)/1000</f>
        <v>0</v>
      </c>
      <c r="AA126">
        <f>0.61365*exp(17.502*CF126/(240.97+CF126))</f>
        <v>0</v>
      </c>
      <c r="AB126">
        <f>(X126-BY126*(CD126+CE126)/1000)</f>
        <v>0</v>
      </c>
      <c r="AC126">
        <f>(-J126*44100)</f>
        <v>0</v>
      </c>
      <c r="AD126">
        <f>2*29.3*R126*0.92*(CF126-W126)</f>
        <v>0</v>
      </c>
      <c r="AE126">
        <f>2*0.95*5.67E-8*(((CF126+$B$7)+273)^4-(W126+273)^4)</f>
        <v>0</v>
      </c>
      <c r="AF126">
        <f>U126+AE126+AC126+AD126</f>
        <v>0</v>
      </c>
      <c r="AG126">
        <v>16</v>
      </c>
      <c r="AH126">
        <v>2</v>
      </c>
      <c r="AI126">
        <f>IF(AG126*$H$13&gt;=AK126,1.0,(AK126/(AK126-AG126*$H$13)))</f>
        <v>0</v>
      </c>
      <c r="AJ126">
        <f>(AI126-1)*100</f>
        <v>0</v>
      </c>
      <c r="AK126">
        <f>MAX(0,($B$13+$C$13*CK126)/(1+$D$13*CK126)*CD126/(CF126+273)*$E$13)</f>
        <v>0</v>
      </c>
      <c r="AL126" t="s">
        <v>292</v>
      </c>
      <c r="AM126" t="s">
        <v>292</v>
      </c>
      <c r="AN126">
        <v>0</v>
      </c>
      <c r="AO126">
        <v>0</v>
      </c>
      <c r="AP126">
        <f>1-AN126/AO126</f>
        <v>0</v>
      </c>
      <c r="AQ126">
        <v>0</v>
      </c>
      <c r="AR126" t="s">
        <v>292</v>
      </c>
      <c r="AS126" t="s">
        <v>292</v>
      </c>
      <c r="AT126">
        <v>0</v>
      </c>
      <c r="AU126">
        <v>0</v>
      </c>
      <c r="AV126">
        <f>1-AT126/AU126</f>
        <v>0</v>
      </c>
      <c r="AW126">
        <v>0.5</v>
      </c>
      <c r="AX126">
        <f>BO126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292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BN126">
        <f>$B$11*CL126+$C$11*CM126+$F$11*CN126*(1-CQ126)</f>
        <v>0</v>
      </c>
      <c r="BO126">
        <f>BN126*BP126</f>
        <v>0</v>
      </c>
      <c r="BP126">
        <f>($B$11*$D$9+$C$11*$D$9+$F$11*((DA126+CS126)/MAX(DA126+CS126+DB126, 0.1)*$I$9+DB126/MAX(DA126+CS126+DB126, 0.1)*$J$9))/($B$11+$C$11+$F$11)</f>
        <v>0</v>
      </c>
      <c r="BQ126">
        <f>($B$11*$K$9+$C$11*$K$9+$F$11*((DA126+CS126)/MAX(DA126+CS126+DB126, 0.1)*$P$9+DB126/MAX(DA126+CS126+DB126, 0.1)*$Q$9))/($B$11+$C$11+$F$11)</f>
        <v>0</v>
      </c>
      <c r="BR126">
        <v>6</v>
      </c>
      <c r="BS126">
        <v>0.5</v>
      </c>
      <c r="BT126" t="s">
        <v>293</v>
      </c>
      <c r="BU126">
        <v>2</v>
      </c>
      <c r="BV126">
        <v>1626126531.5</v>
      </c>
      <c r="BW126">
        <v>403.174333333333</v>
      </c>
      <c r="BX126">
        <v>419.976666666667</v>
      </c>
      <c r="BY126">
        <v>7.03674333333333</v>
      </c>
      <c r="BZ126">
        <v>4.37974333333333</v>
      </c>
      <c r="CA126">
        <v>401.042666666667</v>
      </c>
      <c r="CB126">
        <v>7.0929</v>
      </c>
      <c r="CC126">
        <v>899.989666666667</v>
      </c>
      <c r="CD126">
        <v>100.774666666667</v>
      </c>
      <c r="CE126">
        <v>0.111072</v>
      </c>
      <c r="CF126">
        <v>17.8723666666667</v>
      </c>
      <c r="CG126">
        <v>17.0435</v>
      </c>
      <c r="CH126">
        <v>999.9</v>
      </c>
      <c r="CI126">
        <v>0</v>
      </c>
      <c r="CJ126">
        <v>0</v>
      </c>
      <c r="CK126">
        <v>10000.85</v>
      </c>
      <c r="CL126">
        <v>0</v>
      </c>
      <c r="CM126">
        <v>0.221023</v>
      </c>
      <c r="CN126">
        <v>1459.99666666667</v>
      </c>
      <c r="CO126">
        <v>0.972997666666667</v>
      </c>
      <c r="CP126">
        <v>0.0270023666666667</v>
      </c>
      <c r="CQ126">
        <v>0</v>
      </c>
      <c r="CR126">
        <v>908.767</v>
      </c>
      <c r="CS126">
        <v>4.99999</v>
      </c>
      <c r="CT126">
        <v>13289.6333333333</v>
      </c>
      <c r="CU126">
        <v>12728.3</v>
      </c>
      <c r="CV126">
        <v>40.062</v>
      </c>
      <c r="CW126">
        <v>42.2706666666667</v>
      </c>
      <c r="CX126">
        <v>41.25</v>
      </c>
      <c r="CY126">
        <v>41.562</v>
      </c>
      <c r="CZ126">
        <v>41.562</v>
      </c>
      <c r="DA126">
        <v>1415.70666666667</v>
      </c>
      <c r="DB126">
        <v>39.29</v>
      </c>
      <c r="DC126">
        <v>0</v>
      </c>
      <c r="DD126">
        <v>1626126541.9</v>
      </c>
      <c r="DE126">
        <v>0</v>
      </c>
      <c r="DF126">
        <v>909.60452</v>
      </c>
      <c r="DG126">
        <v>-7.35123074841191</v>
      </c>
      <c r="DH126">
        <v>-104.615384492416</v>
      </c>
      <c r="DI126">
        <v>13300.472</v>
      </c>
      <c r="DJ126">
        <v>15</v>
      </c>
      <c r="DK126">
        <v>1626126261</v>
      </c>
      <c r="DL126" t="s">
        <v>294</v>
      </c>
      <c r="DM126">
        <v>1626126255</v>
      </c>
      <c r="DN126">
        <v>1626126261</v>
      </c>
      <c r="DO126">
        <v>7</v>
      </c>
      <c r="DP126">
        <v>0.339</v>
      </c>
      <c r="DQ126">
        <v>0.02</v>
      </c>
      <c r="DR126">
        <v>2.158</v>
      </c>
      <c r="DS126">
        <v>-0.064</v>
      </c>
      <c r="DT126">
        <v>420</v>
      </c>
      <c r="DU126">
        <v>4</v>
      </c>
      <c r="DV126">
        <v>0.09</v>
      </c>
      <c r="DW126">
        <v>0.05</v>
      </c>
      <c r="DX126">
        <v>-16.770455</v>
      </c>
      <c r="DY126">
        <v>-0.133605253283293</v>
      </c>
      <c r="DZ126">
        <v>0.0244618984340954</v>
      </c>
      <c r="EA126">
        <v>1</v>
      </c>
      <c r="EB126">
        <v>910.100117647059</v>
      </c>
      <c r="EC126">
        <v>-7.63255098842968</v>
      </c>
      <c r="ED126">
        <v>0.795471697455852</v>
      </c>
      <c r="EE126">
        <v>1</v>
      </c>
      <c r="EF126">
        <v>2.6606835</v>
      </c>
      <c r="EG126">
        <v>0.0517105440900514</v>
      </c>
      <c r="EH126">
        <v>0.00798855104195997</v>
      </c>
      <c r="EI126">
        <v>1</v>
      </c>
      <c r="EJ126">
        <v>3</v>
      </c>
      <c r="EK126">
        <v>3</v>
      </c>
      <c r="EL126" t="s">
        <v>295</v>
      </c>
      <c r="EM126">
        <v>100</v>
      </c>
      <c r="EN126">
        <v>100</v>
      </c>
      <c r="EO126">
        <v>2.131</v>
      </c>
      <c r="EP126">
        <v>-0.0561</v>
      </c>
      <c r="EQ126">
        <v>1.36772170046793</v>
      </c>
      <c r="ER126">
        <v>0.00225868272383977</v>
      </c>
      <c r="ES126">
        <v>-9.96746185667655e-07</v>
      </c>
      <c r="ET126">
        <v>2.83711317370827e-10</v>
      </c>
      <c r="EU126">
        <v>-0.063082517618382</v>
      </c>
      <c r="EV126">
        <v>-0.00217948432402501</v>
      </c>
      <c r="EW126">
        <v>0.000453263451741206</v>
      </c>
      <c r="EX126">
        <v>-1.16319206543697e-06</v>
      </c>
      <c r="EY126">
        <v>-2</v>
      </c>
      <c r="EZ126">
        <v>2196</v>
      </c>
      <c r="FA126">
        <v>1</v>
      </c>
      <c r="FB126">
        <v>25</v>
      </c>
      <c r="FC126">
        <v>4.6</v>
      </c>
      <c r="FD126">
        <v>4.5</v>
      </c>
      <c r="FE126">
        <v>18</v>
      </c>
      <c r="FF126">
        <v>942.677</v>
      </c>
      <c r="FG126">
        <v>421.813</v>
      </c>
      <c r="FH126">
        <v>14.7631</v>
      </c>
      <c r="FI126">
        <v>25.9278</v>
      </c>
      <c r="FJ126">
        <v>29.9993</v>
      </c>
      <c r="FK126">
        <v>25.9167</v>
      </c>
      <c r="FL126">
        <v>25.9401</v>
      </c>
      <c r="FM126">
        <v>25.2728</v>
      </c>
      <c r="FN126">
        <v>72.3872</v>
      </c>
      <c r="FO126">
        <v>0</v>
      </c>
      <c r="FP126">
        <v>14.86</v>
      </c>
      <c r="FQ126">
        <v>420</v>
      </c>
      <c r="FR126">
        <v>4.4206</v>
      </c>
      <c r="FS126">
        <v>101.364</v>
      </c>
      <c r="FT126">
        <v>101.994</v>
      </c>
    </row>
    <row r="127" spans="1:176">
      <c r="A127">
        <v>111</v>
      </c>
      <c r="B127">
        <v>1626126534.5</v>
      </c>
      <c r="C127">
        <v>220</v>
      </c>
      <c r="D127" t="s">
        <v>516</v>
      </c>
      <c r="E127" t="s">
        <v>517</v>
      </c>
      <c r="F127">
        <v>1</v>
      </c>
      <c r="I127">
        <v>1626126533.5</v>
      </c>
      <c r="J127">
        <f>(K127)/1000</f>
        <v>0</v>
      </c>
      <c r="K127">
        <f>1000*CC127*AI127*(BY127-BZ127)/(100*BR127*(1000-AI127*BY127))</f>
        <v>0</v>
      </c>
      <c r="L127">
        <f>CC127*AI127*(BX127-BW127*(1000-AI127*BZ127)/(1000-AI127*BY127))/(100*BR127)</f>
        <v>0</v>
      </c>
      <c r="M127">
        <f>BW127 - IF(AI127&gt;1, L127*BR127*100.0/(AK127*CK127), 0)</f>
        <v>0</v>
      </c>
      <c r="N127">
        <f>((T127-J127/2)*M127-L127)/(T127+J127/2)</f>
        <v>0</v>
      </c>
      <c r="O127">
        <f>N127*(CD127+CE127)/1000.0</f>
        <v>0</v>
      </c>
      <c r="P127">
        <f>(BW127 - IF(AI127&gt;1, L127*BR127*100.0/(AK127*CK127), 0))*(CD127+CE127)/1000.0</f>
        <v>0</v>
      </c>
      <c r="Q127">
        <f>2.0/((1/S127-1/R127)+SIGN(S127)*SQRT((1/S127-1/R127)*(1/S127-1/R127) + 4*BS127/((BS127+1)*(BS127+1))*(2*1/S127*1/R127-1/R127*1/R127)))</f>
        <v>0</v>
      </c>
      <c r="R127">
        <f>IF(LEFT(BT127,1)&lt;&gt;"0",IF(LEFT(BT127,1)="1",3.0,BU127),$D$5+$E$5*(CK127*CD127/($K$5*1000))+$F$5*(CK127*CD127/($K$5*1000))*MAX(MIN(BR127,$J$5),$I$5)*MAX(MIN(BR127,$J$5),$I$5)+$G$5*MAX(MIN(BR127,$J$5),$I$5)*(CK127*CD127/($K$5*1000))+$H$5*(CK127*CD127/($K$5*1000))*(CK127*CD127/($K$5*1000)))</f>
        <v>0</v>
      </c>
      <c r="S127">
        <f>J127*(1000-(1000*0.61365*exp(17.502*W127/(240.97+W127))/(CD127+CE127)+BY127)/2)/(1000*0.61365*exp(17.502*W127/(240.97+W127))/(CD127+CE127)-BY127)</f>
        <v>0</v>
      </c>
      <c r="T127">
        <f>1/((BS127+1)/(Q127/1.6)+1/(R127/1.37)) + BS127/((BS127+1)/(Q127/1.6) + BS127/(R127/1.37))</f>
        <v>0</v>
      </c>
      <c r="U127">
        <f>(BN127*BQ127)</f>
        <v>0</v>
      </c>
      <c r="V127">
        <f>(CF127+(U127+2*0.95*5.67E-8*(((CF127+$B$7)+273)^4-(CF127+273)^4)-44100*J127)/(1.84*29.3*R127+8*0.95*5.67E-8*(CF127+273)^3))</f>
        <v>0</v>
      </c>
      <c r="W127">
        <f>($C$7*CG127+$D$7*CH127+$E$7*V127)</f>
        <v>0</v>
      </c>
      <c r="X127">
        <f>0.61365*exp(17.502*W127/(240.97+W127))</f>
        <v>0</v>
      </c>
      <c r="Y127">
        <f>(Z127/AA127*100)</f>
        <v>0</v>
      </c>
      <c r="Z127">
        <f>BY127*(CD127+CE127)/1000</f>
        <v>0</v>
      </c>
      <c r="AA127">
        <f>0.61365*exp(17.502*CF127/(240.97+CF127))</f>
        <v>0</v>
      </c>
      <c r="AB127">
        <f>(X127-BY127*(CD127+CE127)/1000)</f>
        <v>0</v>
      </c>
      <c r="AC127">
        <f>(-J127*44100)</f>
        <v>0</v>
      </c>
      <c r="AD127">
        <f>2*29.3*R127*0.92*(CF127-W127)</f>
        <v>0</v>
      </c>
      <c r="AE127">
        <f>2*0.95*5.67E-8*(((CF127+$B$7)+273)^4-(W127+273)^4)</f>
        <v>0</v>
      </c>
      <c r="AF127">
        <f>U127+AE127+AC127+AD127</f>
        <v>0</v>
      </c>
      <c r="AG127">
        <v>16</v>
      </c>
      <c r="AH127">
        <v>2</v>
      </c>
      <c r="AI127">
        <f>IF(AG127*$H$13&gt;=AK127,1.0,(AK127/(AK127-AG127*$H$13)))</f>
        <v>0</v>
      </c>
      <c r="AJ127">
        <f>(AI127-1)*100</f>
        <v>0</v>
      </c>
      <c r="AK127">
        <f>MAX(0,($B$13+$C$13*CK127)/(1+$D$13*CK127)*CD127/(CF127+273)*$E$13)</f>
        <v>0</v>
      </c>
      <c r="AL127" t="s">
        <v>292</v>
      </c>
      <c r="AM127" t="s">
        <v>292</v>
      </c>
      <c r="AN127">
        <v>0</v>
      </c>
      <c r="AO127">
        <v>0</v>
      </c>
      <c r="AP127">
        <f>1-AN127/AO127</f>
        <v>0</v>
      </c>
      <c r="AQ127">
        <v>0</v>
      </c>
      <c r="AR127" t="s">
        <v>292</v>
      </c>
      <c r="AS127" t="s">
        <v>292</v>
      </c>
      <c r="AT127">
        <v>0</v>
      </c>
      <c r="AU127">
        <v>0</v>
      </c>
      <c r="AV127">
        <f>1-AT127/AU127</f>
        <v>0</v>
      </c>
      <c r="AW127">
        <v>0.5</v>
      </c>
      <c r="AX127">
        <f>BO127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292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BN127">
        <f>$B$11*CL127+$C$11*CM127+$F$11*CN127*(1-CQ127)</f>
        <v>0</v>
      </c>
      <c r="BO127">
        <f>BN127*BP127</f>
        <v>0</v>
      </c>
      <c r="BP127">
        <f>($B$11*$D$9+$C$11*$D$9+$F$11*((DA127+CS127)/MAX(DA127+CS127+DB127, 0.1)*$I$9+DB127/MAX(DA127+CS127+DB127, 0.1)*$J$9))/($B$11+$C$11+$F$11)</f>
        <v>0</v>
      </c>
      <c r="BQ127">
        <f>($B$11*$K$9+$C$11*$K$9+$F$11*((DA127+CS127)/MAX(DA127+CS127+DB127, 0.1)*$P$9+DB127/MAX(DA127+CS127+DB127, 0.1)*$Q$9))/($B$11+$C$11+$F$11)</f>
        <v>0</v>
      </c>
      <c r="BR127">
        <v>6</v>
      </c>
      <c r="BS127">
        <v>0.5</v>
      </c>
      <c r="BT127" t="s">
        <v>293</v>
      </c>
      <c r="BU127">
        <v>2</v>
      </c>
      <c r="BV127">
        <v>1626126533.5</v>
      </c>
      <c r="BW127">
        <v>403.151333333333</v>
      </c>
      <c r="BX127">
        <v>419.995666666667</v>
      </c>
      <c r="BY127">
        <v>7.05990333333333</v>
      </c>
      <c r="BZ127">
        <v>4.38749</v>
      </c>
      <c r="CA127">
        <v>401.019666666667</v>
      </c>
      <c r="CB127">
        <v>7.11596333333333</v>
      </c>
      <c r="CC127">
        <v>900.004333333333</v>
      </c>
      <c r="CD127">
        <v>100.775333333333</v>
      </c>
      <c r="CE127">
        <v>0.111054333333333</v>
      </c>
      <c r="CF127">
        <v>17.9020333333333</v>
      </c>
      <c r="CG127">
        <v>17.0676666666667</v>
      </c>
      <c r="CH127">
        <v>999.9</v>
      </c>
      <c r="CI127">
        <v>0</v>
      </c>
      <c r="CJ127">
        <v>0</v>
      </c>
      <c r="CK127">
        <v>10003.1266666667</v>
      </c>
      <c r="CL127">
        <v>0</v>
      </c>
      <c r="CM127">
        <v>0.221023</v>
      </c>
      <c r="CN127">
        <v>1460.08</v>
      </c>
      <c r="CO127">
        <v>0.972999</v>
      </c>
      <c r="CP127">
        <v>0.0270008</v>
      </c>
      <c r="CQ127">
        <v>0</v>
      </c>
      <c r="CR127">
        <v>908.656333333333</v>
      </c>
      <c r="CS127">
        <v>4.99999</v>
      </c>
      <c r="CT127">
        <v>13287</v>
      </c>
      <c r="CU127">
        <v>12729</v>
      </c>
      <c r="CV127">
        <v>40.062</v>
      </c>
      <c r="CW127">
        <v>42.312</v>
      </c>
      <c r="CX127">
        <v>41.25</v>
      </c>
      <c r="CY127">
        <v>41.562</v>
      </c>
      <c r="CZ127">
        <v>41.562</v>
      </c>
      <c r="DA127">
        <v>1415.79</v>
      </c>
      <c r="DB127">
        <v>39.29</v>
      </c>
      <c r="DC127">
        <v>0</v>
      </c>
      <c r="DD127">
        <v>1626126543.7</v>
      </c>
      <c r="DE127">
        <v>0</v>
      </c>
      <c r="DF127">
        <v>909.433346153846</v>
      </c>
      <c r="DG127">
        <v>-7.86280341915466</v>
      </c>
      <c r="DH127">
        <v>-105.131624053098</v>
      </c>
      <c r="DI127">
        <v>13297.7730769231</v>
      </c>
      <c r="DJ127">
        <v>15</v>
      </c>
      <c r="DK127">
        <v>1626126261</v>
      </c>
      <c r="DL127" t="s">
        <v>294</v>
      </c>
      <c r="DM127">
        <v>1626126255</v>
      </c>
      <c r="DN127">
        <v>1626126261</v>
      </c>
      <c r="DO127">
        <v>7</v>
      </c>
      <c r="DP127">
        <v>0.339</v>
      </c>
      <c r="DQ127">
        <v>0.02</v>
      </c>
      <c r="DR127">
        <v>2.158</v>
      </c>
      <c r="DS127">
        <v>-0.064</v>
      </c>
      <c r="DT127">
        <v>420</v>
      </c>
      <c r="DU127">
        <v>4</v>
      </c>
      <c r="DV127">
        <v>0.09</v>
      </c>
      <c r="DW127">
        <v>0.05</v>
      </c>
      <c r="DX127">
        <v>-16.77902</v>
      </c>
      <c r="DY127">
        <v>-0.172032270168842</v>
      </c>
      <c r="DZ127">
        <v>0.0279441156596516</v>
      </c>
      <c r="EA127">
        <v>1</v>
      </c>
      <c r="EB127">
        <v>909.904588235294</v>
      </c>
      <c r="EC127">
        <v>-7.8825663651016</v>
      </c>
      <c r="ED127">
        <v>0.809679824798129</v>
      </c>
      <c r="EE127">
        <v>1</v>
      </c>
      <c r="EF127">
        <v>2.6627435</v>
      </c>
      <c r="EG127">
        <v>0.0299443902438985</v>
      </c>
      <c r="EH127">
        <v>0.00636342775161309</v>
      </c>
      <c r="EI127">
        <v>1</v>
      </c>
      <c r="EJ127">
        <v>3</v>
      </c>
      <c r="EK127">
        <v>3</v>
      </c>
      <c r="EL127" t="s">
        <v>295</v>
      </c>
      <c r="EM127">
        <v>100</v>
      </c>
      <c r="EN127">
        <v>100</v>
      </c>
      <c r="EO127">
        <v>2.132</v>
      </c>
      <c r="EP127">
        <v>-0.056</v>
      </c>
      <c r="EQ127">
        <v>1.36772170046793</v>
      </c>
      <c r="ER127">
        <v>0.00225868272383977</v>
      </c>
      <c r="ES127">
        <v>-9.96746185667655e-07</v>
      </c>
      <c r="ET127">
        <v>2.83711317370827e-10</v>
      </c>
      <c r="EU127">
        <v>-0.063082517618382</v>
      </c>
      <c r="EV127">
        <v>-0.00217948432402501</v>
      </c>
      <c r="EW127">
        <v>0.000453263451741206</v>
      </c>
      <c r="EX127">
        <v>-1.16319206543697e-06</v>
      </c>
      <c r="EY127">
        <v>-2</v>
      </c>
      <c r="EZ127">
        <v>2196</v>
      </c>
      <c r="FA127">
        <v>1</v>
      </c>
      <c r="FB127">
        <v>25</v>
      </c>
      <c r="FC127">
        <v>4.7</v>
      </c>
      <c r="FD127">
        <v>4.6</v>
      </c>
      <c r="FE127">
        <v>18</v>
      </c>
      <c r="FF127">
        <v>942.571</v>
      </c>
      <c r="FG127">
        <v>421.772</v>
      </c>
      <c r="FH127">
        <v>14.8204</v>
      </c>
      <c r="FI127">
        <v>25.9234</v>
      </c>
      <c r="FJ127">
        <v>29.9994</v>
      </c>
      <c r="FK127">
        <v>25.9151</v>
      </c>
      <c r="FL127">
        <v>25.9386</v>
      </c>
      <c r="FM127">
        <v>25.2716</v>
      </c>
      <c r="FN127">
        <v>72.3872</v>
      </c>
      <c r="FO127">
        <v>0</v>
      </c>
      <c r="FP127">
        <v>14.96</v>
      </c>
      <c r="FQ127">
        <v>420</v>
      </c>
      <c r="FR127">
        <v>4.41436</v>
      </c>
      <c r="FS127">
        <v>101.366</v>
      </c>
      <c r="FT127">
        <v>101.995</v>
      </c>
    </row>
    <row r="128" spans="1:176">
      <c r="A128">
        <v>112</v>
      </c>
      <c r="B128">
        <v>1626126536.5</v>
      </c>
      <c r="C128">
        <v>222</v>
      </c>
      <c r="D128" t="s">
        <v>518</v>
      </c>
      <c r="E128" t="s">
        <v>519</v>
      </c>
      <c r="F128">
        <v>1</v>
      </c>
      <c r="I128">
        <v>1626126535.5</v>
      </c>
      <c r="J128">
        <f>(K128)/1000</f>
        <v>0</v>
      </c>
      <c r="K128">
        <f>1000*CC128*AI128*(BY128-BZ128)/(100*BR128*(1000-AI128*BY128))</f>
        <v>0</v>
      </c>
      <c r="L128">
        <f>CC128*AI128*(BX128-BW128*(1000-AI128*BZ128)/(1000-AI128*BY128))/(100*BR128)</f>
        <v>0</v>
      </c>
      <c r="M128">
        <f>BW128 - IF(AI128&gt;1, L128*BR128*100.0/(AK128*CK128), 0)</f>
        <v>0</v>
      </c>
      <c r="N128">
        <f>((T128-J128/2)*M128-L128)/(T128+J128/2)</f>
        <v>0</v>
      </c>
      <c r="O128">
        <f>N128*(CD128+CE128)/1000.0</f>
        <v>0</v>
      </c>
      <c r="P128">
        <f>(BW128 - IF(AI128&gt;1, L128*BR128*100.0/(AK128*CK128), 0))*(CD128+CE128)/1000.0</f>
        <v>0</v>
      </c>
      <c r="Q128">
        <f>2.0/((1/S128-1/R128)+SIGN(S128)*SQRT((1/S128-1/R128)*(1/S128-1/R128) + 4*BS128/((BS128+1)*(BS128+1))*(2*1/S128*1/R128-1/R128*1/R128)))</f>
        <v>0</v>
      </c>
      <c r="R128">
        <f>IF(LEFT(BT128,1)&lt;&gt;"0",IF(LEFT(BT128,1)="1",3.0,BU128),$D$5+$E$5*(CK128*CD128/($K$5*1000))+$F$5*(CK128*CD128/($K$5*1000))*MAX(MIN(BR128,$J$5),$I$5)*MAX(MIN(BR128,$J$5),$I$5)+$G$5*MAX(MIN(BR128,$J$5),$I$5)*(CK128*CD128/($K$5*1000))+$H$5*(CK128*CD128/($K$5*1000))*(CK128*CD128/($K$5*1000)))</f>
        <v>0</v>
      </c>
      <c r="S128">
        <f>J128*(1000-(1000*0.61365*exp(17.502*W128/(240.97+W128))/(CD128+CE128)+BY128)/2)/(1000*0.61365*exp(17.502*W128/(240.97+W128))/(CD128+CE128)-BY128)</f>
        <v>0</v>
      </c>
      <c r="T128">
        <f>1/((BS128+1)/(Q128/1.6)+1/(R128/1.37)) + BS128/((BS128+1)/(Q128/1.6) + BS128/(R128/1.37))</f>
        <v>0</v>
      </c>
      <c r="U128">
        <f>(BN128*BQ128)</f>
        <v>0</v>
      </c>
      <c r="V128">
        <f>(CF128+(U128+2*0.95*5.67E-8*(((CF128+$B$7)+273)^4-(CF128+273)^4)-44100*J128)/(1.84*29.3*R128+8*0.95*5.67E-8*(CF128+273)^3))</f>
        <v>0</v>
      </c>
      <c r="W128">
        <f>($C$7*CG128+$D$7*CH128+$E$7*V128)</f>
        <v>0</v>
      </c>
      <c r="X128">
        <f>0.61365*exp(17.502*W128/(240.97+W128))</f>
        <v>0</v>
      </c>
      <c r="Y128">
        <f>(Z128/AA128*100)</f>
        <v>0</v>
      </c>
      <c r="Z128">
        <f>BY128*(CD128+CE128)/1000</f>
        <v>0</v>
      </c>
      <c r="AA128">
        <f>0.61365*exp(17.502*CF128/(240.97+CF128))</f>
        <v>0</v>
      </c>
      <c r="AB128">
        <f>(X128-BY128*(CD128+CE128)/1000)</f>
        <v>0</v>
      </c>
      <c r="AC128">
        <f>(-J128*44100)</f>
        <v>0</v>
      </c>
      <c r="AD128">
        <f>2*29.3*R128*0.92*(CF128-W128)</f>
        <v>0</v>
      </c>
      <c r="AE128">
        <f>2*0.95*5.67E-8*(((CF128+$B$7)+273)^4-(W128+273)^4)</f>
        <v>0</v>
      </c>
      <c r="AF128">
        <f>U128+AE128+AC128+AD128</f>
        <v>0</v>
      </c>
      <c r="AG128">
        <v>16</v>
      </c>
      <c r="AH128">
        <v>2</v>
      </c>
      <c r="AI128">
        <f>IF(AG128*$H$13&gt;=AK128,1.0,(AK128/(AK128-AG128*$H$13)))</f>
        <v>0</v>
      </c>
      <c r="AJ128">
        <f>(AI128-1)*100</f>
        <v>0</v>
      </c>
      <c r="AK128">
        <f>MAX(0,($B$13+$C$13*CK128)/(1+$D$13*CK128)*CD128/(CF128+273)*$E$13)</f>
        <v>0</v>
      </c>
      <c r="AL128" t="s">
        <v>292</v>
      </c>
      <c r="AM128" t="s">
        <v>292</v>
      </c>
      <c r="AN128">
        <v>0</v>
      </c>
      <c r="AO128">
        <v>0</v>
      </c>
      <c r="AP128">
        <f>1-AN128/AO128</f>
        <v>0</v>
      </c>
      <c r="AQ128">
        <v>0</v>
      </c>
      <c r="AR128" t="s">
        <v>292</v>
      </c>
      <c r="AS128" t="s">
        <v>292</v>
      </c>
      <c r="AT128">
        <v>0</v>
      </c>
      <c r="AU128">
        <v>0</v>
      </c>
      <c r="AV128">
        <f>1-AT128/AU128</f>
        <v>0</v>
      </c>
      <c r="AW128">
        <v>0.5</v>
      </c>
      <c r="AX128">
        <f>BO128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292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BN128">
        <f>$B$11*CL128+$C$11*CM128+$F$11*CN128*(1-CQ128)</f>
        <v>0</v>
      </c>
      <c r="BO128">
        <f>BN128*BP128</f>
        <v>0</v>
      </c>
      <c r="BP128">
        <f>($B$11*$D$9+$C$11*$D$9+$F$11*((DA128+CS128)/MAX(DA128+CS128+DB128, 0.1)*$I$9+DB128/MAX(DA128+CS128+DB128, 0.1)*$J$9))/($B$11+$C$11+$F$11)</f>
        <v>0</v>
      </c>
      <c r="BQ128">
        <f>($B$11*$K$9+$C$11*$K$9+$F$11*((DA128+CS128)/MAX(DA128+CS128+DB128, 0.1)*$P$9+DB128/MAX(DA128+CS128+DB128, 0.1)*$Q$9))/($B$11+$C$11+$F$11)</f>
        <v>0</v>
      </c>
      <c r="BR128">
        <v>6</v>
      </c>
      <c r="BS128">
        <v>0.5</v>
      </c>
      <c r="BT128" t="s">
        <v>293</v>
      </c>
      <c r="BU128">
        <v>2</v>
      </c>
      <c r="BV128">
        <v>1626126535.5</v>
      </c>
      <c r="BW128">
        <v>403.134</v>
      </c>
      <c r="BX128">
        <v>420.015666666667</v>
      </c>
      <c r="BY128">
        <v>7.07793666666667</v>
      </c>
      <c r="BZ128">
        <v>4.39011333333333</v>
      </c>
      <c r="CA128">
        <v>401.002333333333</v>
      </c>
      <c r="CB128">
        <v>7.13392</v>
      </c>
      <c r="CC128">
        <v>899.987666666667</v>
      </c>
      <c r="CD128">
        <v>100.775333333333</v>
      </c>
      <c r="CE128">
        <v>0.110645333333333</v>
      </c>
      <c r="CF128">
        <v>17.929</v>
      </c>
      <c r="CG128">
        <v>17.0970333333333</v>
      </c>
      <c r="CH128">
        <v>999.9</v>
      </c>
      <c r="CI128">
        <v>0</v>
      </c>
      <c r="CJ128">
        <v>0</v>
      </c>
      <c r="CK128">
        <v>10016.8666666667</v>
      </c>
      <c r="CL128">
        <v>0</v>
      </c>
      <c r="CM128">
        <v>0.221023</v>
      </c>
      <c r="CN128">
        <v>1460.07666666667</v>
      </c>
      <c r="CO128">
        <v>0.972997666666667</v>
      </c>
      <c r="CP128">
        <v>0.0270023666666667</v>
      </c>
      <c r="CQ128">
        <v>0</v>
      </c>
      <c r="CR128">
        <v>908.315333333333</v>
      </c>
      <c r="CS128">
        <v>4.99999</v>
      </c>
      <c r="CT128">
        <v>13282.7333333333</v>
      </c>
      <c r="CU128">
        <v>12729</v>
      </c>
      <c r="CV128">
        <v>40.062</v>
      </c>
      <c r="CW128">
        <v>42.25</v>
      </c>
      <c r="CX128">
        <v>41.25</v>
      </c>
      <c r="CY128">
        <v>41.562</v>
      </c>
      <c r="CZ128">
        <v>41.562</v>
      </c>
      <c r="DA128">
        <v>1415.78666666667</v>
      </c>
      <c r="DB128">
        <v>39.29</v>
      </c>
      <c r="DC128">
        <v>0</v>
      </c>
      <c r="DD128">
        <v>1626126545.5</v>
      </c>
      <c r="DE128">
        <v>0</v>
      </c>
      <c r="DF128">
        <v>909.17108</v>
      </c>
      <c r="DG128">
        <v>-8.08753843942836</v>
      </c>
      <c r="DH128">
        <v>-105.2538460437</v>
      </c>
      <c r="DI128">
        <v>13294.128</v>
      </c>
      <c r="DJ128">
        <v>15</v>
      </c>
      <c r="DK128">
        <v>1626126261</v>
      </c>
      <c r="DL128" t="s">
        <v>294</v>
      </c>
      <c r="DM128">
        <v>1626126255</v>
      </c>
      <c r="DN128">
        <v>1626126261</v>
      </c>
      <c r="DO128">
        <v>7</v>
      </c>
      <c r="DP128">
        <v>0.339</v>
      </c>
      <c r="DQ128">
        <v>0.02</v>
      </c>
      <c r="DR128">
        <v>2.158</v>
      </c>
      <c r="DS128">
        <v>-0.064</v>
      </c>
      <c r="DT128">
        <v>420</v>
      </c>
      <c r="DU128">
        <v>4</v>
      </c>
      <c r="DV128">
        <v>0.09</v>
      </c>
      <c r="DW128">
        <v>0.05</v>
      </c>
      <c r="DX128">
        <v>-16.789785</v>
      </c>
      <c r="DY128">
        <v>-0.282610131332072</v>
      </c>
      <c r="DZ128">
        <v>0.0380457589620708</v>
      </c>
      <c r="EA128">
        <v>1</v>
      </c>
      <c r="EB128">
        <v>909.592323529412</v>
      </c>
      <c r="EC128">
        <v>-7.69127185110579</v>
      </c>
      <c r="ED128">
        <v>0.793064522283775</v>
      </c>
      <c r="EE128">
        <v>1</v>
      </c>
      <c r="EF128">
        <v>2.66569725</v>
      </c>
      <c r="EG128">
        <v>0.0424693058161314</v>
      </c>
      <c r="EH128">
        <v>0.0078799679528219</v>
      </c>
      <c r="EI128">
        <v>1</v>
      </c>
      <c r="EJ128">
        <v>3</v>
      </c>
      <c r="EK128">
        <v>3</v>
      </c>
      <c r="EL128" t="s">
        <v>295</v>
      </c>
      <c r="EM128">
        <v>100</v>
      </c>
      <c r="EN128">
        <v>100</v>
      </c>
      <c r="EO128">
        <v>2.132</v>
      </c>
      <c r="EP128">
        <v>-0.056</v>
      </c>
      <c r="EQ128">
        <v>1.36772170046793</v>
      </c>
      <c r="ER128">
        <v>0.00225868272383977</v>
      </c>
      <c r="ES128">
        <v>-9.96746185667655e-07</v>
      </c>
      <c r="ET128">
        <v>2.83711317370827e-10</v>
      </c>
      <c r="EU128">
        <v>-0.063082517618382</v>
      </c>
      <c r="EV128">
        <v>-0.00217948432402501</v>
      </c>
      <c r="EW128">
        <v>0.000453263451741206</v>
      </c>
      <c r="EX128">
        <v>-1.16319206543697e-06</v>
      </c>
      <c r="EY128">
        <v>-2</v>
      </c>
      <c r="EZ128">
        <v>2196</v>
      </c>
      <c r="FA128">
        <v>1</v>
      </c>
      <c r="FB128">
        <v>25</v>
      </c>
      <c r="FC128">
        <v>4.7</v>
      </c>
      <c r="FD128">
        <v>4.6</v>
      </c>
      <c r="FE128">
        <v>18</v>
      </c>
      <c r="FF128">
        <v>942.718</v>
      </c>
      <c r="FG128">
        <v>421.788</v>
      </c>
      <c r="FH128">
        <v>14.885</v>
      </c>
      <c r="FI128">
        <v>25.9191</v>
      </c>
      <c r="FJ128">
        <v>29.9992</v>
      </c>
      <c r="FK128">
        <v>25.9131</v>
      </c>
      <c r="FL128">
        <v>25.9369</v>
      </c>
      <c r="FM128">
        <v>25.2715</v>
      </c>
      <c r="FN128">
        <v>72.3872</v>
      </c>
      <c r="FO128">
        <v>0</v>
      </c>
      <c r="FP128">
        <v>14.96</v>
      </c>
      <c r="FQ128">
        <v>420</v>
      </c>
      <c r="FR128">
        <v>4.40772</v>
      </c>
      <c r="FS128">
        <v>101.367</v>
      </c>
      <c r="FT128">
        <v>101.996</v>
      </c>
    </row>
    <row r="129" spans="1:176">
      <c r="A129">
        <v>113</v>
      </c>
      <c r="B129">
        <v>1626126538.5</v>
      </c>
      <c r="C129">
        <v>224</v>
      </c>
      <c r="D129" t="s">
        <v>520</v>
      </c>
      <c r="E129" t="s">
        <v>521</v>
      </c>
      <c r="F129">
        <v>1</v>
      </c>
      <c r="I129">
        <v>1626126537.5</v>
      </c>
      <c r="J129">
        <f>(K129)/1000</f>
        <v>0</v>
      </c>
      <c r="K129">
        <f>1000*CC129*AI129*(BY129-BZ129)/(100*BR129*(1000-AI129*BY129))</f>
        <v>0</v>
      </c>
      <c r="L129">
        <f>CC129*AI129*(BX129-BW129*(1000-AI129*BZ129)/(1000-AI129*BY129))/(100*BR129)</f>
        <v>0</v>
      </c>
      <c r="M129">
        <f>BW129 - IF(AI129&gt;1, L129*BR129*100.0/(AK129*CK129), 0)</f>
        <v>0</v>
      </c>
      <c r="N129">
        <f>((T129-J129/2)*M129-L129)/(T129+J129/2)</f>
        <v>0</v>
      </c>
      <c r="O129">
        <f>N129*(CD129+CE129)/1000.0</f>
        <v>0</v>
      </c>
      <c r="P129">
        <f>(BW129 - IF(AI129&gt;1, L129*BR129*100.0/(AK129*CK129), 0))*(CD129+CE129)/1000.0</f>
        <v>0</v>
      </c>
      <c r="Q129">
        <f>2.0/((1/S129-1/R129)+SIGN(S129)*SQRT((1/S129-1/R129)*(1/S129-1/R129) + 4*BS129/((BS129+1)*(BS129+1))*(2*1/S129*1/R129-1/R129*1/R129)))</f>
        <v>0</v>
      </c>
      <c r="R129">
        <f>IF(LEFT(BT129,1)&lt;&gt;"0",IF(LEFT(BT129,1)="1",3.0,BU129),$D$5+$E$5*(CK129*CD129/($K$5*1000))+$F$5*(CK129*CD129/($K$5*1000))*MAX(MIN(BR129,$J$5),$I$5)*MAX(MIN(BR129,$J$5),$I$5)+$G$5*MAX(MIN(BR129,$J$5),$I$5)*(CK129*CD129/($K$5*1000))+$H$5*(CK129*CD129/($K$5*1000))*(CK129*CD129/($K$5*1000)))</f>
        <v>0</v>
      </c>
      <c r="S129">
        <f>J129*(1000-(1000*0.61365*exp(17.502*W129/(240.97+W129))/(CD129+CE129)+BY129)/2)/(1000*0.61365*exp(17.502*W129/(240.97+W129))/(CD129+CE129)-BY129)</f>
        <v>0</v>
      </c>
      <c r="T129">
        <f>1/((BS129+1)/(Q129/1.6)+1/(R129/1.37)) + BS129/((BS129+1)/(Q129/1.6) + BS129/(R129/1.37))</f>
        <v>0</v>
      </c>
      <c r="U129">
        <f>(BN129*BQ129)</f>
        <v>0</v>
      </c>
      <c r="V129">
        <f>(CF129+(U129+2*0.95*5.67E-8*(((CF129+$B$7)+273)^4-(CF129+273)^4)-44100*J129)/(1.84*29.3*R129+8*0.95*5.67E-8*(CF129+273)^3))</f>
        <v>0</v>
      </c>
      <c r="W129">
        <f>($C$7*CG129+$D$7*CH129+$E$7*V129)</f>
        <v>0</v>
      </c>
      <c r="X129">
        <f>0.61365*exp(17.502*W129/(240.97+W129))</f>
        <v>0</v>
      </c>
      <c r="Y129">
        <f>(Z129/AA129*100)</f>
        <v>0</v>
      </c>
      <c r="Z129">
        <f>BY129*(CD129+CE129)/1000</f>
        <v>0</v>
      </c>
      <c r="AA129">
        <f>0.61365*exp(17.502*CF129/(240.97+CF129))</f>
        <v>0</v>
      </c>
      <c r="AB129">
        <f>(X129-BY129*(CD129+CE129)/1000)</f>
        <v>0</v>
      </c>
      <c r="AC129">
        <f>(-J129*44100)</f>
        <v>0</v>
      </c>
      <c r="AD129">
        <f>2*29.3*R129*0.92*(CF129-W129)</f>
        <v>0</v>
      </c>
      <c r="AE129">
        <f>2*0.95*5.67E-8*(((CF129+$B$7)+273)^4-(W129+273)^4)</f>
        <v>0</v>
      </c>
      <c r="AF129">
        <f>U129+AE129+AC129+AD129</f>
        <v>0</v>
      </c>
      <c r="AG129">
        <v>16</v>
      </c>
      <c r="AH129">
        <v>2</v>
      </c>
      <c r="AI129">
        <f>IF(AG129*$H$13&gt;=AK129,1.0,(AK129/(AK129-AG129*$H$13)))</f>
        <v>0</v>
      </c>
      <c r="AJ129">
        <f>(AI129-1)*100</f>
        <v>0</v>
      </c>
      <c r="AK129">
        <f>MAX(0,($B$13+$C$13*CK129)/(1+$D$13*CK129)*CD129/(CF129+273)*$E$13)</f>
        <v>0</v>
      </c>
      <c r="AL129" t="s">
        <v>292</v>
      </c>
      <c r="AM129" t="s">
        <v>292</v>
      </c>
      <c r="AN129">
        <v>0</v>
      </c>
      <c r="AO129">
        <v>0</v>
      </c>
      <c r="AP129">
        <f>1-AN129/AO129</f>
        <v>0</v>
      </c>
      <c r="AQ129">
        <v>0</v>
      </c>
      <c r="AR129" t="s">
        <v>292</v>
      </c>
      <c r="AS129" t="s">
        <v>292</v>
      </c>
      <c r="AT129">
        <v>0</v>
      </c>
      <c r="AU129">
        <v>0</v>
      </c>
      <c r="AV129">
        <f>1-AT129/AU129</f>
        <v>0</v>
      </c>
      <c r="AW129">
        <v>0.5</v>
      </c>
      <c r="AX129">
        <f>BO129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292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BN129">
        <f>$B$11*CL129+$C$11*CM129+$F$11*CN129*(1-CQ129)</f>
        <v>0</v>
      </c>
      <c r="BO129">
        <f>BN129*BP129</f>
        <v>0</v>
      </c>
      <c r="BP129">
        <f>($B$11*$D$9+$C$11*$D$9+$F$11*((DA129+CS129)/MAX(DA129+CS129+DB129, 0.1)*$I$9+DB129/MAX(DA129+CS129+DB129, 0.1)*$J$9))/($B$11+$C$11+$F$11)</f>
        <v>0</v>
      </c>
      <c r="BQ129">
        <f>($B$11*$K$9+$C$11*$K$9+$F$11*((DA129+CS129)/MAX(DA129+CS129+DB129, 0.1)*$P$9+DB129/MAX(DA129+CS129+DB129, 0.1)*$Q$9))/($B$11+$C$11+$F$11)</f>
        <v>0</v>
      </c>
      <c r="BR129">
        <v>6</v>
      </c>
      <c r="BS129">
        <v>0.5</v>
      </c>
      <c r="BT129" t="s">
        <v>293</v>
      </c>
      <c r="BU129">
        <v>2</v>
      </c>
      <c r="BV129">
        <v>1626126537.5</v>
      </c>
      <c r="BW129">
        <v>403.157</v>
      </c>
      <c r="BX129">
        <v>420.043</v>
      </c>
      <c r="BY129">
        <v>7.09148666666667</v>
      </c>
      <c r="BZ129">
        <v>4.39231333333333</v>
      </c>
      <c r="CA129">
        <v>401.025666666667</v>
      </c>
      <c r="CB129">
        <v>7.14741666666667</v>
      </c>
      <c r="CC129">
        <v>900.055333333333</v>
      </c>
      <c r="CD129">
        <v>100.774</v>
      </c>
      <c r="CE129">
        <v>0.111035333333333</v>
      </c>
      <c r="CF129">
        <v>17.9553</v>
      </c>
      <c r="CG129">
        <v>17.1223666666667</v>
      </c>
      <c r="CH129">
        <v>999.9</v>
      </c>
      <c r="CI129">
        <v>0</v>
      </c>
      <c r="CJ129">
        <v>0</v>
      </c>
      <c r="CK129">
        <v>10018.34</v>
      </c>
      <c r="CL129">
        <v>0</v>
      </c>
      <c r="CM129">
        <v>0.221023</v>
      </c>
      <c r="CN129">
        <v>1459.99</v>
      </c>
      <c r="CO129">
        <v>0.972996333333333</v>
      </c>
      <c r="CP129">
        <v>0.0270039333333333</v>
      </c>
      <c r="CQ129">
        <v>0</v>
      </c>
      <c r="CR129">
        <v>908.141333333333</v>
      </c>
      <c r="CS129">
        <v>4.99999</v>
      </c>
      <c r="CT129">
        <v>13278.3</v>
      </c>
      <c r="CU129">
        <v>12728.2666666667</v>
      </c>
      <c r="CV129">
        <v>40.062</v>
      </c>
      <c r="CW129">
        <v>42.2913333333333</v>
      </c>
      <c r="CX129">
        <v>41.25</v>
      </c>
      <c r="CY129">
        <v>41.562</v>
      </c>
      <c r="CZ129">
        <v>41.562</v>
      </c>
      <c r="DA129">
        <v>1415.7</v>
      </c>
      <c r="DB129">
        <v>39.29</v>
      </c>
      <c r="DC129">
        <v>0</v>
      </c>
      <c r="DD129">
        <v>1626126547.9</v>
      </c>
      <c r="DE129">
        <v>0</v>
      </c>
      <c r="DF129">
        <v>908.8542</v>
      </c>
      <c r="DG129">
        <v>-7.14192305215637</v>
      </c>
      <c r="DH129">
        <v>-108.976922965114</v>
      </c>
      <c r="DI129">
        <v>13289.796</v>
      </c>
      <c r="DJ129">
        <v>15</v>
      </c>
      <c r="DK129">
        <v>1626126261</v>
      </c>
      <c r="DL129" t="s">
        <v>294</v>
      </c>
      <c r="DM129">
        <v>1626126255</v>
      </c>
      <c r="DN129">
        <v>1626126261</v>
      </c>
      <c r="DO129">
        <v>7</v>
      </c>
      <c r="DP129">
        <v>0.339</v>
      </c>
      <c r="DQ129">
        <v>0.02</v>
      </c>
      <c r="DR129">
        <v>2.158</v>
      </c>
      <c r="DS129">
        <v>-0.064</v>
      </c>
      <c r="DT129">
        <v>420</v>
      </c>
      <c r="DU129">
        <v>4</v>
      </c>
      <c r="DV129">
        <v>0.09</v>
      </c>
      <c r="DW129">
        <v>0.05</v>
      </c>
      <c r="DX129">
        <v>-16.80444</v>
      </c>
      <c r="DY129">
        <v>-0.356742213883607</v>
      </c>
      <c r="DZ129">
        <v>0.0452239471961481</v>
      </c>
      <c r="EA129">
        <v>1</v>
      </c>
      <c r="EB129">
        <v>909.339264705882</v>
      </c>
      <c r="EC129">
        <v>-7.31933392556215</v>
      </c>
      <c r="ED129">
        <v>0.75583861912851</v>
      </c>
      <c r="EE129">
        <v>1</v>
      </c>
      <c r="EF129">
        <v>2.66940775</v>
      </c>
      <c r="EG129">
        <v>0.0747297185741027</v>
      </c>
      <c r="EH129">
        <v>0.0113547731125505</v>
      </c>
      <c r="EI129">
        <v>1</v>
      </c>
      <c r="EJ129">
        <v>3</v>
      </c>
      <c r="EK129">
        <v>3</v>
      </c>
      <c r="EL129" t="s">
        <v>295</v>
      </c>
      <c r="EM129">
        <v>100</v>
      </c>
      <c r="EN129">
        <v>100</v>
      </c>
      <c r="EO129">
        <v>2.131</v>
      </c>
      <c r="EP129">
        <v>-0.0559</v>
      </c>
      <c r="EQ129">
        <v>1.36772170046793</v>
      </c>
      <c r="ER129">
        <v>0.00225868272383977</v>
      </c>
      <c r="ES129">
        <v>-9.96746185667655e-07</v>
      </c>
      <c r="ET129">
        <v>2.83711317370827e-10</v>
      </c>
      <c r="EU129">
        <v>-0.063082517618382</v>
      </c>
      <c r="EV129">
        <v>-0.00217948432402501</v>
      </c>
      <c r="EW129">
        <v>0.000453263451741206</v>
      </c>
      <c r="EX129">
        <v>-1.16319206543697e-06</v>
      </c>
      <c r="EY129">
        <v>-2</v>
      </c>
      <c r="EZ129">
        <v>2196</v>
      </c>
      <c r="FA129">
        <v>1</v>
      </c>
      <c r="FB129">
        <v>25</v>
      </c>
      <c r="FC129">
        <v>4.7</v>
      </c>
      <c r="FD129">
        <v>4.6</v>
      </c>
      <c r="FE129">
        <v>18</v>
      </c>
      <c r="FF129">
        <v>942.975</v>
      </c>
      <c r="FG129">
        <v>421.735</v>
      </c>
      <c r="FH129">
        <v>14.9601</v>
      </c>
      <c r="FI129">
        <v>25.9147</v>
      </c>
      <c r="FJ129">
        <v>29.9991</v>
      </c>
      <c r="FK129">
        <v>25.9114</v>
      </c>
      <c r="FL129">
        <v>25.9357</v>
      </c>
      <c r="FM129">
        <v>25.2705</v>
      </c>
      <c r="FN129">
        <v>72.3872</v>
      </c>
      <c r="FO129">
        <v>0</v>
      </c>
      <c r="FP129">
        <v>15.06</v>
      </c>
      <c r="FQ129">
        <v>420</v>
      </c>
      <c r="FR129">
        <v>4.40604</v>
      </c>
      <c r="FS129">
        <v>101.366</v>
      </c>
      <c r="FT129">
        <v>101.996</v>
      </c>
    </row>
    <row r="130" spans="1:176">
      <c r="A130">
        <v>114</v>
      </c>
      <c r="B130">
        <v>1626126540.5</v>
      </c>
      <c r="C130">
        <v>226</v>
      </c>
      <c r="D130" t="s">
        <v>522</v>
      </c>
      <c r="E130" t="s">
        <v>523</v>
      </c>
      <c r="F130">
        <v>1</v>
      </c>
      <c r="I130">
        <v>1626126539.5</v>
      </c>
      <c r="J130">
        <f>(K130)/1000</f>
        <v>0</v>
      </c>
      <c r="K130">
        <f>1000*CC130*AI130*(BY130-BZ130)/(100*BR130*(1000-AI130*BY130))</f>
        <v>0</v>
      </c>
      <c r="L130">
        <f>CC130*AI130*(BX130-BW130*(1000-AI130*BZ130)/(1000-AI130*BY130))/(100*BR130)</f>
        <v>0</v>
      </c>
      <c r="M130">
        <f>BW130 - IF(AI130&gt;1, L130*BR130*100.0/(AK130*CK130), 0)</f>
        <v>0</v>
      </c>
      <c r="N130">
        <f>((T130-J130/2)*M130-L130)/(T130+J130/2)</f>
        <v>0</v>
      </c>
      <c r="O130">
        <f>N130*(CD130+CE130)/1000.0</f>
        <v>0</v>
      </c>
      <c r="P130">
        <f>(BW130 - IF(AI130&gt;1, L130*BR130*100.0/(AK130*CK130), 0))*(CD130+CE130)/1000.0</f>
        <v>0</v>
      </c>
      <c r="Q130">
        <f>2.0/((1/S130-1/R130)+SIGN(S130)*SQRT((1/S130-1/R130)*(1/S130-1/R130) + 4*BS130/((BS130+1)*(BS130+1))*(2*1/S130*1/R130-1/R130*1/R130)))</f>
        <v>0</v>
      </c>
      <c r="R130">
        <f>IF(LEFT(BT130,1)&lt;&gt;"0",IF(LEFT(BT130,1)="1",3.0,BU130),$D$5+$E$5*(CK130*CD130/($K$5*1000))+$F$5*(CK130*CD130/($K$5*1000))*MAX(MIN(BR130,$J$5),$I$5)*MAX(MIN(BR130,$J$5),$I$5)+$G$5*MAX(MIN(BR130,$J$5),$I$5)*(CK130*CD130/($K$5*1000))+$H$5*(CK130*CD130/($K$5*1000))*(CK130*CD130/($K$5*1000)))</f>
        <v>0</v>
      </c>
      <c r="S130">
        <f>J130*(1000-(1000*0.61365*exp(17.502*W130/(240.97+W130))/(CD130+CE130)+BY130)/2)/(1000*0.61365*exp(17.502*W130/(240.97+W130))/(CD130+CE130)-BY130)</f>
        <v>0</v>
      </c>
      <c r="T130">
        <f>1/((BS130+1)/(Q130/1.6)+1/(R130/1.37)) + BS130/((BS130+1)/(Q130/1.6) + BS130/(R130/1.37))</f>
        <v>0</v>
      </c>
      <c r="U130">
        <f>(BN130*BQ130)</f>
        <v>0</v>
      </c>
      <c r="V130">
        <f>(CF130+(U130+2*0.95*5.67E-8*(((CF130+$B$7)+273)^4-(CF130+273)^4)-44100*J130)/(1.84*29.3*R130+8*0.95*5.67E-8*(CF130+273)^3))</f>
        <v>0</v>
      </c>
      <c r="W130">
        <f>($C$7*CG130+$D$7*CH130+$E$7*V130)</f>
        <v>0</v>
      </c>
      <c r="X130">
        <f>0.61365*exp(17.502*W130/(240.97+W130))</f>
        <v>0</v>
      </c>
      <c r="Y130">
        <f>(Z130/AA130*100)</f>
        <v>0</v>
      </c>
      <c r="Z130">
        <f>BY130*(CD130+CE130)/1000</f>
        <v>0</v>
      </c>
      <c r="AA130">
        <f>0.61365*exp(17.502*CF130/(240.97+CF130))</f>
        <v>0</v>
      </c>
      <c r="AB130">
        <f>(X130-BY130*(CD130+CE130)/1000)</f>
        <v>0</v>
      </c>
      <c r="AC130">
        <f>(-J130*44100)</f>
        <v>0</v>
      </c>
      <c r="AD130">
        <f>2*29.3*R130*0.92*(CF130-W130)</f>
        <v>0</v>
      </c>
      <c r="AE130">
        <f>2*0.95*5.67E-8*(((CF130+$B$7)+273)^4-(W130+273)^4)</f>
        <v>0</v>
      </c>
      <c r="AF130">
        <f>U130+AE130+AC130+AD130</f>
        <v>0</v>
      </c>
      <c r="AG130">
        <v>16</v>
      </c>
      <c r="AH130">
        <v>2</v>
      </c>
      <c r="AI130">
        <f>IF(AG130*$H$13&gt;=AK130,1.0,(AK130/(AK130-AG130*$H$13)))</f>
        <v>0</v>
      </c>
      <c r="AJ130">
        <f>(AI130-1)*100</f>
        <v>0</v>
      </c>
      <c r="AK130">
        <f>MAX(0,($B$13+$C$13*CK130)/(1+$D$13*CK130)*CD130/(CF130+273)*$E$13)</f>
        <v>0</v>
      </c>
      <c r="AL130" t="s">
        <v>292</v>
      </c>
      <c r="AM130" t="s">
        <v>292</v>
      </c>
      <c r="AN130">
        <v>0</v>
      </c>
      <c r="AO130">
        <v>0</v>
      </c>
      <c r="AP130">
        <f>1-AN130/AO130</f>
        <v>0</v>
      </c>
      <c r="AQ130">
        <v>0</v>
      </c>
      <c r="AR130" t="s">
        <v>292</v>
      </c>
      <c r="AS130" t="s">
        <v>292</v>
      </c>
      <c r="AT130">
        <v>0</v>
      </c>
      <c r="AU130">
        <v>0</v>
      </c>
      <c r="AV130">
        <f>1-AT130/AU130</f>
        <v>0</v>
      </c>
      <c r="AW130">
        <v>0.5</v>
      </c>
      <c r="AX130">
        <f>BO130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292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BN130">
        <f>$B$11*CL130+$C$11*CM130+$F$11*CN130*(1-CQ130)</f>
        <v>0</v>
      </c>
      <c r="BO130">
        <f>BN130*BP130</f>
        <v>0</v>
      </c>
      <c r="BP130">
        <f>($B$11*$D$9+$C$11*$D$9+$F$11*((DA130+CS130)/MAX(DA130+CS130+DB130, 0.1)*$I$9+DB130/MAX(DA130+CS130+DB130, 0.1)*$J$9))/($B$11+$C$11+$F$11)</f>
        <v>0</v>
      </c>
      <c r="BQ130">
        <f>($B$11*$K$9+$C$11*$K$9+$F$11*((DA130+CS130)/MAX(DA130+CS130+DB130, 0.1)*$P$9+DB130/MAX(DA130+CS130+DB130, 0.1)*$Q$9))/($B$11+$C$11+$F$11)</f>
        <v>0</v>
      </c>
      <c r="BR130">
        <v>6</v>
      </c>
      <c r="BS130">
        <v>0.5</v>
      </c>
      <c r="BT130" t="s">
        <v>293</v>
      </c>
      <c r="BU130">
        <v>2</v>
      </c>
      <c r="BV130">
        <v>1626126539.5</v>
      </c>
      <c r="BW130">
        <v>403.180333333333</v>
      </c>
      <c r="BX130">
        <v>420.059666666667</v>
      </c>
      <c r="BY130">
        <v>7.10288666666667</v>
      </c>
      <c r="BZ130">
        <v>4.39363666666667</v>
      </c>
      <c r="CA130">
        <v>401.049</v>
      </c>
      <c r="CB130">
        <v>7.15876666666667</v>
      </c>
      <c r="CC130">
        <v>900.050333333333</v>
      </c>
      <c r="CD130">
        <v>100.774</v>
      </c>
      <c r="CE130">
        <v>0.110986666666667</v>
      </c>
      <c r="CF130">
        <v>17.9833333333333</v>
      </c>
      <c r="CG130">
        <v>17.1387666666667</v>
      </c>
      <c r="CH130">
        <v>999.9</v>
      </c>
      <c r="CI130">
        <v>0</v>
      </c>
      <c r="CJ130">
        <v>0</v>
      </c>
      <c r="CK130">
        <v>10000.4266666667</v>
      </c>
      <c r="CL130">
        <v>0</v>
      </c>
      <c r="CM130">
        <v>0.221023</v>
      </c>
      <c r="CN130">
        <v>1459.99</v>
      </c>
      <c r="CO130">
        <v>0.972997666666667</v>
      </c>
      <c r="CP130">
        <v>0.0270023666666667</v>
      </c>
      <c r="CQ130">
        <v>0</v>
      </c>
      <c r="CR130">
        <v>907.684333333333</v>
      </c>
      <c r="CS130">
        <v>4.99999</v>
      </c>
      <c r="CT130">
        <v>13274.8666666667</v>
      </c>
      <c r="CU130">
        <v>12728.2666666667</v>
      </c>
      <c r="CV130">
        <v>40.062</v>
      </c>
      <c r="CW130">
        <v>42.2706666666667</v>
      </c>
      <c r="CX130">
        <v>41.25</v>
      </c>
      <c r="CY130">
        <v>41.562</v>
      </c>
      <c r="CZ130">
        <v>41.562</v>
      </c>
      <c r="DA130">
        <v>1415.7</v>
      </c>
      <c r="DB130">
        <v>39.29</v>
      </c>
      <c r="DC130">
        <v>0</v>
      </c>
      <c r="DD130">
        <v>1626126549.7</v>
      </c>
      <c r="DE130">
        <v>0</v>
      </c>
      <c r="DF130">
        <v>908.640192307692</v>
      </c>
      <c r="DG130">
        <v>-7.71723076496426</v>
      </c>
      <c r="DH130">
        <v>-113.658119762898</v>
      </c>
      <c r="DI130">
        <v>13286.9653846154</v>
      </c>
      <c r="DJ130">
        <v>15</v>
      </c>
      <c r="DK130">
        <v>1626126261</v>
      </c>
      <c r="DL130" t="s">
        <v>294</v>
      </c>
      <c r="DM130">
        <v>1626126255</v>
      </c>
      <c r="DN130">
        <v>1626126261</v>
      </c>
      <c r="DO130">
        <v>7</v>
      </c>
      <c r="DP130">
        <v>0.339</v>
      </c>
      <c r="DQ130">
        <v>0.02</v>
      </c>
      <c r="DR130">
        <v>2.158</v>
      </c>
      <c r="DS130">
        <v>-0.064</v>
      </c>
      <c r="DT130">
        <v>420</v>
      </c>
      <c r="DU130">
        <v>4</v>
      </c>
      <c r="DV130">
        <v>0.09</v>
      </c>
      <c r="DW130">
        <v>0.05</v>
      </c>
      <c r="DX130">
        <v>-16.8158575</v>
      </c>
      <c r="DY130">
        <v>-0.378345590994333</v>
      </c>
      <c r="DZ130">
        <v>0.0467115129678968</v>
      </c>
      <c r="EA130">
        <v>1</v>
      </c>
      <c r="EB130">
        <v>909.133941176471</v>
      </c>
      <c r="EC130">
        <v>-7.62644838269749</v>
      </c>
      <c r="ED130">
        <v>0.779083660129622</v>
      </c>
      <c r="EE130">
        <v>1</v>
      </c>
      <c r="EF130">
        <v>2.673669</v>
      </c>
      <c r="EG130">
        <v>0.121679099437144</v>
      </c>
      <c r="EH130">
        <v>0.0154980959798293</v>
      </c>
      <c r="EI130">
        <v>0</v>
      </c>
      <c r="EJ130">
        <v>2</v>
      </c>
      <c r="EK130">
        <v>3</v>
      </c>
      <c r="EL130" t="s">
        <v>340</v>
      </c>
      <c r="EM130">
        <v>100</v>
      </c>
      <c r="EN130">
        <v>100</v>
      </c>
      <c r="EO130">
        <v>2.132</v>
      </c>
      <c r="EP130">
        <v>-0.0559</v>
      </c>
      <c r="EQ130">
        <v>1.36772170046793</v>
      </c>
      <c r="ER130">
        <v>0.00225868272383977</v>
      </c>
      <c r="ES130">
        <v>-9.96746185667655e-07</v>
      </c>
      <c r="ET130">
        <v>2.83711317370827e-10</v>
      </c>
      <c r="EU130">
        <v>-0.063082517618382</v>
      </c>
      <c r="EV130">
        <v>-0.00217948432402501</v>
      </c>
      <c r="EW130">
        <v>0.000453263451741206</v>
      </c>
      <c r="EX130">
        <v>-1.16319206543697e-06</v>
      </c>
      <c r="EY130">
        <v>-2</v>
      </c>
      <c r="EZ130">
        <v>2196</v>
      </c>
      <c r="FA130">
        <v>1</v>
      </c>
      <c r="FB130">
        <v>25</v>
      </c>
      <c r="FC130">
        <v>4.8</v>
      </c>
      <c r="FD130">
        <v>4.7</v>
      </c>
      <c r="FE130">
        <v>18</v>
      </c>
      <c r="FF130">
        <v>942.684</v>
      </c>
      <c r="FG130">
        <v>421.796</v>
      </c>
      <c r="FH130">
        <v>15.0256</v>
      </c>
      <c r="FI130">
        <v>25.9106</v>
      </c>
      <c r="FJ130">
        <v>29.9992</v>
      </c>
      <c r="FK130">
        <v>25.9096</v>
      </c>
      <c r="FL130">
        <v>25.9341</v>
      </c>
      <c r="FM130">
        <v>25.2686</v>
      </c>
      <c r="FN130">
        <v>72.3872</v>
      </c>
      <c r="FO130">
        <v>0</v>
      </c>
      <c r="FP130">
        <v>15.16</v>
      </c>
      <c r="FQ130">
        <v>420</v>
      </c>
      <c r="FR130">
        <v>4.40604</v>
      </c>
      <c r="FS130">
        <v>101.366</v>
      </c>
      <c r="FT130">
        <v>101.996</v>
      </c>
    </row>
    <row r="131" spans="1:176">
      <c r="A131">
        <v>115</v>
      </c>
      <c r="B131">
        <v>1626126542.5</v>
      </c>
      <c r="C131">
        <v>228</v>
      </c>
      <c r="D131" t="s">
        <v>524</v>
      </c>
      <c r="E131" t="s">
        <v>525</v>
      </c>
      <c r="F131">
        <v>1</v>
      </c>
      <c r="I131">
        <v>1626126541.5</v>
      </c>
      <c r="J131">
        <f>(K131)/1000</f>
        <v>0</v>
      </c>
      <c r="K131">
        <f>1000*CC131*AI131*(BY131-BZ131)/(100*BR131*(1000-AI131*BY131))</f>
        <v>0</v>
      </c>
      <c r="L131">
        <f>CC131*AI131*(BX131-BW131*(1000-AI131*BZ131)/(1000-AI131*BY131))/(100*BR131)</f>
        <v>0</v>
      </c>
      <c r="M131">
        <f>BW131 - IF(AI131&gt;1, L131*BR131*100.0/(AK131*CK131), 0)</f>
        <v>0</v>
      </c>
      <c r="N131">
        <f>((T131-J131/2)*M131-L131)/(T131+J131/2)</f>
        <v>0</v>
      </c>
      <c r="O131">
        <f>N131*(CD131+CE131)/1000.0</f>
        <v>0</v>
      </c>
      <c r="P131">
        <f>(BW131 - IF(AI131&gt;1, L131*BR131*100.0/(AK131*CK131), 0))*(CD131+CE131)/1000.0</f>
        <v>0</v>
      </c>
      <c r="Q131">
        <f>2.0/((1/S131-1/R131)+SIGN(S131)*SQRT((1/S131-1/R131)*(1/S131-1/R131) + 4*BS131/((BS131+1)*(BS131+1))*(2*1/S131*1/R131-1/R131*1/R131)))</f>
        <v>0</v>
      </c>
      <c r="R131">
        <f>IF(LEFT(BT131,1)&lt;&gt;"0",IF(LEFT(BT131,1)="1",3.0,BU131),$D$5+$E$5*(CK131*CD131/($K$5*1000))+$F$5*(CK131*CD131/($K$5*1000))*MAX(MIN(BR131,$J$5),$I$5)*MAX(MIN(BR131,$J$5),$I$5)+$G$5*MAX(MIN(BR131,$J$5),$I$5)*(CK131*CD131/($K$5*1000))+$H$5*(CK131*CD131/($K$5*1000))*(CK131*CD131/($K$5*1000)))</f>
        <v>0</v>
      </c>
      <c r="S131">
        <f>J131*(1000-(1000*0.61365*exp(17.502*W131/(240.97+W131))/(CD131+CE131)+BY131)/2)/(1000*0.61365*exp(17.502*W131/(240.97+W131))/(CD131+CE131)-BY131)</f>
        <v>0</v>
      </c>
      <c r="T131">
        <f>1/((BS131+1)/(Q131/1.6)+1/(R131/1.37)) + BS131/((BS131+1)/(Q131/1.6) + BS131/(R131/1.37))</f>
        <v>0</v>
      </c>
      <c r="U131">
        <f>(BN131*BQ131)</f>
        <v>0</v>
      </c>
      <c r="V131">
        <f>(CF131+(U131+2*0.95*5.67E-8*(((CF131+$B$7)+273)^4-(CF131+273)^4)-44100*J131)/(1.84*29.3*R131+8*0.95*5.67E-8*(CF131+273)^3))</f>
        <v>0</v>
      </c>
      <c r="W131">
        <f>($C$7*CG131+$D$7*CH131+$E$7*V131)</f>
        <v>0</v>
      </c>
      <c r="X131">
        <f>0.61365*exp(17.502*W131/(240.97+W131))</f>
        <v>0</v>
      </c>
      <c r="Y131">
        <f>(Z131/AA131*100)</f>
        <v>0</v>
      </c>
      <c r="Z131">
        <f>BY131*(CD131+CE131)/1000</f>
        <v>0</v>
      </c>
      <c r="AA131">
        <f>0.61365*exp(17.502*CF131/(240.97+CF131))</f>
        <v>0</v>
      </c>
      <c r="AB131">
        <f>(X131-BY131*(CD131+CE131)/1000)</f>
        <v>0</v>
      </c>
      <c r="AC131">
        <f>(-J131*44100)</f>
        <v>0</v>
      </c>
      <c r="AD131">
        <f>2*29.3*R131*0.92*(CF131-W131)</f>
        <v>0</v>
      </c>
      <c r="AE131">
        <f>2*0.95*5.67E-8*(((CF131+$B$7)+273)^4-(W131+273)^4)</f>
        <v>0</v>
      </c>
      <c r="AF131">
        <f>U131+AE131+AC131+AD131</f>
        <v>0</v>
      </c>
      <c r="AG131">
        <v>16</v>
      </c>
      <c r="AH131">
        <v>2</v>
      </c>
      <c r="AI131">
        <f>IF(AG131*$H$13&gt;=AK131,1.0,(AK131/(AK131-AG131*$H$13)))</f>
        <v>0</v>
      </c>
      <c r="AJ131">
        <f>(AI131-1)*100</f>
        <v>0</v>
      </c>
      <c r="AK131">
        <f>MAX(0,($B$13+$C$13*CK131)/(1+$D$13*CK131)*CD131/(CF131+273)*$E$13)</f>
        <v>0</v>
      </c>
      <c r="AL131" t="s">
        <v>292</v>
      </c>
      <c r="AM131" t="s">
        <v>292</v>
      </c>
      <c r="AN131">
        <v>0</v>
      </c>
      <c r="AO131">
        <v>0</v>
      </c>
      <c r="AP131">
        <f>1-AN131/AO131</f>
        <v>0</v>
      </c>
      <c r="AQ131">
        <v>0</v>
      </c>
      <c r="AR131" t="s">
        <v>292</v>
      </c>
      <c r="AS131" t="s">
        <v>292</v>
      </c>
      <c r="AT131">
        <v>0</v>
      </c>
      <c r="AU131">
        <v>0</v>
      </c>
      <c r="AV131">
        <f>1-AT131/AU131</f>
        <v>0</v>
      </c>
      <c r="AW131">
        <v>0.5</v>
      </c>
      <c r="AX131">
        <f>BO131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292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BN131">
        <f>$B$11*CL131+$C$11*CM131+$F$11*CN131*(1-CQ131)</f>
        <v>0</v>
      </c>
      <c r="BO131">
        <f>BN131*BP131</f>
        <v>0</v>
      </c>
      <c r="BP131">
        <f>($B$11*$D$9+$C$11*$D$9+$F$11*((DA131+CS131)/MAX(DA131+CS131+DB131, 0.1)*$I$9+DB131/MAX(DA131+CS131+DB131, 0.1)*$J$9))/($B$11+$C$11+$F$11)</f>
        <v>0</v>
      </c>
      <c r="BQ131">
        <f>($B$11*$K$9+$C$11*$K$9+$F$11*((DA131+CS131)/MAX(DA131+CS131+DB131, 0.1)*$P$9+DB131/MAX(DA131+CS131+DB131, 0.1)*$Q$9))/($B$11+$C$11+$F$11)</f>
        <v>0</v>
      </c>
      <c r="BR131">
        <v>6</v>
      </c>
      <c r="BS131">
        <v>0.5</v>
      </c>
      <c r="BT131" t="s">
        <v>293</v>
      </c>
      <c r="BU131">
        <v>2</v>
      </c>
      <c r="BV131">
        <v>1626126541.5</v>
      </c>
      <c r="BW131">
        <v>403.145666666667</v>
      </c>
      <c r="BX131">
        <v>420.036666666667</v>
      </c>
      <c r="BY131">
        <v>7.114</v>
      </c>
      <c r="BZ131">
        <v>4.39399</v>
      </c>
      <c r="CA131">
        <v>401.014</v>
      </c>
      <c r="CB131">
        <v>7.16983666666667</v>
      </c>
      <c r="CC131">
        <v>899.965</v>
      </c>
      <c r="CD131">
        <v>100.774</v>
      </c>
      <c r="CE131">
        <v>0.110553</v>
      </c>
      <c r="CF131">
        <v>18.0137666666667</v>
      </c>
      <c r="CG131">
        <v>17.1589666666667</v>
      </c>
      <c r="CH131">
        <v>999.9</v>
      </c>
      <c r="CI131">
        <v>0</v>
      </c>
      <c r="CJ131">
        <v>0</v>
      </c>
      <c r="CK131">
        <v>9954.37666666667</v>
      </c>
      <c r="CL131">
        <v>0</v>
      </c>
      <c r="CM131">
        <v>0.221023</v>
      </c>
      <c r="CN131">
        <v>1459.99333333333</v>
      </c>
      <c r="CO131">
        <v>0.972997666666667</v>
      </c>
      <c r="CP131">
        <v>0.0270023666666667</v>
      </c>
      <c r="CQ131">
        <v>0</v>
      </c>
      <c r="CR131">
        <v>907.382333333333</v>
      </c>
      <c r="CS131">
        <v>4.99999</v>
      </c>
      <c r="CT131">
        <v>13270.8666666667</v>
      </c>
      <c r="CU131">
        <v>12728.2666666667</v>
      </c>
      <c r="CV131">
        <v>40.062</v>
      </c>
      <c r="CW131">
        <v>42.25</v>
      </c>
      <c r="CX131">
        <v>41.25</v>
      </c>
      <c r="CY131">
        <v>41.562</v>
      </c>
      <c r="CZ131">
        <v>41.562</v>
      </c>
      <c r="DA131">
        <v>1415.70333333333</v>
      </c>
      <c r="DB131">
        <v>39.29</v>
      </c>
      <c r="DC131">
        <v>0</v>
      </c>
      <c r="DD131">
        <v>1626126551.5</v>
      </c>
      <c r="DE131">
        <v>0</v>
      </c>
      <c r="DF131">
        <v>908.35432</v>
      </c>
      <c r="DG131">
        <v>-8.12738458887182</v>
      </c>
      <c r="DH131">
        <v>-114.792307506558</v>
      </c>
      <c r="DI131">
        <v>13283.104</v>
      </c>
      <c r="DJ131">
        <v>15</v>
      </c>
      <c r="DK131">
        <v>1626126261</v>
      </c>
      <c r="DL131" t="s">
        <v>294</v>
      </c>
      <c r="DM131">
        <v>1626126255</v>
      </c>
      <c r="DN131">
        <v>1626126261</v>
      </c>
      <c r="DO131">
        <v>7</v>
      </c>
      <c r="DP131">
        <v>0.339</v>
      </c>
      <c r="DQ131">
        <v>0.02</v>
      </c>
      <c r="DR131">
        <v>2.158</v>
      </c>
      <c r="DS131">
        <v>-0.064</v>
      </c>
      <c r="DT131">
        <v>420</v>
      </c>
      <c r="DU131">
        <v>4</v>
      </c>
      <c r="DV131">
        <v>0.09</v>
      </c>
      <c r="DW131">
        <v>0.05</v>
      </c>
      <c r="DX131">
        <v>-16.826885</v>
      </c>
      <c r="DY131">
        <v>-0.410976360225114</v>
      </c>
      <c r="DZ131">
        <v>0.048767194659935</v>
      </c>
      <c r="EA131">
        <v>1</v>
      </c>
      <c r="EB131">
        <v>908.812029411765</v>
      </c>
      <c r="EC131">
        <v>-8.03952455010112</v>
      </c>
      <c r="ED131">
        <v>0.820708857358513</v>
      </c>
      <c r="EE131">
        <v>1</v>
      </c>
      <c r="EF131">
        <v>2.67885825</v>
      </c>
      <c r="EG131">
        <v>0.171846866791738</v>
      </c>
      <c r="EH131">
        <v>0.0196097132676003</v>
      </c>
      <c r="EI131">
        <v>0</v>
      </c>
      <c r="EJ131">
        <v>2</v>
      </c>
      <c r="EK131">
        <v>3</v>
      </c>
      <c r="EL131" t="s">
        <v>340</v>
      </c>
      <c r="EM131">
        <v>100</v>
      </c>
      <c r="EN131">
        <v>100</v>
      </c>
      <c r="EO131">
        <v>2.132</v>
      </c>
      <c r="EP131">
        <v>-0.0558</v>
      </c>
      <c r="EQ131">
        <v>1.36772170046793</v>
      </c>
      <c r="ER131">
        <v>0.00225868272383977</v>
      </c>
      <c r="ES131">
        <v>-9.96746185667655e-07</v>
      </c>
      <c r="ET131">
        <v>2.83711317370827e-10</v>
      </c>
      <c r="EU131">
        <v>-0.063082517618382</v>
      </c>
      <c r="EV131">
        <v>-0.00217948432402501</v>
      </c>
      <c r="EW131">
        <v>0.000453263451741206</v>
      </c>
      <c r="EX131">
        <v>-1.16319206543697e-06</v>
      </c>
      <c r="EY131">
        <v>-2</v>
      </c>
      <c r="EZ131">
        <v>2196</v>
      </c>
      <c r="FA131">
        <v>1</v>
      </c>
      <c r="FB131">
        <v>25</v>
      </c>
      <c r="FC131">
        <v>4.8</v>
      </c>
      <c r="FD131">
        <v>4.7</v>
      </c>
      <c r="FE131">
        <v>18</v>
      </c>
      <c r="FF131">
        <v>942.828</v>
      </c>
      <c r="FG131">
        <v>421.969</v>
      </c>
      <c r="FH131">
        <v>15.0937</v>
      </c>
      <c r="FI131">
        <v>25.9073</v>
      </c>
      <c r="FJ131">
        <v>29.9991</v>
      </c>
      <c r="FK131">
        <v>25.9074</v>
      </c>
      <c r="FL131">
        <v>25.932</v>
      </c>
      <c r="FM131">
        <v>25.2705</v>
      </c>
      <c r="FN131">
        <v>72.3872</v>
      </c>
      <c r="FO131">
        <v>0</v>
      </c>
      <c r="FP131">
        <v>15.16</v>
      </c>
      <c r="FQ131">
        <v>420</v>
      </c>
      <c r="FR131">
        <v>4.42928</v>
      </c>
      <c r="FS131">
        <v>101.366</v>
      </c>
      <c r="FT131">
        <v>101.996</v>
      </c>
    </row>
    <row r="132" spans="1:176">
      <c r="A132">
        <v>116</v>
      </c>
      <c r="B132">
        <v>1626126544.5</v>
      </c>
      <c r="C132">
        <v>230</v>
      </c>
      <c r="D132" t="s">
        <v>526</v>
      </c>
      <c r="E132" t="s">
        <v>527</v>
      </c>
      <c r="F132">
        <v>1</v>
      </c>
      <c r="I132">
        <v>1626126543.5</v>
      </c>
      <c r="J132">
        <f>(K132)/1000</f>
        <v>0</v>
      </c>
      <c r="K132">
        <f>1000*CC132*AI132*(BY132-BZ132)/(100*BR132*(1000-AI132*BY132))</f>
        <v>0</v>
      </c>
      <c r="L132">
        <f>CC132*AI132*(BX132-BW132*(1000-AI132*BZ132)/(1000-AI132*BY132))/(100*BR132)</f>
        <v>0</v>
      </c>
      <c r="M132">
        <f>BW132 - IF(AI132&gt;1, L132*BR132*100.0/(AK132*CK132), 0)</f>
        <v>0</v>
      </c>
      <c r="N132">
        <f>((T132-J132/2)*M132-L132)/(T132+J132/2)</f>
        <v>0</v>
      </c>
      <c r="O132">
        <f>N132*(CD132+CE132)/1000.0</f>
        <v>0</v>
      </c>
      <c r="P132">
        <f>(BW132 - IF(AI132&gt;1, L132*BR132*100.0/(AK132*CK132), 0))*(CD132+CE132)/1000.0</f>
        <v>0</v>
      </c>
      <c r="Q132">
        <f>2.0/((1/S132-1/R132)+SIGN(S132)*SQRT((1/S132-1/R132)*(1/S132-1/R132) + 4*BS132/((BS132+1)*(BS132+1))*(2*1/S132*1/R132-1/R132*1/R132)))</f>
        <v>0</v>
      </c>
      <c r="R132">
        <f>IF(LEFT(BT132,1)&lt;&gt;"0",IF(LEFT(BT132,1)="1",3.0,BU132),$D$5+$E$5*(CK132*CD132/($K$5*1000))+$F$5*(CK132*CD132/($K$5*1000))*MAX(MIN(BR132,$J$5),$I$5)*MAX(MIN(BR132,$J$5),$I$5)+$G$5*MAX(MIN(BR132,$J$5),$I$5)*(CK132*CD132/($K$5*1000))+$H$5*(CK132*CD132/($K$5*1000))*(CK132*CD132/($K$5*1000)))</f>
        <v>0</v>
      </c>
      <c r="S132">
        <f>J132*(1000-(1000*0.61365*exp(17.502*W132/(240.97+W132))/(CD132+CE132)+BY132)/2)/(1000*0.61365*exp(17.502*W132/(240.97+W132))/(CD132+CE132)-BY132)</f>
        <v>0</v>
      </c>
      <c r="T132">
        <f>1/((BS132+1)/(Q132/1.6)+1/(R132/1.37)) + BS132/((BS132+1)/(Q132/1.6) + BS132/(R132/1.37))</f>
        <v>0</v>
      </c>
      <c r="U132">
        <f>(BN132*BQ132)</f>
        <v>0</v>
      </c>
      <c r="V132">
        <f>(CF132+(U132+2*0.95*5.67E-8*(((CF132+$B$7)+273)^4-(CF132+273)^4)-44100*J132)/(1.84*29.3*R132+8*0.95*5.67E-8*(CF132+273)^3))</f>
        <v>0</v>
      </c>
      <c r="W132">
        <f>($C$7*CG132+$D$7*CH132+$E$7*V132)</f>
        <v>0</v>
      </c>
      <c r="X132">
        <f>0.61365*exp(17.502*W132/(240.97+W132))</f>
        <v>0</v>
      </c>
      <c r="Y132">
        <f>(Z132/AA132*100)</f>
        <v>0</v>
      </c>
      <c r="Z132">
        <f>BY132*(CD132+CE132)/1000</f>
        <v>0</v>
      </c>
      <c r="AA132">
        <f>0.61365*exp(17.502*CF132/(240.97+CF132))</f>
        <v>0</v>
      </c>
      <c r="AB132">
        <f>(X132-BY132*(CD132+CE132)/1000)</f>
        <v>0</v>
      </c>
      <c r="AC132">
        <f>(-J132*44100)</f>
        <v>0</v>
      </c>
      <c r="AD132">
        <f>2*29.3*R132*0.92*(CF132-W132)</f>
        <v>0</v>
      </c>
      <c r="AE132">
        <f>2*0.95*5.67E-8*(((CF132+$B$7)+273)^4-(W132+273)^4)</f>
        <v>0</v>
      </c>
      <c r="AF132">
        <f>U132+AE132+AC132+AD132</f>
        <v>0</v>
      </c>
      <c r="AG132">
        <v>16</v>
      </c>
      <c r="AH132">
        <v>2</v>
      </c>
      <c r="AI132">
        <f>IF(AG132*$H$13&gt;=AK132,1.0,(AK132/(AK132-AG132*$H$13)))</f>
        <v>0</v>
      </c>
      <c r="AJ132">
        <f>(AI132-1)*100</f>
        <v>0</v>
      </c>
      <c r="AK132">
        <f>MAX(0,($B$13+$C$13*CK132)/(1+$D$13*CK132)*CD132/(CF132+273)*$E$13)</f>
        <v>0</v>
      </c>
      <c r="AL132" t="s">
        <v>292</v>
      </c>
      <c r="AM132" t="s">
        <v>292</v>
      </c>
      <c r="AN132">
        <v>0</v>
      </c>
      <c r="AO132">
        <v>0</v>
      </c>
      <c r="AP132">
        <f>1-AN132/AO132</f>
        <v>0</v>
      </c>
      <c r="AQ132">
        <v>0</v>
      </c>
      <c r="AR132" t="s">
        <v>292</v>
      </c>
      <c r="AS132" t="s">
        <v>292</v>
      </c>
      <c r="AT132">
        <v>0</v>
      </c>
      <c r="AU132">
        <v>0</v>
      </c>
      <c r="AV132">
        <f>1-AT132/AU132</f>
        <v>0</v>
      </c>
      <c r="AW132">
        <v>0.5</v>
      </c>
      <c r="AX132">
        <f>BO132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292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BN132">
        <f>$B$11*CL132+$C$11*CM132+$F$11*CN132*(1-CQ132)</f>
        <v>0</v>
      </c>
      <c r="BO132">
        <f>BN132*BP132</f>
        <v>0</v>
      </c>
      <c r="BP132">
        <f>($B$11*$D$9+$C$11*$D$9+$F$11*((DA132+CS132)/MAX(DA132+CS132+DB132, 0.1)*$I$9+DB132/MAX(DA132+CS132+DB132, 0.1)*$J$9))/($B$11+$C$11+$F$11)</f>
        <v>0</v>
      </c>
      <c r="BQ132">
        <f>($B$11*$K$9+$C$11*$K$9+$F$11*((DA132+CS132)/MAX(DA132+CS132+DB132, 0.1)*$P$9+DB132/MAX(DA132+CS132+DB132, 0.1)*$Q$9))/($B$11+$C$11+$F$11)</f>
        <v>0</v>
      </c>
      <c r="BR132">
        <v>6</v>
      </c>
      <c r="BS132">
        <v>0.5</v>
      </c>
      <c r="BT132" t="s">
        <v>293</v>
      </c>
      <c r="BU132">
        <v>2</v>
      </c>
      <c r="BV132">
        <v>1626126543.5</v>
      </c>
      <c r="BW132">
        <v>403.099</v>
      </c>
      <c r="BX132">
        <v>420.007666666667</v>
      </c>
      <c r="BY132">
        <v>7.12327666666667</v>
      </c>
      <c r="BZ132">
        <v>4.39403666666667</v>
      </c>
      <c r="CA132">
        <v>400.967666666667</v>
      </c>
      <c r="CB132">
        <v>7.17907666666667</v>
      </c>
      <c r="CC132">
        <v>899.899333333333</v>
      </c>
      <c r="CD132">
        <v>100.774</v>
      </c>
      <c r="CE132">
        <v>0.111410333333333</v>
      </c>
      <c r="CF132">
        <v>18.0404333333333</v>
      </c>
      <c r="CG132">
        <v>17.1845</v>
      </c>
      <c r="CH132">
        <v>999.9</v>
      </c>
      <c r="CI132">
        <v>0</v>
      </c>
      <c r="CJ132">
        <v>0</v>
      </c>
      <c r="CK132">
        <v>9939.79333333333</v>
      </c>
      <c r="CL132">
        <v>0</v>
      </c>
      <c r="CM132">
        <v>0.221023</v>
      </c>
      <c r="CN132">
        <v>1459.99</v>
      </c>
      <c r="CO132">
        <v>0.972997666666667</v>
      </c>
      <c r="CP132">
        <v>0.0270023666666667</v>
      </c>
      <c r="CQ132">
        <v>0</v>
      </c>
      <c r="CR132">
        <v>907.107666666667</v>
      </c>
      <c r="CS132">
        <v>4.99999</v>
      </c>
      <c r="CT132">
        <v>13267.7666666667</v>
      </c>
      <c r="CU132">
        <v>12728.2666666667</v>
      </c>
      <c r="CV132">
        <v>40.062</v>
      </c>
      <c r="CW132">
        <v>42.2913333333333</v>
      </c>
      <c r="CX132">
        <v>41.25</v>
      </c>
      <c r="CY132">
        <v>41.562</v>
      </c>
      <c r="CZ132">
        <v>41.562</v>
      </c>
      <c r="DA132">
        <v>1415.7</v>
      </c>
      <c r="DB132">
        <v>39.29</v>
      </c>
      <c r="DC132">
        <v>0</v>
      </c>
      <c r="DD132">
        <v>1626126553.9</v>
      </c>
      <c r="DE132">
        <v>0</v>
      </c>
      <c r="DF132">
        <v>908.02968</v>
      </c>
      <c r="DG132">
        <v>-8.43215381757873</v>
      </c>
      <c r="DH132">
        <v>-111.930768980951</v>
      </c>
      <c r="DI132">
        <v>13278.708</v>
      </c>
      <c r="DJ132">
        <v>15</v>
      </c>
      <c r="DK132">
        <v>1626126261</v>
      </c>
      <c r="DL132" t="s">
        <v>294</v>
      </c>
      <c r="DM132">
        <v>1626126255</v>
      </c>
      <c r="DN132">
        <v>1626126261</v>
      </c>
      <c r="DO132">
        <v>7</v>
      </c>
      <c r="DP132">
        <v>0.339</v>
      </c>
      <c r="DQ132">
        <v>0.02</v>
      </c>
      <c r="DR132">
        <v>2.158</v>
      </c>
      <c r="DS132">
        <v>-0.064</v>
      </c>
      <c r="DT132">
        <v>420</v>
      </c>
      <c r="DU132">
        <v>4</v>
      </c>
      <c r="DV132">
        <v>0.09</v>
      </c>
      <c r="DW132">
        <v>0.05</v>
      </c>
      <c r="DX132">
        <v>-16.8392</v>
      </c>
      <c r="DY132">
        <v>-0.439684052532785</v>
      </c>
      <c r="DZ132">
        <v>0.0507794594299702</v>
      </c>
      <c r="EA132">
        <v>1</v>
      </c>
      <c r="EB132">
        <v>908.547794117647</v>
      </c>
      <c r="EC132">
        <v>-8.14210702320419</v>
      </c>
      <c r="ED132">
        <v>0.827311655459728</v>
      </c>
      <c r="EE132">
        <v>1</v>
      </c>
      <c r="EF132">
        <v>2.685414</v>
      </c>
      <c r="EG132">
        <v>0.210836622889293</v>
      </c>
      <c r="EH132">
        <v>0.0229352994094256</v>
      </c>
      <c r="EI132">
        <v>0</v>
      </c>
      <c r="EJ132">
        <v>2</v>
      </c>
      <c r="EK132">
        <v>3</v>
      </c>
      <c r="EL132" t="s">
        <v>340</v>
      </c>
      <c r="EM132">
        <v>100</v>
      </c>
      <c r="EN132">
        <v>100</v>
      </c>
      <c r="EO132">
        <v>2.132</v>
      </c>
      <c r="EP132">
        <v>-0.0558</v>
      </c>
      <c r="EQ132">
        <v>1.36772170046793</v>
      </c>
      <c r="ER132">
        <v>0.00225868272383977</v>
      </c>
      <c r="ES132">
        <v>-9.96746185667655e-07</v>
      </c>
      <c r="ET132">
        <v>2.83711317370827e-10</v>
      </c>
      <c r="EU132">
        <v>-0.063082517618382</v>
      </c>
      <c r="EV132">
        <v>-0.00217948432402501</v>
      </c>
      <c r="EW132">
        <v>0.000453263451741206</v>
      </c>
      <c r="EX132">
        <v>-1.16319206543697e-06</v>
      </c>
      <c r="EY132">
        <v>-2</v>
      </c>
      <c r="EZ132">
        <v>2196</v>
      </c>
      <c r="FA132">
        <v>1</v>
      </c>
      <c r="FB132">
        <v>25</v>
      </c>
      <c r="FC132">
        <v>4.8</v>
      </c>
      <c r="FD132">
        <v>4.7</v>
      </c>
      <c r="FE132">
        <v>18</v>
      </c>
      <c r="FF132">
        <v>942.695</v>
      </c>
      <c r="FG132">
        <v>421.942</v>
      </c>
      <c r="FH132">
        <v>15.165</v>
      </c>
      <c r="FI132">
        <v>25.9038</v>
      </c>
      <c r="FJ132">
        <v>29.9992</v>
      </c>
      <c r="FK132">
        <v>25.9058</v>
      </c>
      <c r="FL132">
        <v>25.9304</v>
      </c>
      <c r="FM132">
        <v>25.2698</v>
      </c>
      <c r="FN132">
        <v>72.3872</v>
      </c>
      <c r="FO132">
        <v>0</v>
      </c>
      <c r="FP132">
        <v>15.26</v>
      </c>
      <c r="FQ132">
        <v>420</v>
      </c>
      <c r="FR132">
        <v>4.43223</v>
      </c>
      <c r="FS132">
        <v>101.366</v>
      </c>
      <c r="FT132">
        <v>101.996</v>
      </c>
    </row>
    <row r="133" spans="1:176">
      <c r="A133">
        <v>117</v>
      </c>
      <c r="B133">
        <v>1626126546.5</v>
      </c>
      <c r="C133">
        <v>232</v>
      </c>
      <c r="D133" t="s">
        <v>528</v>
      </c>
      <c r="E133" t="s">
        <v>529</v>
      </c>
      <c r="F133">
        <v>1</v>
      </c>
      <c r="I133">
        <v>1626126545.5</v>
      </c>
      <c r="J133">
        <f>(K133)/1000</f>
        <v>0</v>
      </c>
      <c r="K133">
        <f>1000*CC133*AI133*(BY133-BZ133)/(100*BR133*(1000-AI133*BY133))</f>
        <v>0</v>
      </c>
      <c r="L133">
        <f>CC133*AI133*(BX133-BW133*(1000-AI133*BZ133)/(1000-AI133*BY133))/(100*BR133)</f>
        <v>0</v>
      </c>
      <c r="M133">
        <f>BW133 - IF(AI133&gt;1, L133*BR133*100.0/(AK133*CK133), 0)</f>
        <v>0</v>
      </c>
      <c r="N133">
        <f>((T133-J133/2)*M133-L133)/(T133+J133/2)</f>
        <v>0</v>
      </c>
      <c r="O133">
        <f>N133*(CD133+CE133)/1000.0</f>
        <v>0</v>
      </c>
      <c r="P133">
        <f>(BW133 - IF(AI133&gt;1, L133*BR133*100.0/(AK133*CK133), 0))*(CD133+CE133)/1000.0</f>
        <v>0</v>
      </c>
      <c r="Q133">
        <f>2.0/((1/S133-1/R133)+SIGN(S133)*SQRT((1/S133-1/R133)*(1/S133-1/R133) + 4*BS133/((BS133+1)*(BS133+1))*(2*1/S133*1/R133-1/R133*1/R133)))</f>
        <v>0</v>
      </c>
      <c r="R133">
        <f>IF(LEFT(BT133,1)&lt;&gt;"0",IF(LEFT(BT133,1)="1",3.0,BU133),$D$5+$E$5*(CK133*CD133/($K$5*1000))+$F$5*(CK133*CD133/($K$5*1000))*MAX(MIN(BR133,$J$5),$I$5)*MAX(MIN(BR133,$J$5),$I$5)+$G$5*MAX(MIN(BR133,$J$5),$I$5)*(CK133*CD133/($K$5*1000))+$H$5*(CK133*CD133/($K$5*1000))*(CK133*CD133/($K$5*1000)))</f>
        <v>0</v>
      </c>
      <c r="S133">
        <f>J133*(1000-(1000*0.61365*exp(17.502*W133/(240.97+W133))/(CD133+CE133)+BY133)/2)/(1000*0.61365*exp(17.502*W133/(240.97+W133))/(CD133+CE133)-BY133)</f>
        <v>0</v>
      </c>
      <c r="T133">
        <f>1/((BS133+1)/(Q133/1.6)+1/(R133/1.37)) + BS133/((BS133+1)/(Q133/1.6) + BS133/(R133/1.37))</f>
        <v>0</v>
      </c>
      <c r="U133">
        <f>(BN133*BQ133)</f>
        <v>0</v>
      </c>
      <c r="V133">
        <f>(CF133+(U133+2*0.95*5.67E-8*(((CF133+$B$7)+273)^4-(CF133+273)^4)-44100*J133)/(1.84*29.3*R133+8*0.95*5.67E-8*(CF133+273)^3))</f>
        <v>0</v>
      </c>
      <c r="W133">
        <f>($C$7*CG133+$D$7*CH133+$E$7*V133)</f>
        <v>0</v>
      </c>
      <c r="X133">
        <f>0.61365*exp(17.502*W133/(240.97+W133))</f>
        <v>0</v>
      </c>
      <c r="Y133">
        <f>(Z133/AA133*100)</f>
        <v>0</v>
      </c>
      <c r="Z133">
        <f>BY133*(CD133+CE133)/1000</f>
        <v>0</v>
      </c>
      <c r="AA133">
        <f>0.61365*exp(17.502*CF133/(240.97+CF133))</f>
        <v>0</v>
      </c>
      <c r="AB133">
        <f>(X133-BY133*(CD133+CE133)/1000)</f>
        <v>0</v>
      </c>
      <c r="AC133">
        <f>(-J133*44100)</f>
        <v>0</v>
      </c>
      <c r="AD133">
        <f>2*29.3*R133*0.92*(CF133-W133)</f>
        <v>0</v>
      </c>
      <c r="AE133">
        <f>2*0.95*5.67E-8*(((CF133+$B$7)+273)^4-(W133+273)^4)</f>
        <v>0</v>
      </c>
      <c r="AF133">
        <f>U133+AE133+AC133+AD133</f>
        <v>0</v>
      </c>
      <c r="AG133">
        <v>16</v>
      </c>
      <c r="AH133">
        <v>2</v>
      </c>
      <c r="AI133">
        <f>IF(AG133*$H$13&gt;=AK133,1.0,(AK133/(AK133-AG133*$H$13)))</f>
        <v>0</v>
      </c>
      <c r="AJ133">
        <f>(AI133-1)*100</f>
        <v>0</v>
      </c>
      <c r="AK133">
        <f>MAX(0,($B$13+$C$13*CK133)/(1+$D$13*CK133)*CD133/(CF133+273)*$E$13)</f>
        <v>0</v>
      </c>
      <c r="AL133" t="s">
        <v>292</v>
      </c>
      <c r="AM133" t="s">
        <v>292</v>
      </c>
      <c r="AN133">
        <v>0</v>
      </c>
      <c r="AO133">
        <v>0</v>
      </c>
      <c r="AP133">
        <f>1-AN133/AO133</f>
        <v>0</v>
      </c>
      <c r="AQ133">
        <v>0</v>
      </c>
      <c r="AR133" t="s">
        <v>292</v>
      </c>
      <c r="AS133" t="s">
        <v>292</v>
      </c>
      <c r="AT133">
        <v>0</v>
      </c>
      <c r="AU133">
        <v>0</v>
      </c>
      <c r="AV133">
        <f>1-AT133/AU133</f>
        <v>0</v>
      </c>
      <c r="AW133">
        <v>0.5</v>
      </c>
      <c r="AX133">
        <f>BO133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292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BN133">
        <f>$B$11*CL133+$C$11*CM133+$F$11*CN133*(1-CQ133)</f>
        <v>0</v>
      </c>
      <c r="BO133">
        <f>BN133*BP133</f>
        <v>0</v>
      </c>
      <c r="BP133">
        <f>($B$11*$D$9+$C$11*$D$9+$F$11*((DA133+CS133)/MAX(DA133+CS133+DB133, 0.1)*$I$9+DB133/MAX(DA133+CS133+DB133, 0.1)*$J$9))/($B$11+$C$11+$F$11)</f>
        <v>0</v>
      </c>
      <c r="BQ133">
        <f>($B$11*$K$9+$C$11*$K$9+$F$11*((DA133+CS133)/MAX(DA133+CS133+DB133, 0.1)*$P$9+DB133/MAX(DA133+CS133+DB133, 0.1)*$Q$9))/($B$11+$C$11+$F$11)</f>
        <v>0</v>
      </c>
      <c r="BR133">
        <v>6</v>
      </c>
      <c r="BS133">
        <v>0.5</v>
      </c>
      <c r="BT133" t="s">
        <v>293</v>
      </c>
      <c r="BU133">
        <v>2</v>
      </c>
      <c r="BV133">
        <v>1626126545.5</v>
      </c>
      <c r="BW133">
        <v>403.097666666667</v>
      </c>
      <c r="BX133">
        <v>420.021</v>
      </c>
      <c r="BY133">
        <v>7.13042333333333</v>
      </c>
      <c r="BZ133">
        <v>4.39469</v>
      </c>
      <c r="CA133">
        <v>400.965666666667</v>
      </c>
      <c r="CB133">
        <v>7.18619333333333</v>
      </c>
      <c r="CC133">
        <v>900.000666666667</v>
      </c>
      <c r="CD133">
        <v>100.773</v>
      </c>
      <c r="CE133">
        <v>0.112035</v>
      </c>
      <c r="CF133">
        <v>18.0690666666667</v>
      </c>
      <c r="CG133">
        <v>17.2134333333333</v>
      </c>
      <c r="CH133">
        <v>999.9</v>
      </c>
      <c r="CI133">
        <v>0</v>
      </c>
      <c r="CJ133">
        <v>0</v>
      </c>
      <c r="CK133">
        <v>9980.62666666667</v>
      </c>
      <c r="CL133">
        <v>0</v>
      </c>
      <c r="CM133">
        <v>0.221023</v>
      </c>
      <c r="CN133">
        <v>1460.08</v>
      </c>
      <c r="CO133">
        <v>0.972999</v>
      </c>
      <c r="CP133">
        <v>0.0270008</v>
      </c>
      <c r="CQ133">
        <v>0</v>
      </c>
      <c r="CR133">
        <v>906.992666666667</v>
      </c>
      <c r="CS133">
        <v>4.99999</v>
      </c>
      <c r="CT133">
        <v>13265.0333333333</v>
      </c>
      <c r="CU133">
        <v>12729.1</v>
      </c>
      <c r="CV133">
        <v>40.062</v>
      </c>
      <c r="CW133">
        <v>42.2913333333333</v>
      </c>
      <c r="CX133">
        <v>41.25</v>
      </c>
      <c r="CY133">
        <v>41.562</v>
      </c>
      <c r="CZ133">
        <v>41.562</v>
      </c>
      <c r="DA133">
        <v>1415.79</v>
      </c>
      <c r="DB133">
        <v>39.29</v>
      </c>
      <c r="DC133">
        <v>0</v>
      </c>
      <c r="DD133">
        <v>1626126555.7</v>
      </c>
      <c r="DE133">
        <v>0</v>
      </c>
      <c r="DF133">
        <v>907.866269230769</v>
      </c>
      <c r="DG133">
        <v>-8.4919316249504</v>
      </c>
      <c r="DH133">
        <v>-109.446153818407</v>
      </c>
      <c r="DI133">
        <v>13275.9269230769</v>
      </c>
      <c r="DJ133">
        <v>15</v>
      </c>
      <c r="DK133">
        <v>1626126261</v>
      </c>
      <c r="DL133" t="s">
        <v>294</v>
      </c>
      <c r="DM133">
        <v>1626126255</v>
      </c>
      <c r="DN133">
        <v>1626126261</v>
      </c>
      <c r="DO133">
        <v>7</v>
      </c>
      <c r="DP133">
        <v>0.339</v>
      </c>
      <c r="DQ133">
        <v>0.02</v>
      </c>
      <c r="DR133">
        <v>2.158</v>
      </c>
      <c r="DS133">
        <v>-0.064</v>
      </c>
      <c r="DT133">
        <v>420</v>
      </c>
      <c r="DU133">
        <v>4</v>
      </c>
      <c r="DV133">
        <v>0.09</v>
      </c>
      <c r="DW133">
        <v>0.05</v>
      </c>
      <c r="DX133">
        <v>-16.84988</v>
      </c>
      <c r="DY133">
        <v>-0.513242026266392</v>
      </c>
      <c r="DZ133">
        <v>0.0548895263233342</v>
      </c>
      <c r="EA133">
        <v>0</v>
      </c>
      <c r="EB133">
        <v>908.303705882353</v>
      </c>
      <c r="EC133">
        <v>-8.10123200200357</v>
      </c>
      <c r="ED133">
        <v>0.812211524514163</v>
      </c>
      <c r="EE133">
        <v>1</v>
      </c>
      <c r="EF133">
        <v>2.6922305</v>
      </c>
      <c r="EG133">
        <v>0.248543189493429</v>
      </c>
      <c r="EH133">
        <v>0.0258584277315927</v>
      </c>
      <c r="EI133">
        <v>0</v>
      </c>
      <c r="EJ133">
        <v>1</v>
      </c>
      <c r="EK133">
        <v>3</v>
      </c>
      <c r="EL133" t="s">
        <v>459</v>
      </c>
      <c r="EM133">
        <v>100</v>
      </c>
      <c r="EN133">
        <v>100</v>
      </c>
      <c r="EO133">
        <v>2.131</v>
      </c>
      <c r="EP133">
        <v>-0.0557</v>
      </c>
      <c r="EQ133">
        <v>1.36772170046793</v>
      </c>
      <c r="ER133">
        <v>0.00225868272383977</v>
      </c>
      <c r="ES133">
        <v>-9.96746185667655e-07</v>
      </c>
      <c r="ET133">
        <v>2.83711317370827e-10</v>
      </c>
      <c r="EU133">
        <v>-0.063082517618382</v>
      </c>
      <c r="EV133">
        <v>-0.00217948432402501</v>
      </c>
      <c r="EW133">
        <v>0.000453263451741206</v>
      </c>
      <c r="EX133">
        <v>-1.16319206543697e-06</v>
      </c>
      <c r="EY133">
        <v>-2</v>
      </c>
      <c r="EZ133">
        <v>2196</v>
      </c>
      <c r="FA133">
        <v>1</v>
      </c>
      <c r="FB133">
        <v>25</v>
      </c>
      <c r="FC133">
        <v>4.9</v>
      </c>
      <c r="FD133">
        <v>4.8</v>
      </c>
      <c r="FE133">
        <v>18</v>
      </c>
      <c r="FF133">
        <v>942.797</v>
      </c>
      <c r="FG133">
        <v>421.874</v>
      </c>
      <c r="FH133">
        <v>15.2294</v>
      </c>
      <c r="FI133">
        <v>25.8994</v>
      </c>
      <c r="FJ133">
        <v>29.9992</v>
      </c>
      <c r="FK133">
        <v>25.9041</v>
      </c>
      <c r="FL133">
        <v>25.9292</v>
      </c>
      <c r="FM133">
        <v>25.2689</v>
      </c>
      <c r="FN133">
        <v>72.3872</v>
      </c>
      <c r="FO133">
        <v>0</v>
      </c>
      <c r="FP133">
        <v>15.36</v>
      </c>
      <c r="FQ133">
        <v>420</v>
      </c>
      <c r="FR133">
        <v>4.42833</v>
      </c>
      <c r="FS133">
        <v>101.367</v>
      </c>
      <c r="FT133">
        <v>101.997</v>
      </c>
    </row>
    <row r="134" spans="1:176">
      <c r="A134">
        <v>118</v>
      </c>
      <c r="B134">
        <v>1626126548.5</v>
      </c>
      <c r="C134">
        <v>234</v>
      </c>
      <c r="D134" t="s">
        <v>530</v>
      </c>
      <c r="E134" t="s">
        <v>531</v>
      </c>
      <c r="F134">
        <v>1</v>
      </c>
      <c r="I134">
        <v>1626126547.5</v>
      </c>
      <c r="J134">
        <f>(K134)/1000</f>
        <v>0</v>
      </c>
      <c r="K134">
        <f>1000*CC134*AI134*(BY134-BZ134)/(100*BR134*(1000-AI134*BY134))</f>
        <v>0</v>
      </c>
      <c r="L134">
        <f>CC134*AI134*(BX134-BW134*(1000-AI134*BZ134)/(1000-AI134*BY134))/(100*BR134)</f>
        <v>0</v>
      </c>
      <c r="M134">
        <f>BW134 - IF(AI134&gt;1, L134*BR134*100.0/(AK134*CK134), 0)</f>
        <v>0</v>
      </c>
      <c r="N134">
        <f>((T134-J134/2)*M134-L134)/(T134+J134/2)</f>
        <v>0</v>
      </c>
      <c r="O134">
        <f>N134*(CD134+CE134)/1000.0</f>
        <v>0</v>
      </c>
      <c r="P134">
        <f>(BW134 - IF(AI134&gt;1, L134*BR134*100.0/(AK134*CK134), 0))*(CD134+CE134)/1000.0</f>
        <v>0</v>
      </c>
      <c r="Q134">
        <f>2.0/((1/S134-1/R134)+SIGN(S134)*SQRT((1/S134-1/R134)*(1/S134-1/R134) + 4*BS134/((BS134+1)*(BS134+1))*(2*1/S134*1/R134-1/R134*1/R134)))</f>
        <v>0</v>
      </c>
      <c r="R134">
        <f>IF(LEFT(BT134,1)&lt;&gt;"0",IF(LEFT(BT134,1)="1",3.0,BU134),$D$5+$E$5*(CK134*CD134/($K$5*1000))+$F$5*(CK134*CD134/($K$5*1000))*MAX(MIN(BR134,$J$5),$I$5)*MAX(MIN(BR134,$J$5),$I$5)+$G$5*MAX(MIN(BR134,$J$5),$I$5)*(CK134*CD134/($K$5*1000))+$H$5*(CK134*CD134/($K$5*1000))*(CK134*CD134/($K$5*1000)))</f>
        <v>0</v>
      </c>
      <c r="S134">
        <f>J134*(1000-(1000*0.61365*exp(17.502*W134/(240.97+W134))/(CD134+CE134)+BY134)/2)/(1000*0.61365*exp(17.502*W134/(240.97+W134))/(CD134+CE134)-BY134)</f>
        <v>0</v>
      </c>
      <c r="T134">
        <f>1/((BS134+1)/(Q134/1.6)+1/(R134/1.37)) + BS134/((BS134+1)/(Q134/1.6) + BS134/(R134/1.37))</f>
        <v>0</v>
      </c>
      <c r="U134">
        <f>(BN134*BQ134)</f>
        <v>0</v>
      </c>
      <c r="V134">
        <f>(CF134+(U134+2*0.95*5.67E-8*(((CF134+$B$7)+273)^4-(CF134+273)^4)-44100*J134)/(1.84*29.3*R134+8*0.95*5.67E-8*(CF134+273)^3))</f>
        <v>0</v>
      </c>
      <c r="W134">
        <f>($C$7*CG134+$D$7*CH134+$E$7*V134)</f>
        <v>0</v>
      </c>
      <c r="X134">
        <f>0.61365*exp(17.502*W134/(240.97+W134))</f>
        <v>0</v>
      </c>
      <c r="Y134">
        <f>(Z134/AA134*100)</f>
        <v>0</v>
      </c>
      <c r="Z134">
        <f>BY134*(CD134+CE134)/1000</f>
        <v>0</v>
      </c>
      <c r="AA134">
        <f>0.61365*exp(17.502*CF134/(240.97+CF134))</f>
        <v>0</v>
      </c>
      <c r="AB134">
        <f>(X134-BY134*(CD134+CE134)/1000)</f>
        <v>0</v>
      </c>
      <c r="AC134">
        <f>(-J134*44100)</f>
        <v>0</v>
      </c>
      <c r="AD134">
        <f>2*29.3*R134*0.92*(CF134-W134)</f>
        <v>0</v>
      </c>
      <c r="AE134">
        <f>2*0.95*5.67E-8*(((CF134+$B$7)+273)^4-(W134+273)^4)</f>
        <v>0</v>
      </c>
      <c r="AF134">
        <f>U134+AE134+AC134+AD134</f>
        <v>0</v>
      </c>
      <c r="AG134">
        <v>16</v>
      </c>
      <c r="AH134">
        <v>2</v>
      </c>
      <c r="AI134">
        <f>IF(AG134*$H$13&gt;=AK134,1.0,(AK134/(AK134-AG134*$H$13)))</f>
        <v>0</v>
      </c>
      <c r="AJ134">
        <f>(AI134-1)*100</f>
        <v>0</v>
      </c>
      <c r="AK134">
        <f>MAX(0,($B$13+$C$13*CK134)/(1+$D$13*CK134)*CD134/(CF134+273)*$E$13)</f>
        <v>0</v>
      </c>
      <c r="AL134" t="s">
        <v>292</v>
      </c>
      <c r="AM134" t="s">
        <v>292</v>
      </c>
      <c r="AN134">
        <v>0</v>
      </c>
      <c r="AO134">
        <v>0</v>
      </c>
      <c r="AP134">
        <f>1-AN134/AO134</f>
        <v>0</v>
      </c>
      <c r="AQ134">
        <v>0</v>
      </c>
      <c r="AR134" t="s">
        <v>292</v>
      </c>
      <c r="AS134" t="s">
        <v>292</v>
      </c>
      <c r="AT134">
        <v>0</v>
      </c>
      <c r="AU134">
        <v>0</v>
      </c>
      <c r="AV134">
        <f>1-AT134/AU134</f>
        <v>0</v>
      </c>
      <c r="AW134">
        <v>0.5</v>
      </c>
      <c r="AX134">
        <f>BO134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292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BN134">
        <f>$B$11*CL134+$C$11*CM134+$F$11*CN134*(1-CQ134)</f>
        <v>0</v>
      </c>
      <c r="BO134">
        <f>BN134*BP134</f>
        <v>0</v>
      </c>
      <c r="BP134">
        <f>($B$11*$D$9+$C$11*$D$9+$F$11*((DA134+CS134)/MAX(DA134+CS134+DB134, 0.1)*$I$9+DB134/MAX(DA134+CS134+DB134, 0.1)*$J$9))/($B$11+$C$11+$F$11)</f>
        <v>0</v>
      </c>
      <c r="BQ134">
        <f>($B$11*$K$9+$C$11*$K$9+$F$11*((DA134+CS134)/MAX(DA134+CS134+DB134, 0.1)*$P$9+DB134/MAX(DA134+CS134+DB134, 0.1)*$Q$9))/($B$11+$C$11+$F$11)</f>
        <v>0</v>
      </c>
      <c r="BR134">
        <v>6</v>
      </c>
      <c r="BS134">
        <v>0.5</v>
      </c>
      <c r="BT134" t="s">
        <v>293</v>
      </c>
      <c r="BU134">
        <v>2</v>
      </c>
      <c r="BV134">
        <v>1626126547.5</v>
      </c>
      <c r="BW134">
        <v>403.087333333333</v>
      </c>
      <c r="BX134">
        <v>420.012666666667</v>
      </c>
      <c r="BY134">
        <v>7.13919666666667</v>
      </c>
      <c r="BZ134">
        <v>4.39605333333333</v>
      </c>
      <c r="CA134">
        <v>400.956</v>
      </c>
      <c r="CB134">
        <v>7.19493666666667</v>
      </c>
      <c r="CC134">
        <v>900.036666666667</v>
      </c>
      <c r="CD134">
        <v>100.773</v>
      </c>
      <c r="CE134">
        <v>0.111199333333333</v>
      </c>
      <c r="CF134">
        <v>18.0967</v>
      </c>
      <c r="CG134">
        <v>17.2420666666667</v>
      </c>
      <c r="CH134">
        <v>999.9</v>
      </c>
      <c r="CI134">
        <v>0</v>
      </c>
      <c r="CJ134">
        <v>0</v>
      </c>
      <c r="CK134">
        <v>10018.9333333333</v>
      </c>
      <c r="CL134">
        <v>0</v>
      </c>
      <c r="CM134">
        <v>0.221023</v>
      </c>
      <c r="CN134">
        <v>1459.99666666667</v>
      </c>
      <c r="CO134">
        <v>0.972997666666667</v>
      </c>
      <c r="CP134">
        <v>0.0270023666666667</v>
      </c>
      <c r="CQ134">
        <v>0</v>
      </c>
      <c r="CR134">
        <v>906.713333333333</v>
      </c>
      <c r="CS134">
        <v>4.99999</v>
      </c>
      <c r="CT134">
        <v>13260.5333333333</v>
      </c>
      <c r="CU134">
        <v>12728.3</v>
      </c>
      <c r="CV134">
        <v>40.0413333333333</v>
      </c>
      <c r="CW134">
        <v>42.2706666666667</v>
      </c>
      <c r="CX134">
        <v>41.25</v>
      </c>
      <c r="CY134">
        <v>41.562</v>
      </c>
      <c r="CZ134">
        <v>41.562</v>
      </c>
      <c r="DA134">
        <v>1415.70666666667</v>
      </c>
      <c r="DB134">
        <v>39.29</v>
      </c>
      <c r="DC134">
        <v>0</v>
      </c>
      <c r="DD134">
        <v>1626126557.5</v>
      </c>
      <c r="DE134">
        <v>0</v>
      </c>
      <c r="DF134">
        <v>907.56912</v>
      </c>
      <c r="DG134">
        <v>-8.03676921437908</v>
      </c>
      <c r="DH134">
        <v>-107.892307430451</v>
      </c>
      <c r="DI134">
        <v>13272.132</v>
      </c>
      <c r="DJ134">
        <v>15</v>
      </c>
      <c r="DK134">
        <v>1626126261</v>
      </c>
      <c r="DL134" t="s">
        <v>294</v>
      </c>
      <c r="DM134">
        <v>1626126255</v>
      </c>
      <c r="DN134">
        <v>1626126261</v>
      </c>
      <c r="DO134">
        <v>7</v>
      </c>
      <c r="DP134">
        <v>0.339</v>
      </c>
      <c r="DQ134">
        <v>0.02</v>
      </c>
      <c r="DR134">
        <v>2.158</v>
      </c>
      <c r="DS134">
        <v>-0.064</v>
      </c>
      <c r="DT134">
        <v>420</v>
      </c>
      <c r="DU134">
        <v>4</v>
      </c>
      <c r="DV134">
        <v>0.09</v>
      </c>
      <c r="DW134">
        <v>0.05</v>
      </c>
      <c r="DX134">
        <v>-16.8628375</v>
      </c>
      <c r="DY134">
        <v>-0.527224390243882</v>
      </c>
      <c r="DZ134">
        <v>0.0555164060773929</v>
      </c>
      <c r="EA134">
        <v>0</v>
      </c>
      <c r="EB134">
        <v>908.004794117647</v>
      </c>
      <c r="EC134">
        <v>-7.90017291284175</v>
      </c>
      <c r="ED134">
        <v>0.790413100458975</v>
      </c>
      <c r="EE134">
        <v>1</v>
      </c>
      <c r="EF134">
        <v>2.69878825</v>
      </c>
      <c r="EG134">
        <v>0.291964840525328</v>
      </c>
      <c r="EH134">
        <v>0.0287505415503343</v>
      </c>
      <c r="EI134">
        <v>0</v>
      </c>
      <c r="EJ134">
        <v>1</v>
      </c>
      <c r="EK134">
        <v>3</v>
      </c>
      <c r="EL134" t="s">
        <v>459</v>
      </c>
      <c r="EM134">
        <v>100</v>
      </c>
      <c r="EN134">
        <v>100</v>
      </c>
      <c r="EO134">
        <v>2.132</v>
      </c>
      <c r="EP134">
        <v>-0.0557</v>
      </c>
      <c r="EQ134">
        <v>1.36772170046793</v>
      </c>
      <c r="ER134">
        <v>0.00225868272383977</v>
      </c>
      <c r="ES134">
        <v>-9.96746185667655e-07</v>
      </c>
      <c r="ET134">
        <v>2.83711317370827e-10</v>
      </c>
      <c r="EU134">
        <v>-0.063082517618382</v>
      </c>
      <c r="EV134">
        <v>-0.00217948432402501</v>
      </c>
      <c r="EW134">
        <v>0.000453263451741206</v>
      </c>
      <c r="EX134">
        <v>-1.16319206543697e-06</v>
      </c>
      <c r="EY134">
        <v>-2</v>
      </c>
      <c r="EZ134">
        <v>2196</v>
      </c>
      <c r="FA134">
        <v>1</v>
      </c>
      <c r="FB134">
        <v>25</v>
      </c>
      <c r="FC134">
        <v>4.9</v>
      </c>
      <c r="FD134">
        <v>4.8</v>
      </c>
      <c r="FE134">
        <v>18</v>
      </c>
      <c r="FF134">
        <v>943.099</v>
      </c>
      <c r="FG134">
        <v>421.92</v>
      </c>
      <c r="FH134">
        <v>15.2958</v>
      </c>
      <c r="FI134">
        <v>25.895</v>
      </c>
      <c r="FJ134">
        <v>29.9991</v>
      </c>
      <c r="FK134">
        <v>25.9021</v>
      </c>
      <c r="FL134">
        <v>25.9276</v>
      </c>
      <c r="FM134">
        <v>25.2689</v>
      </c>
      <c r="FN134">
        <v>72.3872</v>
      </c>
      <c r="FO134">
        <v>0</v>
      </c>
      <c r="FP134">
        <v>15.36</v>
      </c>
      <c r="FQ134">
        <v>420</v>
      </c>
      <c r="FR134">
        <v>4.4225</v>
      </c>
      <c r="FS134">
        <v>101.368</v>
      </c>
      <c r="FT134">
        <v>101.998</v>
      </c>
    </row>
    <row r="135" spans="1:176">
      <c r="A135">
        <v>119</v>
      </c>
      <c r="B135">
        <v>1626126550.5</v>
      </c>
      <c r="C135">
        <v>236</v>
      </c>
      <c r="D135" t="s">
        <v>532</v>
      </c>
      <c r="E135" t="s">
        <v>533</v>
      </c>
      <c r="F135">
        <v>1</v>
      </c>
      <c r="I135">
        <v>1626126549.5</v>
      </c>
      <c r="J135">
        <f>(K135)/1000</f>
        <v>0</v>
      </c>
      <c r="K135">
        <f>1000*CC135*AI135*(BY135-BZ135)/(100*BR135*(1000-AI135*BY135))</f>
        <v>0</v>
      </c>
      <c r="L135">
        <f>CC135*AI135*(BX135-BW135*(1000-AI135*BZ135)/(1000-AI135*BY135))/(100*BR135)</f>
        <v>0</v>
      </c>
      <c r="M135">
        <f>BW135 - IF(AI135&gt;1, L135*BR135*100.0/(AK135*CK135), 0)</f>
        <v>0</v>
      </c>
      <c r="N135">
        <f>((T135-J135/2)*M135-L135)/(T135+J135/2)</f>
        <v>0</v>
      </c>
      <c r="O135">
        <f>N135*(CD135+CE135)/1000.0</f>
        <v>0</v>
      </c>
      <c r="P135">
        <f>(BW135 - IF(AI135&gt;1, L135*BR135*100.0/(AK135*CK135), 0))*(CD135+CE135)/1000.0</f>
        <v>0</v>
      </c>
      <c r="Q135">
        <f>2.0/((1/S135-1/R135)+SIGN(S135)*SQRT((1/S135-1/R135)*(1/S135-1/R135) + 4*BS135/((BS135+1)*(BS135+1))*(2*1/S135*1/R135-1/R135*1/R135)))</f>
        <v>0</v>
      </c>
      <c r="R135">
        <f>IF(LEFT(BT135,1)&lt;&gt;"0",IF(LEFT(BT135,1)="1",3.0,BU135),$D$5+$E$5*(CK135*CD135/($K$5*1000))+$F$5*(CK135*CD135/($K$5*1000))*MAX(MIN(BR135,$J$5),$I$5)*MAX(MIN(BR135,$J$5),$I$5)+$G$5*MAX(MIN(BR135,$J$5),$I$5)*(CK135*CD135/($K$5*1000))+$H$5*(CK135*CD135/($K$5*1000))*(CK135*CD135/($K$5*1000)))</f>
        <v>0</v>
      </c>
      <c r="S135">
        <f>J135*(1000-(1000*0.61365*exp(17.502*W135/(240.97+W135))/(CD135+CE135)+BY135)/2)/(1000*0.61365*exp(17.502*W135/(240.97+W135))/(CD135+CE135)-BY135)</f>
        <v>0</v>
      </c>
      <c r="T135">
        <f>1/((BS135+1)/(Q135/1.6)+1/(R135/1.37)) + BS135/((BS135+1)/(Q135/1.6) + BS135/(R135/1.37))</f>
        <v>0</v>
      </c>
      <c r="U135">
        <f>(BN135*BQ135)</f>
        <v>0</v>
      </c>
      <c r="V135">
        <f>(CF135+(U135+2*0.95*5.67E-8*(((CF135+$B$7)+273)^4-(CF135+273)^4)-44100*J135)/(1.84*29.3*R135+8*0.95*5.67E-8*(CF135+273)^3))</f>
        <v>0</v>
      </c>
      <c r="W135">
        <f>($C$7*CG135+$D$7*CH135+$E$7*V135)</f>
        <v>0</v>
      </c>
      <c r="X135">
        <f>0.61365*exp(17.502*W135/(240.97+W135))</f>
        <v>0</v>
      </c>
      <c r="Y135">
        <f>(Z135/AA135*100)</f>
        <v>0</v>
      </c>
      <c r="Z135">
        <f>BY135*(CD135+CE135)/1000</f>
        <v>0</v>
      </c>
      <c r="AA135">
        <f>0.61365*exp(17.502*CF135/(240.97+CF135))</f>
        <v>0</v>
      </c>
      <c r="AB135">
        <f>(X135-BY135*(CD135+CE135)/1000)</f>
        <v>0</v>
      </c>
      <c r="AC135">
        <f>(-J135*44100)</f>
        <v>0</v>
      </c>
      <c r="AD135">
        <f>2*29.3*R135*0.92*(CF135-W135)</f>
        <v>0</v>
      </c>
      <c r="AE135">
        <f>2*0.95*5.67E-8*(((CF135+$B$7)+273)^4-(W135+273)^4)</f>
        <v>0</v>
      </c>
      <c r="AF135">
        <f>U135+AE135+AC135+AD135</f>
        <v>0</v>
      </c>
      <c r="AG135">
        <v>16</v>
      </c>
      <c r="AH135">
        <v>2</v>
      </c>
      <c r="AI135">
        <f>IF(AG135*$H$13&gt;=AK135,1.0,(AK135/(AK135-AG135*$H$13)))</f>
        <v>0</v>
      </c>
      <c r="AJ135">
        <f>(AI135-1)*100</f>
        <v>0</v>
      </c>
      <c r="AK135">
        <f>MAX(0,($B$13+$C$13*CK135)/(1+$D$13*CK135)*CD135/(CF135+273)*$E$13)</f>
        <v>0</v>
      </c>
      <c r="AL135" t="s">
        <v>292</v>
      </c>
      <c r="AM135" t="s">
        <v>292</v>
      </c>
      <c r="AN135">
        <v>0</v>
      </c>
      <c r="AO135">
        <v>0</v>
      </c>
      <c r="AP135">
        <f>1-AN135/AO135</f>
        <v>0</v>
      </c>
      <c r="AQ135">
        <v>0</v>
      </c>
      <c r="AR135" t="s">
        <v>292</v>
      </c>
      <c r="AS135" t="s">
        <v>292</v>
      </c>
      <c r="AT135">
        <v>0</v>
      </c>
      <c r="AU135">
        <v>0</v>
      </c>
      <c r="AV135">
        <f>1-AT135/AU135</f>
        <v>0</v>
      </c>
      <c r="AW135">
        <v>0.5</v>
      </c>
      <c r="AX135">
        <f>BO135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292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BN135">
        <f>$B$11*CL135+$C$11*CM135+$F$11*CN135*(1-CQ135)</f>
        <v>0</v>
      </c>
      <c r="BO135">
        <f>BN135*BP135</f>
        <v>0</v>
      </c>
      <c r="BP135">
        <f>($B$11*$D$9+$C$11*$D$9+$F$11*((DA135+CS135)/MAX(DA135+CS135+DB135, 0.1)*$I$9+DB135/MAX(DA135+CS135+DB135, 0.1)*$J$9))/($B$11+$C$11+$F$11)</f>
        <v>0</v>
      </c>
      <c r="BQ135">
        <f>($B$11*$K$9+$C$11*$K$9+$F$11*((DA135+CS135)/MAX(DA135+CS135+DB135, 0.1)*$P$9+DB135/MAX(DA135+CS135+DB135, 0.1)*$Q$9))/($B$11+$C$11+$F$11)</f>
        <v>0</v>
      </c>
      <c r="BR135">
        <v>6</v>
      </c>
      <c r="BS135">
        <v>0.5</v>
      </c>
      <c r="BT135" t="s">
        <v>293</v>
      </c>
      <c r="BU135">
        <v>2</v>
      </c>
      <c r="BV135">
        <v>1626126549.5</v>
      </c>
      <c r="BW135">
        <v>403.056</v>
      </c>
      <c r="BX135">
        <v>420.009666666667</v>
      </c>
      <c r="BY135">
        <v>7.14885</v>
      </c>
      <c r="BZ135">
        <v>4.39680666666667</v>
      </c>
      <c r="CA135">
        <v>400.924333333333</v>
      </c>
      <c r="CB135">
        <v>7.20454666666667</v>
      </c>
      <c r="CC135">
        <v>900.044666666667</v>
      </c>
      <c r="CD135">
        <v>100.773</v>
      </c>
      <c r="CE135">
        <v>0.110986</v>
      </c>
      <c r="CF135">
        <v>18.1219</v>
      </c>
      <c r="CG135">
        <v>17.2642</v>
      </c>
      <c r="CH135">
        <v>999.9</v>
      </c>
      <c r="CI135">
        <v>0</v>
      </c>
      <c r="CJ135">
        <v>0</v>
      </c>
      <c r="CK135">
        <v>10023.5333333333</v>
      </c>
      <c r="CL135">
        <v>0</v>
      </c>
      <c r="CM135">
        <v>0.221023</v>
      </c>
      <c r="CN135">
        <v>1460.08</v>
      </c>
      <c r="CO135">
        <v>0.972999</v>
      </c>
      <c r="CP135">
        <v>0.0270008</v>
      </c>
      <c r="CQ135">
        <v>0</v>
      </c>
      <c r="CR135">
        <v>906.676</v>
      </c>
      <c r="CS135">
        <v>4.99999</v>
      </c>
      <c r="CT135">
        <v>13258.4666666667</v>
      </c>
      <c r="CU135">
        <v>12729</v>
      </c>
      <c r="CV135">
        <v>40.062</v>
      </c>
      <c r="CW135">
        <v>42.25</v>
      </c>
      <c r="CX135">
        <v>41.25</v>
      </c>
      <c r="CY135">
        <v>41.562</v>
      </c>
      <c r="CZ135">
        <v>41.604</v>
      </c>
      <c r="DA135">
        <v>1415.79</v>
      </c>
      <c r="DB135">
        <v>39.29</v>
      </c>
      <c r="DC135">
        <v>0</v>
      </c>
      <c r="DD135">
        <v>1626126559.9</v>
      </c>
      <c r="DE135">
        <v>0</v>
      </c>
      <c r="DF135">
        <v>907.26924</v>
      </c>
      <c r="DG135">
        <v>-7.24399999050719</v>
      </c>
      <c r="DH135">
        <v>-104.3076920561</v>
      </c>
      <c r="DI135">
        <v>13267.88</v>
      </c>
      <c r="DJ135">
        <v>15</v>
      </c>
      <c r="DK135">
        <v>1626126261</v>
      </c>
      <c r="DL135" t="s">
        <v>294</v>
      </c>
      <c r="DM135">
        <v>1626126255</v>
      </c>
      <c r="DN135">
        <v>1626126261</v>
      </c>
      <c r="DO135">
        <v>7</v>
      </c>
      <c r="DP135">
        <v>0.339</v>
      </c>
      <c r="DQ135">
        <v>0.02</v>
      </c>
      <c r="DR135">
        <v>2.158</v>
      </c>
      <c r="DS135">
        <v>-0.064</v>
      </c>
      <c r="DT135">
        <v>420</v>
      </c>
      <c r="DU135">
        <v>4</v>
      </c>
      <c r="DV135">
        <v>0.09</v>
      </c>
      <c r="DW135">
        <v>0.05</v>
      </c>
      <c r="DX135">
        <v>-16.8826925</v>
      </c>
      <c r="DY135">
        <v>-0.441936585365801</v>
      </c>
      <c r="DZ135">
        <v>0.045997230283464</v>
      </c>
      <c r="EA135">
        <v>1</v>
      </c>
      <c r="EB135">
        <v>907.774205882353</v>
      </c>
      <c r="EC135">
        <v>-7.83524032781369</v>
      </c>
      <c r="ED135">
        <v>0.78750450155247</v>
      </c>
      <c r="EE135">
        <v>1</v>
      </c>
      <c r="EF135">
        <v>2.7069825</v>
      </c>
      <c r="EG135">
        <v>0.310534333958723</v>
      </c>
      <c r="EH135">
        <v>0.0301206685475273</v>
      </c>
      <c r="EI135">
        <v>0</v>
      </c>
      <c r="EJ135">
        <v>2</v>
      </c>
      <c r="EK135">
        <v>3</v>
      </c>
      <c r="EL135" t="s">
        <v>340</v>
      </c>
      <c r="EM135">
        <v>100</v>
      </c>
      <c r="EN135">
        <v>100</v>
      </c>
      <c r="EO135">
        <v>2.131</v>
      </c>
      <c r="EP135">
        <v>-0.0557</v>
      </c>
      <c r="EQ135">
        <v>1.36772170046793</v>
      </c>
      <c r="ER135">
        <v>0.00225868272383977</v>
      </c>
      <c r="ES135">
        <v>-9.96746185667655e-07</v>
      </c>
      <c r="ET135">
        <v>2.83711317370827e-10</v>
      </c>
      <c r="EU135">
        <v>-0.063082517618382</v>
      </c>
      <c r="EV135">
        <v>-0.00217948432402501</v>
      </c>
      <c r="EW135">
        <v>0.000453263451741206</v>
      </c>
      <c r="EX135">
        <v>-1.16319206543697e-06</v>
      </c>
      <c r="EY135">
        <v>-2</v>
      </c>
      <c r="EZ135">
        <v>2196</v>
      </c>
      <c r="FA135">
        <v>1</v>
      </c>
      <c r="FB135">
        <v>25</v>
      </c>
      <c r="FC135">
        <v>4.9</v>
      </c>
      <c r="FD135">
        <v>4.8</v>
      </c>
      <c r="FE135">
        <v>18</v>
      </c>
      <c r="FF135">
        <v>942.889</v>
      </c>
      <c r="FG135">
        <v>422.006</v>
      </c>
      <c r="FH135">
        <v>15.364</v>
      </c>
      <c r="FI135">
        <v>25.8907</v>
      </c>
      <c r="FJ135">
        <v>29.9993</v>
      </c>
      <c r="FK135">
        <v>25.9005</v>
      </c>
      <c r="FL135">
        <v>25.9255</v>
      </c>
      <c r="FM135">
        <v>25.2698</v>
      </c>
      <c r="FN135">
        <v>72.3872</v>
      </c>
      <c r="FO135">
        <v>0</v>
      </c>
      <c r="FP135">
        <v>15.47</v>
      </c>
      <c r="FQ135">
        <v>420</v>
      </c>
      <c r="FR135">
        <v>4.46482</v>
      </c>
      <c r="FS135">
        <v>101.368</v>
      </c>
      <c r="FT135">
        <v>101.997</v>
      </c>
    </row>
    <row r="136" spans="1:176">
      <c r="A136">
        <v>120</v>
      </c>
      <c r="B136">
        <v>1626126552.5</v>
      </c>
      <c r="C136">
        <v>238</v>
      </c>
      <c r="D136" t="s">
        <v>534</v>
      </c>
      <c r="E136" t="s">
        <v>535</v>
      </c>
      <c r="F136">
        <v>1</v>
      </c>
      <c r="I136">
        <v>1626126551.5</v>
      </c>
      <c r="J136">
        <f>(K136)/1000</f>
        <v>0</v>
      </c>
      <c r="K136">
        <f>1000*CC136*AI136*(BY136-BZ136)/(100*BR136*(1000-AI136*BY136))</f>
        <v>0</v>
      </c>
      <c r="L136">
        <f>CC136*AI136*(BX136-BW136*(1000-AI136*BZ136)/(1000-AI136*BY136))/(100*BR136)</f>
        <v>0</v>
      </c>
      <c r="M136">
        <f>BW136 - IF(AI136&gt;1, L136*BR136*100.0/(AK136*CK136), 0)</f>
        <v>0</v>
      </c>
      <c r="N136">
        <f>((T136-J136/2)*M136-L136)/(T136+J136/2)</f>
        <v>0</v>
      </c>
      <c r="O136">
        <f>N136*(CD136+CE136)/1000.0</f>
        <v>0</v>
      </c>
      <c r="P136">
        <f>(BW136 - IF(AI136&gt;1, L136*BR136*100.0/(AK136*CK136), 0))*(CD136+CE136)/1000.0</f>
        <v>0</v>
      </c>
      <c r="Q136">
        <f>2.0/((1/S136-1/R136)+SIGN(S136)*SQRT((1/S136-1/R136)*(1/S136-1/R136) + 4*BS136/((BS136+1)*(BS136+1))*(2*1/S136*1/R136-1/R136*1/R136)))</f>
        <v>0</v>
      </c>
      <c r="R136">
        <f>IF(LEFT(BT136,1)&lt;&gt;"0",IF(LEFT(BT136,1)="1",3.0,BU136),$D$5+$E$5*(CK136*CD136/($K$5*1000))+$F$5*(CK136*CD136/($K$5*1000))*MAX(MIN(BR136,$J$5),$I$5)*MAX(MIN(BR136,$J$5),$I$5)+$G$5*MAX(MIN(BR136,$J$5),$I$5)*(CK136*CD136/($K$5*1000))+$H$5*(CK136*CD136/($K$5*1000))*(CK136*CD136/($K$5*1000)))</f>
        <v>0</v>
      </c>
      <c r="S136">
        <f>J136*(1000-(1000*0.61365*exp(17.502*W136/(240.97+W136))/(CD136+CE136)+BY136)/2)/(1000*0.61365*exp(17.502*W136/(240.97+W136))/(CD136+CE136)-BY136)</f>
        <v>0</v>
      </c>
      <c r="T136">
        <f>1/((BS136+1)/(Q136/1.6)+1/(R136/1.37)) + BS136/((BS136+1)/(Q136/1.6) + BS136/(R136/1.37))</f>
        <v>0</v>
      </c>
      <c r="U136">
        <f>(BN136*BQ136)</f>
        <v>0</v>
      </c>
      <c r="V136">
        <f>(CF136+(U136+2*0.95*5.67E-8*(((CF136+$B$7)+273)^4-(CF136+273)^4)-44100*J136)/(1.84*29.3*R136+8*0.95*5.67E-8*(CF136+273)^3))</f>
        <v>0</v>
      </c>
      <c r="W136">
        <f>($C$7*CG136+$D$7*CH136+$E$7*V136)</f>
        <v>0</v>
      </c>
      <c r="X136">
        <f>0.61365*exp(17.502*W136/(240.97+W136))</f>
        <v>0</v>
      </c>
      <c r="Y136">
        <f>(Z136/AA136*100)</f>
        <v>0</v>
      </c>
      <c r="Z136">
        <f>BY136*(CD136+CE136)/1000</f>
        <v>0</v>
      </c>
      <c r="AA136">
        <f>0.61365*exp(17.502*CF136/(240.97+CF136))</f>
        <v>0</v>
      </c>
      <c r="AB136">
        <f>(X136-BY136*(CD136+CE136)/1000)</f>
        <v>0</v>
      </c>
      <c r="AC136">
        <f>(-J136*44100)</f>
        <v>0</v>
      </c>
      <c r="AD136">
        <f>2*29.3*R136*0.92*(CF136-W136)</f>
        <v>0</v>
      </c>
      <c r="AE136">
        <f>2*0.95*5.67E-8*(((CF136+$B$7)+273)^4-(W136+273)^4)</f>
        <v>0</v>
      </c>
      <c r="AF136">
        <f>U136+AE136+AC136+AD136</f>
        <v>0</v>
      </c>
      <c r="AG136">
        <v>16</v>
      </c>
      <c r="AH136">
        <v>2</v>
      </c>
      <c r="AI136">
        <f>IF(AG136*$H$13&gt;=AK136,1.0,(AK136/(AK136-AG136*$H$13)))</f>
        <v>0</v>
      </c>
      <c r="AJ136">
        <f>(AI136-1)*100</f>
        <v>0</v>
      </c>
      <c r="AK136">
        <f>MAX(0,($B$13+$C$13*CK136)/(1+$D$13*CK136)*CD136/(CF136+273)*$E$13)</f>
        <v>0</v>
      </c>
      <c r="AL136" t="s">
        <v>292</v>
      </c>
      <c r="AM136" t="s">
        <v>292</v>
      </c>
      <c r="AN136">
        <v>0</v>
      </c>
      <c r="AO136">
        <v>0</v>
      </c>
      <c r="AP136">
        <f>1-AN136/AO136</f>
        <v>0</v>
      </c>
      <c r="AQ136">
        <v>0</v>
      </c>
      <c r="AR136" t="s">
        <v>292</v>
      </c>
      <c r="AS136" t="s">
        <v>292</v>
      </c>
      <c r="AT136">
        <v>0</v>
      </c>
      <c r="AU136">
        <v>0</v>
      </c>
      <c r="AV136">
        <f>1-AT136/AU136</f>
        <v>0</v>
      </c>
      <c r="AW136">
        <v>0.5</v>
      </c>
      <c r="AX136">
        <f>BO136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292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BN136">
        <f>$B$11*CL136+$C$11*CM136+$F$11*CN136*(1-CQ136)</f>
        <v>0</v>
      </c>
      <c r="BO136">
        <f>BN136*BP136</f>
        <v>0</v>
      </c>
      <c r="BP136">
        <f>($B$11*$D$9+$C$11*$D$9+$F$11*((DA136+CS136)/MAX(DA136+CS136+DB136, 0.1)*$I$9+DB136/MAX(DA136+CS136+DB136, 0.1)*$J$9))/($B$11+$C$11+$F$11)</f>
        <v>0</v>
      </c>
      <c r="BQ136">
        <f>($B$11*$K$9+$C$11*$K$9+$F$11*((DA136+CS136)/MAX(DA136+CS136+DB136, 0.1)*$P$9+DB136/MAX(DA136+CS136+DB136, 0.1)*$Q$9))/($B$11+$C$11+$F$11)</f>
        <v>0</v>
      </c>
      <c r="BR136">
        <v>6</v>
      </c>
      <c r="BS136">
        <v>0.5</v>
      </c>
      <c r="BT136" t="s">
        <v>293</v>
      </c>
      <c r="BU136">
        <v>2</v>
      </c>
      <c r="BV136">
        <v>1626126551.5</v>
      </c>
      <c r="BW136">
        <v>403.038333333333</v>
      </c>
      <c r="BX136">
        <v>420.002333333333</v>
      </c>
      <c r="BY136">
        <v>7.15774</v>
      </c>
      <c r="BZ136">
        <v>4.39709</v>
      </c>
      <c r="CA136">
        <v>400.907</v>
      </c>
      <c r="CB136">
        <v>7.21339666666667</v>
      </c>
      <c r="CC136">
        <v>899.971666666667</v>
      </c>
      <c r="CD136">
        <v>100.773</v>
      </c>
      <c r="CE136">
        <v>0.11117</v>
      </c>
      <c r="CF136">
        <v>18.1496333333333</v>
      </c>
      <c r="CG136">
        <v>17.2808666666667</v>
      </c>
      <c r="CH136">
        <v>999.9</v>
      </c>
      <c r="CI136">
        <v>0</v>
      </c>
      <c r="CJ136">
        <v>0</v>
      </c>
      <c r="CK136">
        <v>9989.37666666667</v>
      </c>
      <c r="CL136">
        <v>0</v>
      </c>
      <c r="CM136">
        <v>0.221023</v>
      </c>
      <c r="CN136">
        <v>1460.08666666667</v>
      </c>
      <c r="CO136">
        <v>0.972999</v>
      </c>
      <c r="CP136">
        <v>0.0270008</v>
      </c>
      <c r="CQ136">
        <v>0</v>
      </c>
      <c r="CR136">
        <v>906.247</v>
      </c>
      <c r="CS136">
        <v>4.99999</v>
      </c>
      <c r="CT136">
        <v>13254.4</v>
      </c>
      <c r="CU136">
        <v>12729.1</v>
      </c>
      <c r="CV136">
        <v>40.062</v>
      </c>
      <c r="CW136">
        <v>42.25</v>
      </c>
      <c r="CX136">
        <v>41.25</v>
      </c>
      <c r="CY136">
        <v>41.562</v>
      </c>
      <c r="CZ136">
        <v>41.583</v>
      </c>
      <c r="DA136">
        <v>1415.79666666667</v>
      </c>
      <c r="DB136">
        <v>39.29</v>
      </c>
      <c r="DC136">
        <v>0</v>
      </c>
      <c r="DD136">
        <v>1626126561.7</v>
      </c>
      <c r="DE136">
        <v>0</v>
      </c>
      <c r="DF136">
        <v>907.087269230769</v>
      </c>
      <c r="DG136">
        <v>-7.29945299378321</v>
      </c>
      <c r="DH136">
        <v>-101.859829071696</v>
      </c>
      <c r="DI136">
        <v>13265.4153846154</v>
      </c>
      <c r="DJ136">
        <v>15</v>
      </c>
      <c r="DK136">
        <v>1626126261</v>
      </c>
      <c r="DL136" t="s">
        <v>294</v>
      </c>
      <c r="DM136">
        <v>1626126255</v>
      </c>
      <c r="DN136">
        <v>1626126261</v>
      </c>
      <c r="DO136">
        <v>7</v>
      </c>
      <c r="DP136">
        <v>0.339</v>
      </c>
      <c r="DQ136">
        <v>0.02</v>
      </c>
      <c r="DR136">
        <v>2.158</v>
      </c>
      <c r="DS136">
        <v>-0.064</v>
      </c>
      <c r="DT136">
        <v>420</v>
      </c>
      <c r="DU136">
        <v>4</v>
      </c>
      <c r="DV136">
        <v>0.09</v>
      </c>
      <c r="DW136">
        <v>0.05</v>
      </c>
      <c r="DX136">
        <v>-16.9001025</v>
      </c>
      <c r="DY136">
        <v>-0.378131707317068</v>
      </c>
      <c r="DZ136">
        <v>0.0386498155720052</v>
      </c>
      <c r="EA136">
        <v>1</v>
      </c>
      <c r="EB136">
        <v>907.490294117647</v>
      </c>
      <c r="EC136">
        <v>-7.83461708631471</v>
      </c>
      <c r="ED136">
        <v>0.785901375694401</v>
      </c>
      <c r="EE136">
        <v>1</v>
      </c>
      <c r="EF136">
        <v>2.71707075</v>
      </c>
      <c r="EG136">
        <v>0.292333170731706</v>
      </c>
      <c r="EH136">
        <v>0.0283533903958151</v>
      </c>
      <c r="EI136">
        <v>0</v>
      </c>
      <c r="EJ136">
        <v>2</v>
      </c>
      <c r="EK136">
        <v>3</v>
      </c>
      <c r="EL136" t="s">
        <v>340</v>
      </c>
      <c r="EM136">
        <v>100</v>
      </c>
      <c r="EN136">
        <v>100</v>
      </c>
      <c r="EO136">
        <v>2.132</v>
      </c>
      <c r="EP136">
        <v>-0.0556</v>
      </c>
      <c r="EQ136">
        <v>1.36772170046793</v>
      </c>
      <c r="ER136">
        <v>0.00225868272383977</v>
      </c>
      <c r="ES136">
        <v>-9.96746185667655e-07</v>
      </c>
      <c r="ET136">
        <v>2.83711317370827e-10</v>
      </c>
      <c r="EU136">
        <v>-0.063082517618382</v>
      </c>
      <c r="EV136">
        <v>-0.00217948432402501</v>
      </c>
      <c r="EW136">
        <v>0.000453263451741206</v>
      </c>
      <c r="EX136">
        <v>-1.16319206543697e-06</v>
      </c>
      <c r="EY136">
        <v>-2</v>
      </c>
      <c r="EZ136">
        <v>2196</v>
      </c>
      <c r="FA136">
        <v>1</v>
      </c>
      <c r="FB136">
        <v>25</v>
      </c>
      <c r="FC136">
        <v>5</v>
      </c>
      <c r="FD136">
        <v>4.9</v>
      </c>
      <c r="FE136">
        <v>18</v>
      </c>
      <c r="FF136">
        <v>942.936</v>
      </c>
      <c r="FG136">
        <v>422.052</v>
      </c>
      <c r="FH136">
        <v>15.4221</v>
      </c>
      <c r="FI136">
        <v>25.8863</v>
      </c>
      <c r="FJ136">
        <v>29.9994</v>
      </c>
      <c r="FK136">
        <v>25.8986</v>
      </c>
      <c r="FL136">
        <v>25.9239</v>
      </c>
      <c r="FM136">
        <v>25.2698</v>
      </c>
      <c r="FN136">
        <v>72.3872</v>
      </c>
      <c r="FO136">
        <v>0</v>
      </c>
      <c r="FP136">
        <v>15.57</v>
      </c>
      <c r="FQ136">
        <v>420</v>
      </c>
      <c r="FR136">
        <v>4.46984</v>
      </c>
      <c r="FS136">
        <v>101.37</v>
      </c>
      <c r="FT136">
        <v>101.998</v>
      </c>
    </row>
    <row r="137" spans="1:176">
      <c r="A137">
        <v>121</v>
      </c>
      <c r="B137">
        <v>1626126554.5</v>
      </c>
      <c r="C137">
        <v>240</v>
      </c>
      <c r="D137" t="s">
        <v>536</v>
      </c>
      <c r="E137" t="s">
        <v>537</v>
      </c>
      <c r="F137">
        <v>1</v>
      </c>
      <c r="I137">
        <v>1626126553.5</v>
      </c>
      <c r="J137">
        <f>(K137)/1000</f>
        <v>0</v>
      </c>
      <c r="K137">
        <f>1000*CC137*AI137*(BY137-BZ137)/(100*BR137*(1000-AI137*BY137))</f>
        <v>0</v>
      </c>
      <c r="L137">
        <f>CC137*AI137*(BX137-BW137*(1000-AI137*BZ137)/(1000-AI137*BY137))/(100*BR137)</f>
        <v>0</v>
      </c>
      <c r="M137">
        <f>BW137 - IF(AI137&gt;1, L137*BR137*100.0/(AK137*CK137), 0)</f>
        <v>0</v>
      </c>
      <c r="N137">
        <f>((T137-J137/2)*M137-L137)/(T137+J137/2)</f>
        <v>0</v>
      </c>
      <c r="O137">
        <f>N137*(CD137+CE137)/1000.0</f>
        <v>0</v>
      </c>
      <c r="P137">
        <f>(BW137 - IF(AI137&gt;1, L137*BR137*100.0/(AK137*CK137), 0))*(CD137+CE137)/1000.0</f>
        <v>0</v>
      </c>
      <c r="Q137">
        <f>2.0/((1/S137-1/R137)+SIGN(S137)*SQRT((1/S137-1/R137)*(1/S137-1/R137) + 4*BS137/((BS137+1)*(BS137+1))*(2*1/S137*1/R137-1/R137*1/R137)))</f>
        <v>0</v>
      </c>
      <c r="R137">
        <f>IF(LEFT(BT137,1)&lt;&gt;"0",IF(LEFT(BT137,1)="1",3.0,BU137),$D$5+$E$5*(CK137*CD137/($K$5*1000))+$F$5*(CK137*CD137/($K$5*1000))*MAX(MIN(BR137,$J$5),$I$5)*MAX(MIN(BR137,$J$5),$I$5)+$G$5*MAX(MIN(BR137,$J$5),$I$5)*(CK137*CD137/($K$5*1000))+$H$5*(CK137*CD137/($K$5*1000))*(CK137*CD137/($K$5*1000)))</f>
        <v>0</v>
      </c>
      <c r="S137">
        <f>J137*(1000-(1000*0.61365*exp(17.502*W137/(240.97+W137))/(CD137+CE137)+BY137)/2)/(1000*0.61365*exp(17.502*W137/(240.97+W137))/(CD137+CE137)-BY137)</f>
        <v>0</v>
      </c>
      <c r="T137">
        <f>1/((BS137+1)/(Q137/1.6)+1/(R137/1.37)) + BS137/((BS137+1)/(Q137/1.6) + BS137/(R137/1.37))</f>
        <v>0</v>
      </c>
      <c r="U137">
        <f>(BN137*BQ137)</f>
        <v>0</v>
      </c>
      <c r="V137">
        <f>(CF137+(U137+2*0.95*5.67E-8*(((CF137+$B$7)+273)^4-(CF137+273)^4)-44100*J137)/(1.84*29.3*R137+8*0.95*5.67E-8*(CF137+273)^3))</f>
        <v>0</v>
      </c>
      <c r="W137">
        <f>($C$7*CG137+$D$7*CH137+$E$7*V137)</f>
        <v>0</v>
      </c>
      <c r="X137">
        <f>0.61365*exp(17.502*W137/(240.97+W137))</f>
        <v>0</v>
      </c>
      <c r="Y137">
        <f>(Z137/AA137*100)</f>
        <v>0</v>
      </c>
      <c r="Z137">
        <f>BY137*(CD137+CE137)/1000</f>
        <v>0</v>
      </c>
      <c r="AA137">
        <f>0.61365*exp(17.502*CF137/(240.97+CF137))</f>
        <v>0</v>
      </c>
      <c r="AB137">
        <f>(X137-BY137*(CD137+CE137)/1000)</f>
        <v>0</v>
      </c>
      <c r="AC137">
        <f>(-J137*44100)</f>
        <v>0</v>
      </c>
      <c r="AD137">
        <f>2*29.3*R137*0.92*(CF137-W137)</f>
        <v>0</v>
      </c>
      <c r="AE137">
        <f>2*0.95*5.67E-8*(((CF137+$B$7)+273)^4-(W137+273)^4)</f>
        <v>0</v>
      </c>
      <c r="AF137">
        <f>U137+AE137+AC137+AD137</f>
        <v>0</v>
      </c>
      <c r="AG137">
        <v>16</v>
      </c>
      <c r="AH137">
        <v>2</v>
      </c>
      <c r="AI137">
        <f>IF(AG137*$H$13&gt;=AK137,1.0,(AK137/(AK137-AG137*$H$13)))</f>
        <v>0</v>
      </c>
      <c r="AJ137">
        <f>(AI137-1)*100</f>
        <v>0</v>
      </c>
      <c r="AK137">
        <f>MAX(0,($B$13+$C$13*CK137)/(1+$D$13*CK137)*CD137/(CF137+273)*$E$13)</f>
        <v>0</v>
      </c>
      <c r="AL137" t="s">
        <v>292</v>
      </c>
      <c r="AM137" t="s">
        <v>292</v>
      </c>
      <c r="AN137">
        <v>0</v>
      </c>
      <c r="AO137">
        <v>0</v>
      </c>
      <c r="AP137">
        <f>1-AN137/AO137</f>
        <v>0</v>
      </c>
      <c r="AQ137">
        <v>0</v>
      </c>
      <c r="AR137" t="s">
        <v>292</v>
      </c>
      <c r="AS137" t="s">
        <v>292</v>
      </c>
      <c r="AT137">
        <v>0</v>
      </c>
      <c r="AU137">
        <v>0</v>
      </c>
      <c r="AV137">
        <f>1-AT137/AU137</f>
        <v>0</v>
      </c>
      <c r="AW137">
        <v>0.5</v>
      </c>
      <c r="AX137">
        <f>BO137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292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BN137">
        <f>$B$11*CL137+$C$11*CM137+$F$11*CN137*(1-CQ137)</f>
        <v>0</v>
      </c>
      <c r="BO137">
        <f>BN137*BP137</f>
        <v>0</v>
      </c>
      <c r="BP137">
        <f>($B$11*$D$9+$C$11*$D$9+$F$11*((DA137+CS137)/MAX(DA137+CS137+DB137, 0.1)*$I$9+DB137/MAX(DA137+CS137+DB137, 0.1)*$J$9))/($B$11+$C$11+$F$11)</f>
        <v>0</v>
      </c>
      <c r="BQ137">
        <f>($B$11*$K$9+$C$11*$K$9+$F$11*((DA137+CS137)/MAX(DA137+CS137+DB137, 0.1)*$P$9+DB137/MAX(DA137+CS137+DB137, 0.1)*$Q$9))/($B$11+$C$11+$F$11)</f>
        <v>0</v>
      </c>
      <c r="BR137">
        <v>6</v>
      </c>
      <c r="BS137">
        <v>0.5</v>
      </c>
      <c r="BT137" t="s">
        <v>293</v>
      </c>
      <c r="BU137">
        <v>2</v>
      </c>
      <c r="BV137">
        <v>1626126553.5</v>
      </c>
      <c r="BW137">
        <v>403.041333333333</v>
      </c>
      <c r="BX137">
        <v>419.985333333333</v>
      </c>
      <c r="BY137">
        <v>7.16597666666667</v>
      </c>
      <c r="BZ137">
        <v>4.39744666666667</v>
      </c>
      <c r="CA137">
        <v>400.909666666667</v>
      </c>
      <c r="CB137">
        <v>7.22159666666667</v>
      </c>
      <c r="CC137">
        <v>899.972666666667</v>
      </c>
      <c r="CD137">
        <v>100.774</v>
      </c>
      <c r="CE137">
        <v>0.110790333333333</v>
      </c>
      <c r="CF137">
        <v>18.1761666666667</v>
      </c>
      <c r="CG137">
        <v>17.2954333333333</v>
      </c>
      <c r="CH137">
        <v>999.9</v>
      </c>
      <c r="CI137">
        <v>0</v>
      </c>
      <c r="CJ137">
        <v>0</v>
      </c>
      <c r="CK137">
        <v>10007.7166666667</v>
      </c>
      <c r="CL137">
        <v>0</v>
      </c>
      <c r="CM137">
        <v>0.221023</v>
      </c>
      <c r="CN137">
        <v>1460</v>
      </c>
      <c r="CO137">
        <v>0.972997666666667</v>
      </c>
      <c r="CP137">
        <v>0.0270023666666667</v>
      </c>
      <c r="CQ137">
        <v>0</v>
      </c>
      <c r="CR137">
        <v>906.038333333333</v>
      </c>
      <c r="CS137">
        <v>4.99999</v>
      </c>
      <c r="CT137">
        <v>13250.7666666667</v>
      </c>
      <c r="CU137">
        <v>12728.3333333333</v>
      </c>
      <c r="CV137">
        <v>40.062</v>
      </c>
      <c r="CW137">
        <v>42.25</v>
      </c>
      <c r="CX137">
        <v>41.25</v>
      </c>
      <c r="CY137">
        <v>41.562</v>
      </c>
      <c r="CZ137">
        <v>41.562</v>
      </c>
      <c r="DA137">
        <v>1415.71</v>
      </c>
      <c r="DB137">
        <v>39.29</v>
      </c>
      <c r="DC137">
        <v>0</v>
      </c>
      <c r="DD137">
        <v>1626126563.5</v>
      </c>
      <c r="DE137">
        <v>0</v>
      </c>
      <c r="DF137">
        <v>906.8074</v>
      </c>
      <c r="DG137">
        <v>-6.55738461208383</v>
      </c>
      <c r="DH137">
        <v>-96.9230767014641</v>
      </c>
      <c r="DI137">
        <v>13261.708</v>
      </c>
      <c r="DJ137">
        <v>15</v>
      </c>
      <c r="DK137">
        <v>1626126261</v>
      </c>
      <c r="DL137" t="s">
        <v>294</v>
      </c>
      <c r="DM137">
        <v>1626126255</v>
      </c>
      <c r="DN137">
        <v>1626126261</v>
      </c>
      <c r="DO137">
        <v>7</v>
      </c>
      <c r="DP137">
        <v>0.339</v>
      </c>
      <c r="DQ137">
        <v>0.02</v>
      </c>
      <c r="DR137">
        <v>2.158</v>
      </c>
      <c r="DS137">
        <v>-0.064</v>
      </c>
      <c r="DT137">
        <v>420</v>
      </c>
      <c r="DU137">
        <v>4</v>
      </c>
      <c r="DV137">
        <v>0.09</v>
      </c>
      <c r="DW137">
        <v>0.05</v>
      </c>
      <c r="DX137">
        <v>-16.9118375</v>
      </c>
      <c r="DY137">
        <v>-0.30784727954969</v>
      </c>
      <c r="DZ137">
        <v>0.0323075354019771</v>
      </c>
      <c r="EA137">
        <v>1</v>
      </c>
      <c r="EB137">
        <v>907.249029411765</v>
      </c>
      <c r="EC137">
        <v>-7.59657377059578</v>
      </c>
      <c r="ED137">
        <v>0.760558404969838</v>
      </c>
      <c r="EE137">
        <v>1</v>
      </c>
      <c r="EF137">
        <v>2.72704475</v>
      </c>
      <c r="EG137">
        <v>0.269395159474667</v>
      </c>
      <c r="EH137">
        <v>0.0260100139357421</v>
      </c>
      <c r="EI137">
        <v>0</v>
      </c>
      <c r="EJ137">
        <v>2</v>
      </c>
      <c r="EK137">
        <v>3</v>
      </c>
      <c r="EL137" t="s">
        <v>340</v>
      </c>
      <c r="EM137">
        <v>100</v>
      </c>
      <c r="EN137">
        <v>100</v>
      </c>
      <c r="EO137">
        <v>2.132</v>
      </c>
      <c r="EP137">
        <v>-0.0556</v>
      </c>
      <c r="EQ137">
        <v>1.36772170046793</v>
      </c>
      <c r="ER137">
        <v>0.00225868272383977</v>
      </c>
      <c r="ES137">
        <v>-9.96746185667655e-07</v>
      </c>
      <c r="ET137">
        <v>2.83711317370827e-10</v>
      </c>
      <c r="EU137">
        <v>-0.063082517618382</v>
      </c>
      <c r="EV137">
        <v>-0.00217948432402501</v>
      </c>
      <c r="EW137">
        <v>0.000453263451741206</v>
      </c>
      <c r="EX137">
        <v>-1.16319206543697e-06</v>
      </c>
      <c r="EY137">
        <v>-2</v>
      </c>
      <c r="EZ137">
        <v>2196</v>
      </c>
      <c r="FA137">
        <v>1</v>
      </c>
      <c r="FB137">
        <v>25</v>
      </c>
      <c r="FC137">
        <v>5</v>
      </c>
      <c r="FD137">
        <v>4.9</v>
      </c>
      <c r="FE137">
        <v>18</v>
      </c>
      <c r="FF137">
        <v>943.08</v>
      </c>
      <c r="FG137">
        <v>421.994</v>
      </c>
      <c r="FH137">
        <v>15.4898</v>
      </c>
      <c r="FI137">
        <v>25.882</v>
      </c>
      <c r="FJ137">
        <v>29.9992</v>
      </c>
      <c r="FK137">
        <v>25.8965</v>
      </c>
      <c r="FL137">
        <v>25.9221</v>
      </c>
      <c r="FM137">
        <v>25.2686</v>
      </c>
      <c r="FN137">
        <v>72.3872</v>
      </c>
      <c r="FO137">
        <v>0</v>
      </c>
      <c r="FP137">
        <v>15.57</v>
      </c>
      <c r="FQ137">
        <v>420</v>
      </c>
      <c r="FR137">
        <v>4.47162</v>
      </c>
      <c r="FS137">
        <v>101.371</v>
      </c>
      <c r="FT137">
        <v>101.998</v>
      </c>
    </row>
    <row r="138" spans="1:176">
      <c r="A138">
        <v>122</v>
      </c>
      <c r="B138">
        <v>1626126556.5</v>
      </c>
      <c r="C138">
        <v>242</v>
      </c>
      <c r="D138" t="s">
        <v>538</v>
      </c>
      <c r="E138" t="s">
        <v>539</v>
      </c>
      <c r="F138">
        <v>1</v>
      </c>
      <c r="I138">
        <v>1626126555.5</v>
      </c>
      <c r="J138">
        <f>(K138)/1000</f>
        <v>0</v>
      </c>
      <c r="K138">
        <f>1000*CC138*AI138*(BY138-BZ138)/(100*BR138*(1000-AI138*BY138))</f>
        <v>0</v>
      </c>
      <c r="L138">
        <f>CC138*AI138*(BX138-BW138*(1000-AI138*BZ138)/(1000-AI138*BY138))/(100*BR138)</f>
        <v>0</v>
      </c>
      <c r="M138">
        <f>BW138 - IF(AI138&gt;1, L138*BR138*100.0/(AK138*CK138), 0)</f>
        <v>0</v>
      </c>
      <c r="N138">
        <f>((T138-J138/2)*M138-L138)/(T138+J138/2)</f>
        <v>0</v>
      </c>
      <c r="O138">
        <f>N138*(CD138+CE138)/1000.0</f>
        <v>0</v>
      </c>
      <c r="P138">
        <f>(BW138 - IF(AI138&gt;1, L138*BR138*100.0/(AK138*CK138), 0))*(CD138+CE138)/1000.0</f>
        <v>0</v>
      </c>
      <c r="Q138">
        <f>2.0/((1/S138-1/R138)+SIGN(S138)*SQRT((1/S138-1/R138)*(1/S138-1/R138) + 4*BS138/((BS138+1)*(BS138+1))*(2*1/S138*1/R138-1/R138*1/R138)))</f>
        <v>0</v>
      </c>
      <c r="R138">
        <f>IF(LEFT(BT138,1)&lt;&gt;"0",IF(LEFT(BT138,1)="1",3.0,BU138),$D$5+$E$5*(CK138*CD138/($K$5*1000))+$F$5*(CK138*CD138/($K$5*1000))*MAX(MIN(BR138,$J$5),$I$5)*MAX(MIN(BR138,$J$5),$I$5)+$G$5*MAX(MIN(BR138,$J$5),$I$5)*(CK138*CD138/($K$5*1000))+$H$5*(CK138*CD138/($K$5*1000))*(CK138*CD138/($K$5*1000)))</f>
        <v>0</v>
      </c>
      <c r="S138">
        <f>J138*(1000-(1000*0.61365*exp(17.502*W138/(240.97+W138))/(CD138+CE138)+BY138)/2)/(1000*0.61365*exp(17.502*W138/(240.97+W138))/(CD138+CE138)-BY138)</f>
        <v>0</v>
      </c>
      <c r="T138">
        <f>1/((BS138+1)/(Q138/1.6)+1/(R138/1.37)) + BS138/((BS138+1)/(Q138/1.6) + BS138/(R138/1.37))</f>
        <v>0</v>
      </c>
      <c r="U138">
        <f>(BN138*BQ138)</f>
        <v>0</v>
      </c>
      <c r="V138">
        <f>(CF138+(U138+2*0.95*5.67E-8*(((CF138+$B$7)+273)^4-(CF138+273)^4)-44100*J138)/(1.84*29.3*R138+8*0.95*5.67E-8*(CF138+273)^3))</f>
        <v>0</v>
      </c>
      <c r="W138">
        <f>($C$7*CG138+$D$7*CH138+$E$7*V138)</f>
        <v>0</v>
      </c>
      <c r="X138">
        <f>0.61365*exp(17.502*W138/(240.97+W138))</f>
        <v>0</v>
      </c>
      <c r="Y138">
        <f>(Z138/AA138*100)</f>
        <v>0</v>
      </c>
      <c r="Z138">
        <f>BY138*(CD138+CE138)/1000</f>
        <v>0</v>
      </c>
      <c r="AA138">
        <f>0.61365*exp(17.502*CF138/(240.97+CF138))</f>
        <v>0</v>
      </c>
      <c r="AB138">
        <f>(X138-BY138*(CD138+CE138)/1000)</f>
        <v>0</v>
      </c>
      <c r="AC138">
        <f>(-J138*44100)</f>
        <v>0</v>
      </c>
      <c r="AD138">
        <f>2*29.3*R138*0.92*(CF138-W138)</f>
        <v>0</v>
      </c>
      <c r="AE138">
        <f>2*0.95*5.67E-8*(((CF138+$B$7)+273)^4-(W138+273)^4)</f>
        <v>0</v>
      </c>
      <c r="AF138">
        <f>U138+AE138+AC138+AD138</f>
        <v>0</v>
      </c>
      <c r="AG138">
        <v>16</v>
      </c>
      <c r="AH138">
        <v>2</v>
      </c>
      <c r="AI138">
        <f>IF(AG138*$H$13&gt;=AK138,1.0,(AK138/(AK138-AG138*$H$13)))</f>
        <v>0</v>
      </c>
      <c r="AJ138">
        <f>(AI138-1)*100</f>
        <v>0</v>
      </c>
      <c r="AK138">
        <f>MAX(0,($B$13+$C$13*CK138)/(1+$D$13*CK138)*CD138/(CF138+273)*$E$13)</f>
        <v>0</v>
      </c>
      <c r="AL138" t="s">
        <v>292</v>
      </c>
      <c r="AM138" t="s">
        <v>292</v>
      </c>
      <c r="AN138">
        <v>0</v>
      </c>
      <c r="AO138">
        <v>0</v>
      </c>
      <c r="AP138">
        <f>1-AN138/AO138</f>
        <v>0</v>
      </c>
      <c r="AQ138">
        <v>0</v>
      </c>
      <c r="AR138" t="s">
        <v>292</v>
      </c>
      <c r="AS138" t="s">
        <v>292</v>
      </c>
      <c r="AT138">
        <v>0</v>
      </c>
      <c r="AU138">
        <v>0</v>
      </c>
      <c r="AV138">
        <f>1-AT138/AU138</f>
        <v>0</v>
      </c>
      <c r="AW138">
        <v>0.5</v>
      </c>
      <c r="AX138">
        <f>BO138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292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BN138">
        <f>$B$11*CL138+$C$11*CM138+$F$11*CN138*(1-CQ138)</f>
        <v>0</v>
      </c>
      <c r="BO138">
        <f>BN138*BP138</f>
        <v>0</v>
      </c>
      <c r="BP138">
        <f>($B$11*$D$9+$C$11*$D$9+$F$11*((DA138+CS138)/MAX(DA138+CS138+DB138, 0.1)*$I$9+DB138/MAX(DA138+CS138+DB138, 0.1)*$J$9))/($B$11+$C$11+$F$11)</f>
        <v>0</v>
      </c>
      <c r="BQ138">
        <f>($B$11*$K$9+$C$11*$K$9+$F$11*((DA138+CS138)/MAX(DA138+CS138+DB138, 0.1)*$P$9+DB138/MAX(DA138+CS138+DB138, 0.1)*$Q$9))/($B$11+$C$11+$F$11)</f>
        <v>0</v>
      </c>
      <c r="BR138">
        <v>6</v>
      </c>
      <c r="BS138">
        <v>0.5</v>
      </c>
      <c r="BT138" t="s">
        <v>293</v>
      </c>
      <c r="BU138">
        <v>2</v>
      </c>
      <c r="BV138">
        <v>1626126555.5</v>
      </c>
      <c r="BW138">
        <v>403.051333333333</v>
      </c>
      <c r="BX138">
        <v>420.014666666667</v>
      </c>
      <c r="BY138">
        <v>7.17367666666667</v>
      </c>
      <c r="BZ138">
        <v>4.39822</v>
      </c>
      <c r="CA138">
        <v>400.920333333333</v>
      </c>
      <c r="CB138">
        <v>7.22926333333333</v>
      </c>
      <c r="CC138">
        <v>900.040333333333</v>
      </c>
      <c r="CD138">
        <v>100.773666666667</v>
      </c>
      <c r="CE138">
        <v>0.111215666666667</v>
      </c>
      <c r="CF138">
        <v>18.2001666666667</v>
      </c>
      <c r="CG138">
        <v>17.3141</v>
      </c>
      <c r="CH138">
        <v>999.9</v>
      </c>
      <c r="CI138">
        <v>0</v>
      </c>
      <c r="CJ138">
        <v>0</v>
      </c>
      <c r="CK138">
        <v>10015.3933333333</v>
      </c>
      <c r="CL138">
        <v>0</v>
      </c>
      <c r="CM138">
        <v>0.221023</v>
      </c>
      <c r="CN138">
        <v>1459.99666666667</v>
      </c>
      <c r="CO138">
        <v>0.972997666666667</v>
      </c>
      <c r="CP138">
        <v>0.0270023666666667</v>
      </c>
      <c r="CQ138">
        <v>0</v>
      </c>
      <c r="CR138">
        <v>905.705333333333</v>
      </c>
      <c r="CS138">
        <v>4.99999</v>
      </c>
      <c r="CT138">
        <v>13247.6666666667</v>
      </c>
      <c r="CU138">
        <v>12728.2666666667</v>
      </c>
      <c r="CV138">
        <v>40.062</v>
      </c>
      <c r="CW138">
        <v>42.25</v>
      </c>
      <c r="CX138">
        <v>41.25</v>
      </c>
      <c r="CY138">
        <v>41.562</v>
      </c>
      <c r="CZ138">
        <v>41.625</v>
      </c>
      <c r="DA138">
        <v>1415.70666666667</v>
      </c>
      <c r="DB138">
        <v>39.29</v>
      </c>
      <c r="DC138">
        <v>0</v>
      </c>
      <c r="DD138">
        <v>1626126565.9</v>
      </c>
      <c r="DE138">
        <v>0</v>
      </c>
      <c r="DF138">
        <v>906.5396</v>
      </c>
      <c r="DG138">
        <v>-6.6319230722701</v>
      </c>
      <c r="DH138">
        <v>-97.6384613482116</v>
      </c>
      <c r="DI138">
        <v>13257.748</v>
      </c>
      <c r="DJ138">
        <v>15</v>
      </c>
      <c r="DK138">
        <v>1626126261</v>
      </c>
      <c r="DL138" t="s">
        <v>294</v>
      </c>
      <c r="DM138">
        <v>1626126255</v>
      </c>
      <c r="DN138">
        <v>1626126261</v>
      </c>
      <c r="DO138">
        <v>7</v>
      </c>
      <c r="DP138">
        <v>0.339</v>
      </c>
      <c r="DQ138">
        <v>0.02</v>
      </c>
      <c r="DR138">
        <v>2.158</v>
      </c>
      <c r="DS138">
        <v>-0.064</v>
      </c>
      <c r="DT138">
        <v>420</v>
      </c>
      <c r="DU138">
        <v>4</v>
      </c>
      <c r="DV138">
        <v>0.09</v>
      </c>
      <c r="DW138">
        <v>0.05</v>
      </c>
      <c r="DX138">
        <v>-16.9203775</v>
      </c>
      <c r="DY138">
        <v>-0.289718949343318</v>
      </c>
      <c r="DZ138">
        <v>0.0307997523326081</v>
      </c>
      <c r="EA138">
        <v>1</v>
      </c>
      <c r="EB138">
        <v>907.015558823529</v>
      </c>
      <c r="EC138">
        <v>-7.54001169745236</v>
      </c>
      <c r="ED138">
        <v>0.764080692965962</v>
      </c>
      <c r="EE138">
        <v>1</v>
      </c>
      <c r="EF138">
        <v>2.73610475</v>
      </c>
      <c r="EG138">
        <v>0.255194634146342</v>
      </c>
      <c r="EH138">
        <v>0.0245933136225581</v>
      </c>
      <c r="EI138">
        <v>0</v>
      </c>
      <c r="EJ138">
        <v>2</v>
      </c>
      <c r="EK138">
        <v>3</v>
      </c>
      <c r="EL138" t="s">
        <v>340</v>
      </c>
      <c r="EM138">
        <v>100</v>
      </c>
      <c r="EN138">
        <v>100</v>
      </c>
      <c r="EO138">
        <v>2.132</v>
      </c>
      <c r="EP138">
        <v>-0.0556</v>
      </c>
      <c r="EQ138">
        <v>1.36772170046793</v>
      </c>
      <c r="ER138">
        <v>0.00225868272383977</v>
      </c>
      <c r="ES138">
        <v>-9.96746185667655e-07</v>
      </c>
      <c r="ET138">
        <v>2.83711317370827e-10</v>
      </c>
      <c r="EU138">
        <v>-0.063082517618382</v>
      </c>
      <c r="EV138">
        <v>-0.00217948432402501</v>
      </c>
      <c r="EW138">
        <v>0.000453263451741206</v>
      </c>
      <c r="EX138">
        <v>-1.16319206543697e-06</v>
      </c>
      <c r="EY138">
        <v>-2</v>
      </c>
      <c r="EZ138">
        <v>2196</v>
      </c>
      <c r="FA138">
        <v>1</v>
      </c>
      <c r="FB138">
        <v>25</v>
      </c>
      <c r="FC138">
        <v>5</v>
      </c>
      <c r="FD138">
        <v>4.9</v>
      </c>
      <c r="FE138">
        <v>18</v>
      </c>
      <c r="FF138">
        <v>943.094</v>
      </c>
      <c r="FG138">
        <v>422.055</v>
      </c>
      <c r="FH138">
        <v>15.568</v>
      </c>
      <c r="FI138">
        <v>25.8776</v>
      </c>
      <c r="FJ138">
        <v>29.9991</v>
      </c>
      <c r="FK138">
        <v>25.8943</v>
      </c>
      <c r="FL138">
        <v>25.9205</v>
      </c>
      <c r="FM138">
        <v>25.2687</v>
      </c>
      <c r="FN138">
        <v>72.3872</v>
      </c>
      <c r="FO138">
        <v>0</v>
      </c>
      <c r="FP138">
        <v>15.67</v>
      </c>
      <c r="FQ138">
        <v>420</v>
      </c>
      <c r="FR138">
        <v>4.47331</v>
      </c>
      <c r="FS138">
        <v>101.371</v>
      </c>
      <c r="FT138">
        <v>101.998</v>
      </c>
    </row>
    <row r="139" spans="1:176">
      <c r="A139">
        <v>123</v>
      </c>
      <c r="B139">
        <v>1626126558.5</v>
      </c>
      <c r="C139">
        <v>244</v>
      </c>
      <c r="D139" t="s">
        <v>540</v>
      </c>
      <c r="E139" t="s">
        <v>541</v>
      </c>
      <c r="F139">
        <v>1</v>
      </c>
      <c r="I139">
        <v>1626126557.5</v>
      </c>
      <c r="J139">
        <f>(K139)/1000</f>
        <v>0</v>
      </c>
      <c r="K139">
        <f>1000*CC139*AI139*(BY139-BZ139)/(100*BR139*(1000-AI139*BY139))</f>
        <v>0</v>
      </c>
      <c r="L139">
        <f>CC139*AI139*(BX139-BW139*(1000-AI139*BZ139)/(1000-AI139*BY139))/(100*BR139)</f>
        <v>0</v>
      </c>
      <c r="M139">
        <f>BW139 - IF(AI139&gt;1, L139*BR139*100.0/(AK139*CK139), 0)</f>
        <v>0</v>
      </c>
      <c r="N139">
        <f>((T139-J139/2)*M139-L139)/(T139+J139/2)</f>
        <v>0</v>
      </c>
      <c r="O139">
        <f>N139*(CD139+CE139)/1000.0</f>
        <v>0</v>
      </c>
      <c r="P139">
        <f>(BW139 - IF(AI139&gt;1, L139*BR139*100.0/(AK139*CK139), 0))*(CD139+CE139)/1000.0</f>
        <v>0</v>
      </c>
      <c r="Q139">
        <f>2.0/((1/S139-1/R139)+SIGN(S139)*SQRT((1/S139-1/R139)*(1/S139-1/R139) + 4*BS139/((BS139+1)*(BS139+1))*(2*1/S139*1/R139-1/R139*1/R139)))</f>
        <v>0</v>
      </c>
      <c r="R139">
        <f>IF(LEFT(BT139,1)&lt;&gt;"0",IF(LEFT(BT139,1)="1",3.0,BU139),$D$5+$E$5*(CK139*CD139/($K$5*1000))+$F$5*(CK139*CD139/($K$5*1000))*MAX(MIN(BR139,$J$5),$I$5)*MAX(MIN(BR139,$J$5),$I$5)+$G$5*MAX(MIN(BR139,$J$5),$I$5)*(CK139*CD139/($K$5*1000))+$H$5*(CK139*CD139/($K$5*1000))*(CK139*CD139/($K$5*1000)))</f>
        <v>0</v>
      </c>
      <c r="S139">
        <f>J139*(1000-(1000*0.61365*exp(17.502*W139/(240.97+W139))/(CD139+CE139)+BY139)/2)/(1000*0.61365*exp(17.502*W139/(240.97+W139))/(CD139+CE139)-BY139)</f>
        <v>0</v>
      </c>
      <c r="T139">
        <f>1/((BS139+1)/(Q139/1.6)+1/(R139/1.37)) + BS139/((BS139+1)/(Q139/1.6) + BS139/(R139/1.37))</f>
        <v>0</v>
      </c>
      <c r="U139">
        <f>(BN139*BQ139)</f>
        <v>0</v>
      </c>
      <c r="V139">
        <f>(CF139+(U139+2*0.95*5.67E-8*(((CF139+$B$7)+273)^4-(CF139+273)^4)-44100*J139)/(1.84*29.3*R139+8*0.95*5.67E-8*(CF139+273)^3))</f>
        <v>0</v>
      </c>
      <c r="W139">
        <f>($C$7*CG139+$D$7*CH139+$E$7*V139)</f>
        <v>0</v>
      </c>
      <c r="X139">
        <f>0.61365*exp(17.502*W139/(240.97+W139))</f>
        <v>0</v>
      </c>
      <c r="Y139">
        <f>(Z139/AA139*100)</f>
        <v>0</v>
      </c>
      <c r="Z139">
        <f>BY139*(CD139+CE139)/1000</f>
        <v>0</v>
      </c>
      <c r="AA139">
        <f>0.61365*exp(17.502*CF139/(240.97+CF139))</f>
        <v>0</v>
      </c>
      <c r="AB139">
        <f>(X139-BY139*(CD139+CE139)/1000)</f>
        <v>0</v>
      </c>
      <c r="AC139">
        <f>(-J139*44100)</f>
        <v>0</v>
      </c>
      <c r="AD139">
        <f>2*29.3*R139*0.92*(CF139-W139)</f>
        <v>0</v>
      </c>
      <c r="AE139">
        <f>2*0.95*5.67E-8*(((CF139+$B$7)+273)^4-(W139+273)^4)</f>
        <v>0</v>
      </c>
      <c r="AF139">
        <f>U139+AE139+AC139+AD139</f>
        <v>0</v>
      </c>
      <c r="AG139">
        <v>16</v>
      </c>
      <c r="AH139">
        <v>2</v>
      </c>
      <c r="AI139">
        <f>IF(AG139*$H$13&gt;=AK139,1.0,(AK139/(AK139-AG139*$H$13)))</f>
        <v>0</v>
      </c>
      <c r="AJ139">
        <f>(AI139-1)*100</f>
        <v>0</v>
      </c>
      <c r="AK139">
        <f>MAX(0,($B$13+$C$13*CK139)/(1+$D$13*CK139)*CD139/(CF139+273)*$E$13)</f>
        <v>0</v>
      </c>
      <c r="AL139" t="s">
        <v>292</v>
      </c>
      <c r="AM139" t="s">
        <v>292</v>
      </c>
      <c r="AN139">
        <v>0</v>
      </c>
      <c r="AO139">
        <v>0</v>
      </c>
      <c r="AP139">
        <f>1-AN139/AO139</f>
        <v>0</v>
      </c>
      <c r="AQ139">
        <v>0</v>
      </c>
      <c r="AR139" t="s">
        <v>292</v>
      </c>
      <c r="AS139" t="s">
        <v>292</v>
      </c>
      <c r="AT139">
        <v>0</v>
      </c>
      <c r="AU139">
        <v>0</v>
      </c>
      <c r="AV139">
        <f>1-AT139/AU139</f>
        <v>0</v>
      </c>
      <c r="AW139">
        <v>0.5</v>
      </c>
      <c r="AX139">
        <f>BO139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292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BN139">
        <f>$B$11*CL139+$C$11*CM139+$F$11*CN139*(1-CQ139)</f>
        <v>0</v>
      </c>
      <c r="BO139">
        <f>BN139*BP139</f>
        <v>0</v>
      </c>
      <c r="BP139">
        <f>($B$11*$D$9+$C$11*$D$9+$F$11*((DA139+CS139)/MAX(DA139+CS139+DB139, 0.1)*$I$9+DB139/MAX(DA139+CS139+DB139, 0.1)*$J$9))/($B$11+$C$11+$F$11)</f>
        <v>0</v>
      </c>
      <c r="BQ139">
        <f>($B$11*$K$9+$C$11*$K$9+$F$11*((DA139+CS139)/MAX(DA139+CS139+DB139, 0.1)*$P$9+DB139/MAX(DA139+CS139+DB139, 0.1)*$Q$9))/($B$11+$C$11+$F$11)</f>
        <v>0</v>
      </c>
      <c r="BR139">
        <v>6</v>
      </c>
      <c r="BS139">
        <v>0.5</v>
      </c>
      <c r="BT139" t="s">
        <v>293</v>
      </c>
      <c r="BU139">
        <v>2</v>
      </c>
      <c r="BV139">
        <v>1626126557.5</v>
      </c>
      <c r="BW139">
        <v>403.041333333333</v>
      </c>
      <c r="BX139">
        <v>420.033</v>
      </c>
      <c r="BY139">
        <v>7.18072</v>
      </c>
      <c r="BZ139">
        <v>4.39846</v>
      </c>
      <c r="CA139">
        <v>400.909666666667</v>
      </c>
      <c r="CB139">
        <v>7.23628</v>
      </c>
      <c r="CC139">
        <v>900.054</v>
      </c>
      <c r="CD139">
        <v>100.772666666667</v>
      </c>
      <c r="CE139">
        <v>0.111303333333333</v>
      </c>
      <c r="CF139">
        <v>18.2273</v>
      </c>
      <c r="CG139">
        <v>17.3360666666667</v>
      </c>
      <c r="CH139">
        <v>999.9</v>
      </c>
      <c r="CI139">
        <v>0</v>
      </c>
      <c r="CJ139">
        <v>0</v>
      </c>
      <c r="CK139">
        <v>9977.91666666667</v>
      </c>
      <c r="CL139">
        <v>0</v>
      </c>
      <c r="CM139">
        <v>0.221023</v>
      </c>
      <c r="CN139">
        <v>1460.08666666667</v>
      </c>
      <c r="CO139">
        <v>0.972999</v>
      </c>
      <c r="CP139">
        <v>0.0270008</v>
      </c>
      <c r="CQ139">
        <v>0</v>
      </c>
      <c r="CR139">
        <v>905.75</v>
      </c>
      <c r="CS139">
        <v>4.99999</v>
      </c>
      <c r="CT139">
        <v>13244.8333333333</v>
      </c>
      <c r="CU139">
        <v>12729.1</v>
      </c>
      <c r="CV139">
        <v>40.0206666666667</v>
      </c>
      <c r="CW139">
        <v>42.25</v>
      </c>
      <c r="CX139">
        <v>41.25</v>
      </c>
      <c r="CY139">
        <v>41.562</v>
      </c>
      <c r="CZ139">
        <v>41.604</v>
      </c>
      <c r="DA139">
        <v>1415.79666666667</v>
      </c>
      <c r="DB139">
        <v>39.29</v>
      </c>
      <c r="DC139">
        <v>0</v>
      </c>
      <c r="DD139">
        <v>1626126567.7</v>
      </c>
      <c r="DE139">
        <v>0</v>
      </c>
      <c r="DF139">
        <v>906.390576923077</v>
      </c>
      <c r="DG139">
        <v>-6.79032479502248</v>
      </c>
      <c r="DH139">
        <v>-102.064957294849</v>
      </c>
      <c r="DI139">
        <v>13255.3846153846</v>
      </c>
      <c r="DJ139">
        <v>15</v>
      </c>
      <c r="DK139">
        <v>1626126261</v>
      </c>
      <c r="DL139" t="s">
        <v>294</v>
      </c>
      <c r="DM139">
        <v>1626126255</v>
      </c>
      <c r="DN139">
        <v>1626126261</v>
      </c>
      <c r="DO139">
        <v>7</v>
      </c>
      <c r="DP139">
        <v>0.339</v>
      </c>
      <c r="DQ139">
        <v>0.02</v>
      </c>
      <c r="DR139">
        <v>2.158</v>
      </c>
      <c r="DS139">
        <v>-0.064</v>
      </c>
      <c r="DT139">
        <v>420</v>
      </c>
      <c r="DU139">
        <v>4</v>
      </c>
      <c r="DV139">
        <v>0.09</v>
      </c>
      <c r="DW139">
        <v>0.05</v>
      </c>
      <c r="DX139">
        <v>-16.93</v>
      </c>
      <c r="DY139">
        <v>-0.338712945590983</v>
      </c>
      <c r="DZ139">
        <v>0.0348431198373511</v>
      </c>
      <c r="EA139">
        <v>1</v>
      </c>
      <c r="EB139">
        <v>906.8458</v>
      </c>
      <c r="EC139">
        <v>-7.18332330776248</v>
      </c>
      <c r="ED139">
        <v>0.752218995468001</v>
      </c>
      <c r="EE139">
        <v>1</v>
      </c>
      <c r="EF139">
        <v>2.74457075</v>
      </c>
      <c r="EG139">
        <v>0.244285666041278</v>
      </c>
      <c r="EH139">
        <v>0.0235274210643135</v>
      </c>
      <c r="EI139">
        <v>0</v>
      </c>
      <c r="EJ139">
        <v>2</v>
      </c>
      <c r="EK139">
        <v>3</v>
      </c>
      <c r="EL139" t="s">
        <v>340</v>
      </c>
      <c r="EM139">
        <v>100</v>
      </c>
      <c r="EN139">
        <v>100</v>
      </c>
      <c r="EO139">
        <v>2.132</v>
      </c>
      <c r="EP139">
        <v>-0.0555</v>
      </c>
      <c r="EQ139">
        <v>1.36772170046793</v>
      </c>
      <c r="ER139">
        <v>0.00225868272383977</v>
      </c>
      <c r="ES139">
        <v>-9.96746185667655e-07</v>
      </c>
      <c r="ET139">
        <v>2.83711317370827e-10</v>
      </c>
      <c r="EU139">
        <v>-0.063082517618382</v>
      </c>
      <c r="EV139">
        <v>-0.00217948432402501</v>
      </c>
      <c r="EW139">
        <v>0.000453263451741206</v>
      </c>
      <c r="EX139">
        <v>-1.16319206543697e-06</v>
      </c>
      <c r="EY139">
        <v>-2</v>
      </c>
      <c r="EZ139">
        <v>2196</v>
      </c>
      <c r="FA139">
        <v>1</v>
      </c>
      <c r="FB139">
        <v>25</v>
      </c>
      <c r="FC139">
        <v>5.1</v>
      </c>
      <c r="FD139">
        <v>5</v>
      </c>
      <c r="FE139">
        <v>18</v>
      </c>
      <c r="FF139">
        <v>942.8</v>
      </c>
      <c r="FG139">
        <v>422.219</v>
      </c>
      <c r="FH139">
        <v>15.6307</v>
      </c>
      <c r="FI139">
        <v>25.8737</v>
      </c>
      <c r="FJ139">
        <v>29.9993</v>
      </c>
      <c r="FK139">
        <v>25.8923</v>
      </c>
      <c r="FL139">
        <v>25.9191</v>
      </c>
      <c r="FM139">
        <v>25.2682</v>
      </c>
      <c r="FN139">
        <v>72.1151</v>
      </c>
      <c r="FO139">
        <v>0</v>
      </c>
      <c r="FP139">
        <v>15.77</v>
      </c>
      <c r="FQ139">
        <v>420</v>
      </c>
      <c r="FR139">
        <v>4.47508</v>
      </c>
      <c r="FS139">
        <v>101.371</v>
      </c>
      <c r="FT139">
        <v>101.998</v>
      </c>
    </row>
    <row r="140" spans="1:176">
      <c r="A140">
        <v>124</v>
      </c>
      <c r="B140">
        <v>1626126560.1</v>
      </c>
      <c r="C140">
        <v>245.599999904633</v>
      </c>
      <c r="D140" t="s">
        <v>542</v>
      </c>
      <c r="E140" t="s">
        <v>543</v>
      </c>
      <c r="F140">
        <v>1</v>
      </c>
      <c r="I140">
        <v>1626126559.5</v>
      </c>
      <c r="J140">
        <f>(K140)/1000</f>
        <v>0</v>
      </c>
      <c r="K140">
        <f>1000*CC140*AI140*(BY140-BZ140)/(100*BR140*(1000-AI140*BY140))</f>
        <v>0</v>
      </c>
      <c r="L140">
        <f>CC140*AI140*(BX140-BW140*(1000-AI140*BZ140)/(1000-AI140*BY140))/(100*BR140)</f>
        <v>0</v>
      </c>
      <c r="M140">
        <f>BW140 - IF(AI140&gt;1, L140*BR140*100.0/(AK140*CK140), 0)</f>
        <v>0</v>
      </c>
      <c r="N140">
        <f>((T140-J140/2)*M140-L140)/(T140+J140/2)</f>
        <v>0</v>
      </c>
      <c r="O140">
        <f>N140*(CD140+CE140)/1000.0</f>
        <v>0</v>
      </c>
      <c r="P140">
        <f>(BW140 - IF(AI140&gt;1, L140*BR140*100.0/(AK140*CK140), 0))*(CD140+CE140)/1000.0</f>
        <v>0</v>
      </c>
      <c r="Q140">
        <f>2.0/((1/S140-1/R140)+SIGN(S140)*SQRT((1/S140-1/R140)*(1/S140-1/R140) + 4*BS140/((BS140+1)*(BS140+1))*(2*1/S140*1/R140-1/R140*1/R140)))</f>
        <v>0</v>
      </c>
      <c r="R140">
        <f>IF(LEFT(BT140,1)&lt;&gt;"0",IF(LEFT(BT140,1)="1",3.0,BU140),$D$5+$E$5*(CK140*CD140/($K$5*1000))+$F$5*(CK140*CD140/($K$5*1000))*MAX(MIN(BR140,$J$5),$I$5)*MAX(MIN(BR140,$J$5),$I$5)+$G$5*MAX(MIN(BR140,$J$5),$I$5)*(CK140*CD140/($K$5*1000))+$H$5*(CK140*CD140/($K$5*1000))*(CK140*CD140/($K$5*1000)))</f>
        <v>0</v>
      </c>
      <c r="S140">
        <f>J140*(1000-(1000*0.61365*exp(17.502*W140/(240.97+W140))/(CD140+CE140)+BY140)/2)/(1000*0.61365*exp(17.502*W140/(240.97+W140))/(CD140+CE140)-BY140)</f>
        <v>0</v>
      </c>
      <c r="T140">
        <f>1/((BS140+1)/(Q140/1.6)+1/(R140/1.37)) + BS140/((BS140+1)/(Q140/1.6) + BS140/(R140/1.37))</f>
        <v>0</v>
      </c>
      <c r="U140">
        <f>(BN140*BQ140)</f>
        <v>0</v>
      </c>
      <c r="V140">
        <f>(CF140+(U140+2*0.95*5.67E-8*(((CF140+$B$7)+273)^4-(CF140+273)^4)-44100*J140)/(1.84*29.3*R140+8*0.95*5.67E-8*(CF140+273)^3))</f>
        <v>0</v>
      </c>
      <c r="W140">
        <f>($C$7*CG140+$D$7*CH140+$E$7*V140)</f>
        <v>0</v>
      </c>
      <c r="X140">
        <f>0.61365*exp(17.502*W140/(240.97+W140))</f>
        <v>0</v>
      </c>
      <c r="Y140">
        <f>(Z140/AA140*100)</f>
        <v>0</v>
      </c>
      <c r="Z140">
        <f>BY140*(CD140+CE140)/1000</f>
        <v>0</v>
      </c>
      <c r="AA140">
        <f>0.61365*exp(17.502*CF140/(240.97+CF140))</f>
        <v>0</v>
      </c>
      <c r="AB140">
        <f>(X140-BY140*(CD140+CE140)/1000)</f>
        <v>0</v>
      </c>
      <c r="AC140">
        <f>(-J140*44100)</f>
        <v>0</v>
      </c>
      <c r="AD140">
        <f>2*29.3*R140*0.92*(CF140-W140)</f>
        <v>0</v>
      </c>
      <c r="AE140">
        <f>2*0.95*5.67E-8*(((CF140+$B$7)+273)^4-(W140+273)^4)</f>
        <v>0</v>
      </c>
      <c r="AF140">
        <f>U140+AE140+AC140+AD140</f>
        <v>0</v>
      </c>
      <c r="AG140">
        <v>16</v>
      </c>
      <c r="AH140">
        <v>2</v>
      </c>
      <c r="AI140">
        <f>IF(AG140*$H$13&gt;=AK140,1.0,(AK140/(AK140-AG140*$H$13)))</f>
        <v>0</v>
      </c>
      <c r="AJ140">
        <f>(AI140-1)*100</f>
        <v>0</v>
      </c>
      <c r="AK140">
        <f>MAX(0,($B$13+$C$13*CK140)/(1+$D$13*CK140)*CD140/(CF140+273)*$E$13)</f>
        <v>0</v>
      </c>
      <c r="AL140" t="s">
        <v>292</v>
      </c>
      <c r="AM140" t="s">
        <v>292</v>
      </c>
      <c r="AN140">
        <v>0</v>
      </c>
      <c r="AO140">
        <v>0</v>
      </c>
      <c r="AP140">
        <f>1-AN140/AO140</f>
        <v>0</v>
      </c>
      <c r="AQ140">
        <v>0</v>
      </c>
      <c r="AR140" t="s">
        <v>292</v>
      </c>
      <c r="AS140" t="s">
        <v>292</v>
      </c>
      <c r="AT140">
        <v>0</v>
      </c>
      <c r="AU140">
        <v>0</v>
      </c>
      <c r="AV140">
        <f>1-AT140/AU140</f>
        <v>0</v>
      </c>
      <c r="AW140">
        <v>0.5</v>
      </c>
      <c r="AX140">
        <f>BO140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292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BN140">
        <f>$B$11*CL140+$C$11*CM140+$F$11*CN140*(1-CQ140)</f>
        <v>0</v>
      </c>
      <c r="BO140">
        <f>BN140*BP140</f>
        <v>0</v>
      </c>
      <c r="BP140">
        <f>($B$11*$D$9+$C$11*$D$9+$F$11*((DA140+CS140)/MAX(DA140+CS140+DB140, 0.1)*$I$9+DB140/MAX(DA140+CS140+DB140, 0.1)*$J$9))/($B$11+$C$11+$F$11)</f>
        <v>0</v>
      </c>
      <c r="BQ140">
        <f>($B$11*$K$9+$C$11*$K$9+$F$11*((DA140+CS140)/MAX(DA140+CS140+DB140, 0.1)*$P$9+DB140/MAX(DA140+CS140+DB140, 0.1)*$Q$9))/($B$11+$C$11+$F$11)</f>
        <v>0</v>
      </c>
      <c r="BR140">
        <v>6</v>
      </c>
      <c r="BS140">
        <v>0.5</v>
      </c>
      <c r="BT140" t="s">
        <v>293</v>
      </c>
      <c r="BU140">
        <v>2</v>
      </c>
      <c r="BV140">
        <v>1626126559.5</v>
      </c>
      <c r="BW140">
        <v>403.027</v>
      </c>
      <c r="BX140">
        <v>420.022666666667</v>
      </c>
      <c r="BY140">
        <v>7.18784333333333</v>
      </c>
      <c r="BZ140">
        <v>4.39830666666667</v>
      </c>
      <c r="CA140">
        <v>400.896</v>
      </c>
      <c r="CB140">
        <v>7.24337333333333</v>
      </c>
      <c r="CC140">
        <v>899.967666666667</v>
      </c>
      <c r="CD140">
        <v>100.773333333333</v>
      </c>
      <c r="CE140">
        <v>0.110706666666667</v>
      </c>
      <c r="CF140">
        <v>18.2548333333333</v>
      </c>
      <c r="CG140">
        <v>17.3698</v>
      </c>
      <c r="CH140">
        <v>999.9</v>
      </c>
      <c r="CI140">
        <v>0</v>
      </c>
      <c r="CJ140">
        <v>0</v>
      </c>
      <c r="CK140">
        <v>9983.13333333333</v>
      </c>
      <c r="CL140">
        <v>0</v>
      </c>
      <c r="CM140">
        <v>0.221023</v>
      </c>
      <c r="CN140">
        <v>1460</v>
      </c>
      <c r="CO140">
        <v>0.972997666666667</v>
      </c>
      <c r="CP140">
        <v>0.0270023666666667</v>
      </c>
      <c r="CQ140">
        <v>0</v>
      </c>
      <c r="CR140">
        <v>904.962333333333</v>
      </c>
      <c r="CS140">
        <v>4.99999</v>
      </c>
      <c r="CT140">
        <v>13240.6333333333</v>
      </c>
      <c r="CU140">
        <v>12728.3333333333</v>
      </c>
      <c r="CV140">
        <v>40.062</v>
      </c>
      <c r="CW140">
        <v>42.25</v>
      </c>
      <c r="CX140">
        <v>41.25</v>
      </c>
      <c r="CY140">
        <v>41.562</v>
      </c>
      <c r="CZ140">
        <v>41.625</v>
      </c>
      <c r="DA140">
        <v>1415.71</v>
      </c>
      <c r="DB140">
        <v>39.29</v>
      </c>
      <c r="DC140">
        <v>0</v>
      </c>
      <c r="DD140">
        <v>1626126569.5</v>
      </c>
      <c r="DE140">
        <v>0</v>
      </c>
      <c r="DF140">
        <v>906.10796</v>
      </c>
      <c r="DG140">
        <v>-8.16499999011018</v>
      </c>
      <c r="DH140">
        <v>-99.2153844234353</v>
      </c>
      <c r="DI140">
        <v>13251.712</v>
      </c>
      <c r="DJ140">
        <v>15</v>
      </c>
      <c r="DK140">
        <v>1626126261</v>
      </c>
      <c r="DL140" t="s">
        <v>294</v>
      </c>
      <c r="DM140">
        <v>1626126255</v>
      </c>
      <c r="DN140">
        <v>1626126261</v>
      </c>
      <c r="DO140">
        <v>7</v>
      </c>
      <c r="DP140">
        <v>0.339</v>
      </c>
      <c r="DQ140">
        <v>0.02</v>
      </c>
      <c r="DR140">
        <v>2.158</v>
      </c>
      <c r="DS140">
        <v>-0.064</v>
      </c>
      <c r="DT140">
        <v>420</v>
      </c>
      <c r="DU140">
        <v>4</v>
      </c>
      <c r="DV140">
        <v>0.09</v>
      </c>
      <c r="DW140">
        <v>0.05</v>
      </c>
      <c r="DX140">
        <v>-16.9421475</v>
      </c>
      <c r="DY140">
        <v>-0.332466416510263</v>
      </c>
      <c r="DZ140">
        <v>0.0340141293251791</v>
      </c>
      <c r="EA140">
        <v>1</v>
      </c>
      <c r="EB140">
        <v>906.4885</v>
      </c>
      <c r="EC140">
        <v>-6.95295793141972</v>
      </c>
      <c r="ED140">
        <v>0.713822652632838</v>
      </c>
      <c r="EE140">
        <v>1</v>
      </c>
      <c r="EF140">
        <v>2.75266975</v>
      </c>
      <c r="EG140">
        <v>0.23602930581613</v>
      </c>
      <c r="EH140">
        <v>0.02272445032201</v>
      </c>
      <c r="EI140">
        <v>0</v>
      </c>
      <c r="EJ140">
        <v>2</v>
      </c>
      <c r="EK140">
        <v>3</v>
      </c>
      <c r="EL140" t="s">
        <v>340</v>
      </c>
      <c r="EM140">
        <v>100</v>
      </c>
      <c r="EN140">
        <v>100</v>
      </c>
      <c r="EO140">
        <v>2.131</v>
      </c>
      <c r="EP140">
        <v>-0.0555</v>
      </c>
      <c r="EQ140">
        <v>1.36772170046793</v>
      </c>
      <c r="ER140">
        <v>0.00225868272383977</v>
      </c>
      <c r="ES140">
        <v>-9.96746185667655e-07</v>
      </c>
      <c r="ET140">
        <v>2.83711317370827e-10</v>
      </c>
      <c r="EU140">
        <v>-0.063082517618382</v>
      </c>
      <c r="EV140">
        <v>-0.00217948432402501</v>
      </c>
      <c r="EW140">
        <v>0.000453263451741206</v>
      </c>
      <c r="EX140">
        <v>-1.16319206543697e-06</v>
      </c>
      <c r="EY140">
        <v>-2</v>
      </c>
      <c r="EZ140">
        <v>2196</v>
      </c>
      <c r="FA140">
        <v>1</v>
      </c>
      <c r="FB140">
        <v>25</v>
      </c>
      <c r="FC140">
        <v>5.1</v>
      </c>
      <c r="FD140">
        <v>5</v>
      </c>
      <c r="FE140">
        <v>18</v>
      </c>
      <c r="FF140">
        <v>943.086</v>
      </c>
      <c r="FG140">
        <v>422.307</v>
      </c>
      <c r="FH140">
        <v>15.6874</v>
      </c>
      <c r="FI140">
        <v>25.8698</v>
      </c>
      <c r="FJ140">
        <v>29.9993</v>
      </c>
      <c r="FK140">
        <v>25.8909</v>
      </c>
      <c r="FL140">
        <v>25.9171</v>
      </c>
      <c r="FM140">
        <v>25.2681</v>
      </c>
      <c r="FN140">
        <v>72.1151</v>
      </c>
      <c r="FO140">
        <v>0</v>
      </c>
      <c r="FP140">
        <v>15.77</v>
      </c>
      <c r="FQ140">
        <v>420</v>
      </c>
      <c r="FR140">
        <v>4.52264</v>
      </c>
      <c r="FS140">
        <v>101.371</v>
      </c>
      <c r="FT140">
        <v>101.999</v>
      </c>
    </row>
    <row r="141" spans="1:176">
      <c r="A141">
        <v>125</v>
      </c>
      <c r="B141">
        <v>1626126562.6</v>
      </c>
      <c r="C141">
        <v>248.099999904633</v>
      </c>
      <c r="D141" t="s">
        <v>544</v>
      </c>
      <c r="E141" t="s">
        <v>545</v>
      </c>
      <c r="F141">
        <v>1</v>
      </c>
      <c r="I141">
        <v>1626126561.85</v>
      </c>
      <c r="J141">
        <f>(K141)/1000</f>
        <v>0</v>
      </c>
      <c r="K141">
        <f>1000*CC141*AI141*(BY141-BZ141)/(100*BR141*(1000-AI141*BY141))</f>
        <v>0</v>
      </c>
      <c r="L141">
        <f>CC141*AI141*(BX141-BW141*(1000-AI141*BZ141)/(1000-AI141*BY141))/(100*BR141)</f>
        <v>0</v>
      </c>
      <c r="M141">
        <f>BW141 - IF(AI141&gt;1, L141*BR141*100.0/(AK141*CK141), 0)</f>
        <v>0</v>
      </c>
      <c r="N141">
        <f>((T141-J141/2)*M141-L141)/(T141+J141/2)</f>
        <v>0</v>
      </c>
      <c r="O141">
        <f>N141*(CD141+CE141)/1000.0</f>
        <v>0</v>
      </c>
      <c r="P141">
        <f>(BW141 - IF(AI141&gt;1, L141*BR141*100.0/(AK141*CK141), 0))*(CD141+CE141)/1000.0</f>
        <v>0</v>
      </c>
      <c r="Q141">
        <f>2.0/((1/S141-1/R141)+SIGN(S141)*SQRT((1/S141-1/R141)*(1/S141-1/R141) + 4*BS141/((BS141+1)*(BS141+1))*(2*1/S141*1/R141-1/R141*1/R141)))</f>
        <v>0</v>
      </c>
      <c r="R141">
        <f>IF(LEFT(BT141,1)&lt;&gt;"0",IF(LEFT(BT141,1)="1",3.0,BU141),$D$5+$E$5*(CK141*CD141/($K$5*1000))+$F$5*(CK141*CD141/($K$5*1000))*MAX(MIN(BR141,$J$5),$I$5)*MAX(MIN(BR141,$J$5),$I$5)+$G$5*MAX(MIN(BR141,$J$5),$I$5)*(CK141*CD141/($K$5*1000))+$H$5*(CK141*CD141/($K$5*1000))*(CK141*CD141/($K$5*1000)))</f>
        <v>0</v>
      </c>
      <c r="S141">
        <f>J141*(1000-(1000*0.61365*exp(17.502*W141/(240.97+W141))/(CD141+CE141)+BY141)/2)/(1000*0.61365*exp(17.502*W141/(240.97+W141))/(CD141+CE141)-BY141)</f>
        <v>0</v>
      </c>
      <c r="T141">
        <f>1/((BS141+1)/(Q141/1.6)+1/(R141/1.37)) + BS141/((BS141+1)/(Q141/1.6) + BS141/(R141/1.37))</f>
        <v>0</v>
      </c>
      <c r="U141">
        <f>(BN141*BQ141)</f>
        <v>0</v>
      </c>
      <c r="V141">
        <f>(CF141+(U141+2*0.95*5.67E-8*(((CF141+$B$7)+273)^4-(CF141+273)^4)-44100*J141)/(1.84*29.3*R141+8*0.95*5.67E-8*(CF141+273)^3))</f>
        <v>0</v>
      </c>
      <c r="W141">
        <f>($C$7*CG141+$D$7*CH141+$E$7*V141)</f>
        <v>0</v>
      </c>
      <c r="X141">
        <f>0.61365*exp(17.502*W141/(240.97+W141))</f>
        <v>0</v>
      </c>
      <c r="Y141">
        <f>(Z141/AA141*100)</f>
        <v>0</v>
      </c>
      <c r="Z141">
        <f>BY141*(CD141+CE141)/1000</f>
        <v>0</v>
      </c>
      <c r="AA141">
        <f>0.61365*exp(17.502*CF141/(240.97+CF141))</f>
        <v>0</v>
      </c>
      <c r="AB141">
        <f>(X141-BY141*(CD141+CE141)/1000)</f>
        <v>0</v>
      </c>
      <c r="AC141">
        <f>(-J141*44100)</f>
        <v>0</v>
      </c>
      <c r="AD141">
        <f>2*29.3*R141*0.92*(CF141-W141)</f>
        <v>0</v>
      </c>
      <c r="AE141">
        <f>2*0.95*5.67E-8*(((CF141+$B$7)+273)^4-(W141+273)^4)</f>
        <v>0</v>
      </c>
      <c r="AF141">
        <f>U141+AE141+AC141+AD141</f>
        <v>0</v>
      </c>
      <c r="AG141">
        <v>16</v>
      </c>
      <c r="AH141">
        <v>2</v>
      </c>
      <c r="AI141">
        <f>IF(AG141*$H$13&gt;=AK141,1.0,(AK141/(AK141-AG141*$H$13)))</f>
        <v>0</v>
      </c>
      <c r="AJ141">
        <f>(AI141-1)*100</f>
        <v>0</v>
      </c>
      <c r="AK141">
        <f>MAX(0,($B$13+$C$13*CK141)/(1+$D$13*CK141)*CD141/(CF141+273)*$E$13)</f>
        <v>0</v>
      </c>
      <c r="AL141" t="s">
        <v>292</v>
      </c>
      <c r="AM141" t="s">
        <v>292</v>
      </c>
      <c r="AN141">
        <v>0</v>
      </c>
      <c r="AO141">
        <v>0</v>
      </c>
      <c r="AP141">
        <f>1-AN141/AO141</f>
        <v>0</v>
      </c>
      <c r="AQ141">
        <v>0</v>
      </c>
      <c r="AR141" t="s">
        <v>292</v>
      </c>
      <c r="AS141" t="s">
        <v>292</v>
      </c>
      <c r="AT141">
        <v>0</v>
      </c>
      <c r="AU141">
        <v>0</v>
      </c>
      <c r="AV141">
        <f>1-AT141/AU141</f>
        <v>0</v>
      </c>
      <c r="AW141">
        <v>0.5</v>
      </c>
      <c r="AX141">
        <f>BO141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292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BN141">
        <f>$B$11*CL141+$C$11*CM141+$F$11*CN141*(1-CQ141)</f>
        <v>0</v>
      </c>
      <c r="BO141">
        <f>BN141*BP141</f>
        <v>0</v>
      </c>
      <c r="BP141">
        <f>($B$11*$D$9+$C$11*$D$9+$F$11*((DA141+CS141)/MAX(DA141+CS141+DB141, 0.1)*$I$9+DB141/MAX(DA141+CS141+DB141, 0.1)*$J$9))/($B$11+$C$11+$F$11)</f>
        <v>0</v>
      </c>
      <c r="BQ141">
        <f>($B$11*$K$9+$C$11*$K$9+$F$11*((DA141+CS141)/MAX(DA141+CS141+DB141, 0.1)*$P$9+DB141/MAX(DA141+CS141+DB141, 0.1)*$Q$9))/($B$11+$C$11+$F$11)</f>
        <v>0</v>
      </c>
      <c r="BR141">
        <v>6</v>
      </c>
      <c r="BS141">
        <v>0.5</v>
      </c>
      <c r="BT141" t="s">
        <v>293</v>
      </c>
      <c r="BU141">
        <v>2</v>
      </c>
      <c r="BV141">
        <v>1626126561.85</v>
      </c>
      <c r="BW141">
        <v>403.016</v>
      </c>
      <c r="BX141">
        <v>420.009</v>
      </c>
      <c r="BY141">
        <v>7.199575</v>
      </c>
      <c r="BZ141">
        <v>4.409365</v>
      </c>
      <c r="CA141">
        <v>400.8845</v>
      </c>
      <c r="CB141">
        <v>7.255055</v>
      </c>
      <c r="CC141">
        <v>900.034</v>
      </c>
      <c r="CD141">
        <v>100.774</v>
      </c>
      <c r="CE141">
        <v>0.110533</v>
      </c>
      <c r="CF141">
        <v>18.2879</v>
      </c>
      <c r="CG141">
        <v>17.40735</v>
      </c>
      <c r="CH141">
        <v>999.9</v>
      </c>
      <c r="CI141">
        <v>0</v>
      </c>
      <c r="CJ141">
        <v>0</v>
      </c>
      <c r="CK141">
        <v>10020.65</v>
      </c>
      <c r="CL141">
        <v>0</v>
      </c>
      <c r="CM141">
        <v>0.221023</v>
      </c>
      <c r="CN141">
        <v>1460.085</v>
      </c>
      <c r="CO141">
        <v>0.972999</v>
      </c>
      <c r="CP141">
        <v>0.0270008</v>
      </c>
      <c r="CQ141">
        <v>0</v>
      </c>
      <c r="CR141">
        <v>905.3165</v>
      </c>
      <c r="CS141">
        <v>4.99999</v>
      </c>
      <c r="CT141">
        <v>13237.7</v>
      </c>
      <c r="CU141">
        <v>12729.1</v>
      </c>
      <c r="CV141">
        <v>40.062</v>
      </c>
      <c r="CW141">
        <v>42.25</v>
      </c>
      <c r="CX141">
        <v>41.25</v>
      </c>
      <c r="CY141">
        <v>41.562</v>
      </c>
      <c r="CZ141">
        <v>41.625</v>
      </c>
      <c r="DA141">
        <v>1415.795</v>
      </c>
      <c r="DB141">
        <v>39.29</v>
      </c>
      <c r="DC141">
        <v>0</v>
      </c>
      <c r="DD141">
        <v>1626126571.9</v>
      </c>
      <c r="DE141">
        <v>0</v>
      </c>
      <c r="DF141">
        <v>905.84272</v>
      </c>
      <c r="DG141">
        <v>-7.0666922979992</v>
      </c>
      <c r="DH141">
        <v>-101.053846033246</v>
      </c>
      <c r="DI141">
        <v>13247.672</v>
      </c>
      <c r="DJ141">
        <v>15</v>
      </c>
      <c r="DK141">
        <v>1626126261</v>
      </c>
      <c r="DL141" t="s">
        <v>294</v>
      </c>
      <c r="DM141">
        <v>1626126255</v>
      </c>
      <c r="DN141">
        <v>1626126261</v>
      </c>
      <c r="DO141">
        <v>7</v>
      </c>
      <c r="DP141">
        <v>0.339</v>
      </c>
      <c r="DQ141">
        <v>0.02</v>
      </c>
      <c r="DR141">
        <v>2.158</v>
      </c>
      <c r="DS141">
        <v>-0.064</v>
      </c>
      <c r="DT141">
        <v>420</v>
      </c>
      <c r="DU141">
        <v>4</v>
      </c>
      <c r="DV141">
        <v>0.09</v>
      </c>
      <c r="DW141">
        <v>0.05</v>
      </c>
      <c r="DX141">
        <v>-16.9540804878049</v>
      </c>
      <c r="DY141">
        <v>-0.305132983519949</v>
      </c>
      <c r="DZ141">
        <v>0.0318258080541349</v>
      </c>
      <c r="EA141">
        <v>1</v>
      </c>
      <c r="EB141">
        <v>906.244818181818</v>
      </c>
      <c r="EC141">
        <v>-7.05380612742546</v>
      </c>
      <c r="ED141">
        <v>0.714936549612946</v>
      </c>
      <c r="EE141">
        <v>1</v>
      </c>
      <c r="EF141">
        <v>2.76094121951219</v>
      </c>
      <c r="EG141">
        <v>0.224891269022787</v>
      </c>
      <c r="EH141">
        <v>0.0220072138056684</v>
      </c>
      <c r="EI141">
        <v>0</v>
      </c>
      <c r="EJ141">
        <v>2</v>
      </c>
      <c r="EK141">
        <v>3</v>
      </c>
      <c r="EL141" t="s">
        <v>340</v>
      </c>
      <c r="EM141">
        <v>100</v>
      </c>
      <c r="EN141">
        <v>100</v>
      </c>
      <c r="EO141">
        <v>2.131</v>
      </c>
      <c r="EP141">
        <v>-0.0555</v>
      </c>
      <c r="EQ141">
        <v>1.36772170046793</v>
      </c>
      <c r="ER141">
        <v>0.00225868272383977</v>
      </c>
      <c r="ES141">
        <v>-9.96746185667655e-07</v>
      </c>
      <c r="ET141">
        <v>2.83711317370827e-10</v>
      </c>
      <c r="EU141">
        <v>-0.063082517618382</v>
      </c>
      <c r="EV141">
        <v>-0.00217948432402501</v>
      </c>
      <c r="EW141">
        <v>0.000453263451741206</v>
      </c>
      <c r="EX141">
        <v>-1.16319206543697e-06</v>
      </c>
      <c r="EY141">
        <v>-2</v>
      </c>
      <c r="EZ141">
        <v>2196</v>
      </c>
      <c r="FA141">
        <v>1</v>
      </c>
      <c r="FB141">
        <v>25</v>
      </c>
      <c r="FC141">
        <v>5.1</v>
      </c>
      <c r="FD141">
        <v>5</v>
      </c>
      <c r="FE141">
        <v>18</v>
      </c>
      <c r="FF141">
        <v>943.179</v>
      </c>
      <c r="FG141">
        <v>422.452</v>
      </c>
      <c r="FH141">
        <v>15.7752</v>
      </c>
      <c r="FI141">
        <v>25.8643</v>
      </c>
      <c r="FJ141">
        <v>29.9992</v>
      </c>
      <c r="FK141">
        <v>25.8887</v>
      </c>
      <c r="FL141">
        <v>25.9151</v>
      </c>
      <c r="FM141">
        <v>25.2684</v>
      </c>
      <c r="FN141">
        <v>71.8417</v>
      </c>
      <c r="FO141">
        <v>0</v>
      </c>
      <c r="FP141">
        <v>15.87</v>
      </c>
      <c r="FQ141">
        <v>420</v>
      </c>
      <c r="FR141">
        <v>4.52518</v>
      </c>
      <c r="FS141">
        <v>101.372</v>
      </c>
      <c r="FT141">
        <v>101.999</v>
      </c>
    </row>
    <row r="142" spans="1:176">
      <c r="A142">
        <v>126</v>
      </c>
      <c r="B142">
        <v>1626126564.6</v>
      </c>
      <c r="C142">
        <v>250.099999904633</v>
      </c>
      <c r="D142" t="s">
        <v>546</v>
      </c>
      <c r="E142" t="s">
        <v>547</v>
      </c>
      <c r="F142">
        <v>1</v>
      </c>
      <c r="I142">
        <v>1626126563.6</v>
      </c>
      <c r="J142">
        <f>(K142)/1000</f>
        <v>0</v>
      </c>
      <c r="K142">
        <f>1000*CC142*AI142*(BY142-BZ142)/(100*BR142*(1000-AI142*BY142))</f>
        <v>0</v>
      </c>
      <c r="L142">
        <f>CC142*AI142*(BX142-BW142*(1000-AI142*BZ142)/(1000-AI142*BY142))/(100*BR142)</f>
        <v>0</v>
      </c>
      <c r="M142">
        <f>BW142 - IF(AI142&gt;1, L142*BR142*100.0/(AK142*CK142), 0)</f>
        <v>0</v>
      </c>
      <c r="N142">
        <f>((T142-J142/2)*M142-L142)/(T142+J142/2)</f>
        <v>0</v>
      </c>
      <c r="O142">
        <f>N142*(CD142+CE142)/1000.0</f>
        <v>0</v>
      </c>
      <c r="P142">
        <f>(BW142 - IF(AI142&gt;1, L142*BR142*100.0/(AK142*CK142), 0))*(CD142+CE142)/1000.0</f>
        <v>0</v>
      </c>
      <c r="Q142">
        <f>2.0/((1/S142-1/R142)+SIGN(S142)*SQRT((1/S142-1/R142)*(1/S142-1/R142) + 4*BS142/((BS142+1)*(BS142+1))*(2*1/S142*1/R142-1/R142*1/R142)))</f>
        <v>0</v>
      </c>
      <c r="R142">
        <f>IF(LEFT(BT142,1)&lt;&gt;"0",IF(LEFT(BT142,1)="1",3.0,BU142),$D$5+$E$5*(CK142*CD142/($K$5*1000))+$F$5*(CK142*CD142/($K$5*1000))*MAX(MIN(BR142,$J$5),$I$5)*MAX(MIN(BR142,$J$5),$I$5)+$G$5*MAX(MIN(BR142,$J$5),$I$5)*(CK142*CD142/($K$5*1000))+$H$5*(CK142*CD142/($K$5*1000))*(CK142*CD142/($K$5*1000)))</f>
        <v>0</v>
      </c>
      <c r="S142">
        <f>J142*(1000-(1000*0.61365*exp(17.502*W142/(240.97+W142))/(CD142+CE142)+BY142)/2)/(1000*0.61365*exp(17.502*W142/(240.97+W142))/(CD142+CE142)-BY142)</f>
        <v>0</v>
      </c>
      <c r="T142">
        <f>1/((BS142+1)/(Q142/1.6)+1/(R142/1.37)) + BS142/((BS142+1)/(Q142/1.6) + BS142/(R142/1.37))</f>
        <v>0</v>
      </c>
      <c r="U142">
        <f>(BN142*BQ142)</f>
        <v>0</v>
      </c>
      <c r="V142">
        <f>(CF142+(U142+2*0.95*5.67E-8*(((CF142+$B$7)+273)^4-(CF142+273)^4)-44100*J142)/(1.84*29.3*R142+8*0.95*5.67E-8*(CF142+273)^3))</f>
        <v>0</v>
      </c>
      <c r="W142">
        <f>($C$7*CG142+$D$7*CH142+$E$7*V142)</f>
        <v>0</v>
      </c>
      <c r="X142">
        <f>0.61365*exp(17.502*W142/(240.97+W142))</f>
        <v>0</v>
      </c>
      <c r="Y142">
        <f>(Z142/AA142*100)</f>
        <v>0</v>
      </c>
      <c r="Z142">
        <f>BY142*(CD142+CE142)/1000</f>
        <v>0</v>
      </c>
      <c r="AA142">
        <f>0.61365*exp(17.502*CF142/(240.97+CF142))</f>
        <v>0</v>
      </c>
      <c r="AB142">
        <f>(X142-BY142*(CD142+CE142)/1000)</f>
        <v>0</v>
      </c>
      <c r="AC142">
        <f>(-J142*44100)</f>
        <v>0</v>
      </c>
      <c r="AD142">
        <f>2*29.3*R142*0.92*(CF142-W142)</f>
        <v>0</v>
      </c>
      <c r="AE142">
        <f>2*0.95*5.67E-8*(((CF142+$B$7)+273)^4-(W142+273)^4)</f>
        <v>0</v>
      </c>
      <c r="AF142">
        <f>U142+AE142+AC142+AD142</f>
        <v>0</v>
      </c>
      <c r="AG142">
        <v>16</v>
      </c>
      <c r="AH142">
        <v>2</v>
      </c>
      <c r="AI142">
        <f>IF(AG142*$H$13&gt;=AK142,1.0,(AK142/(AK142-AG142*$H$13)))</f>
        <v>0</v>
      </c>
      <c r="AJ142">
        <f>(AI142-1)*100</f>
        <v>0</v>
      </c>
      <c r="AK142">
        <f>MAX(0,($B$13+$C$13*CK142)/(1+$D$13*CK142)*CD142/(CF142+273)*$E$13)</f>
        <v>0</v>
      </c>
      <c r="AL142" t="s">
        <v>292</v>
      </c>
      <c r="AM142" t="s">
        <v>292</v>
      </c>
      <c r="AN142">
        <v>0</v>
      </c>
      <c r="AO142">
        <v>0</v>
      </c>
      <c r="AP142">
        <f>1-AN142/AO142</f>
        <v>0</v>
      </c>
      <c r="AQ142">
        <v>0</v>
      </c>
      <c r="AR142" t="s">
        <v>292</v>
      </c>
      <c r="AS142" t="s">
        <v>292</v>
      </c>
      <c r="AT142">
        <v>0</v>
      </c>
      <c r="AU142">
        <v>0</v>
      </c>
      <c r="AV142">
        <f>1-AT142/AU142</f>
        <v>0</v>
      </c>
      <c r="AW142">
        <v>0.5</v>
      </c>
      <c r="AX142">
        <f>BO142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292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BN142">
        <f>$B$11*CL142+$C$11*CM142+$F$11*CN142*(1-CQ142)</f>
        <v>0</v>
      </c>
      <c r="BO142">
        <f>BN142*BP142</f>
        <v>0</v>
      </c>
      <c r="BP142">
        <f>($B$11*$D$9+$C$11*$D$9+$F$11*((DA142+CS142)/MAX(DA142+CS142+DB142, 0.1)*$I$9+DB142/MAX(DA142+CS142+DB142, 0.1)*$J$9))/($B$11+$C$11+$F$11)</f>
        <v>0</v>
      </c>
      <c r="BQ142">
        <f>($B$11*$K$9+$C$11*$K$9+$F$11*((DA142+CS142)/MAX(DA142+CS142+DB142, 0.1)*$P$9+DB142/MAX(DA142+CS142+DB142, 0.1)*$Q$9))/($B$11+$C$11+$F$11)</f>
        <v>0</v>
      </c>
      <c r="BR142">
        <v>6</v>
      </c>
      <c r="BS142">
        <v>0.5</v>
      </c>
      <c r="BT142" t="s">
        <v>293</v>
      </c>
      <c r="BU142">
        <v>2</v>
      </c>
      <c r="BV142">
        <v>1626126563.6</v>
      </c>
      <c r="BW142">
        <v>402.981333333333</v>
      </c>
      <c r="BX142">
        <v>419.961333333333</v>
      </c>
      <c r="BY142">
        <v>7.21139</v>
      </c>
      <c r="BZ142">
        <v>4.42617333333333</v>
      </c>
      <c r="CA142">
        <v>400.85</v>
      </c>
      <c r="CB142">
        <v>7.26681666666667</v>
      </c>
      <c r="CC142">
        <v>900.051666666667</v>
      </c>
      <c r="CD142">
        <v>100.774666666667</v>
      </c>
      <c r="CE142">
        <v>0.110697</v>
      </c>
      <c r="CF142">
        <v>18.3142333333333</v>
      </c>
      <c r="CG142">
        <v>17.4248</v>
      </c>
      <c r="CH142">
        <v>999.9</v>
      </c>
      <c r="CI142">
        <v>0</v>
      </c>
      <c r="CJ142">
        <v>0</v>
      </c>
      <c r="CK142">
        <v>10022.5</v>
      </c>
      <c r="CL142">
        <v>0</v>
      </c>
      <c r="CM142">
        <v>0.221023</v>
      </c>
      <c r="CN142">
        <v>1460.08</v>
      </c>
      <c r="CO142">
        <v>0.972999</v>
      </c>
      <c r="CP142">
        <v>0.0270008</v>
      </c>
      <c r="CQ142">
        <v>0</v>
      </c>
      <c r="CR142">
        <v>904.833</v>
      </c>
      <c r="CS142">
        <v>4.99999</v>
      </c>
      <c r="CT142">
        <v>13233.7666666667</v>
      </c>
      <c r="CU142">
        <v>12729.1</v>
      </c>
      <c r="CV142">
        <v>40.062</v>
      </c>
      <c r="CW142">
        <v>42.25</v>
      </c>
      <c r="CX142">
        <v>41.25</v>
      </c>
      <c r="CY142">
        <v>41.562</v>
      </c>
      <c r="CZ142">
        <v>41.625</v>
      </c>
      <c r="DA142">
        <v>1415.79</v>
      </c>
      <c r="DB142">
        <v>39.29</v>
      </c>
      <c r="DC142">
        <v>0</v>
      </c>
      <c r="DD142">
        <v>1626126573.7</v>
      </c>
      <c r="DE142">
        <v>0</v>
      </c>
      <c r="DF142">
        <v>905.663384615385</v>
      </c>
      <c r="DG142">
        <v>-7.15049572753336</v>
      </c>
      <c r="DH142">
        <v>-102.06837616433</v>
      </c>
      <c r="DI142">
        <v>13245.2346153846</v>
      </c>
      <c r="DJ142">
        <v>15</v>
      </c>
      <c r="DK142">
        <v>1626126261</v>
      </c>
      <c r="DL142" t="s">
        <v>294</v>
      </c>
      <c r="DM142">
        <v>1626126255</v>
      </c>
      <c r="DN142">
        <v>1626126261</v>
      </c>
      <c r="DO142">
        <v>7</v>
      </c>
      <c r="DP142">
        <v>0.339</v>
      </c>
      <c r="DQ142">
        <v>0.02</v>
      </c>
      <c r="DR142">
        <v>2.158</v>
      </c>
      <c r="DS142">
        <v>-0.064</v>
      </c>
      <c r="DT142">
        <v>420</v>
      </c>
      <c r="DU142">
        <v>4</v>
      </c>
      <c r="DV142">
        <v>0.09</v>
      </c>
      <c r="DW142">
        <v>0.05</v>
      </c>
      <c r="DX142">
        <v>-16.9625975609756</v>
      </c>
      <c r="DY142">
        <v>-0.263853783653202</v>
      </c>
      <c r="DZ142">
        <v>0.0284071228426518</v>
      </c>
      <c r="EA142">
        <v>1</v>
      </c>
      <c r="EB142">
        <v>906.025382352941</v>
      </c>
      <c r="EC142">
        <v>-7.09082948617945</v>
      </c>
      <c r="ED142">
        <v>0.743777797887086</v>
      </c>
      <c r="EE142">
        <v>1</v>
      </c>
      <c r="EF142">
        <v>2.76703365853659</v>
      </c>
      <c r="EG142">
        <v>0.201828817057485</v>
      </c>
      <c r="EH142">
        <v>0.0199290628267286</v>
      </c>
      <c r="EI142">
        <v>0</v>
      </c>
      <c r="EJ142">
        <v>2</v>
      </c>
      <c r="EK142">
        <v>3</v>
      </c>
      <c r="EL142" t="s">
        <v>340</v>
      </c>
      <c r="EM142">
        <v>100</v>
      </c>
      <c r="EN142">
        <v>100</v>
      </c>
      <c r="EO142">
        <v>2.132</v>
      </c>
      <c r="EP142">
        <v>-0.0554</v>
      </c>
      <c r="EQ142">
        <v>1.36772170046793</v>
      </c>
      <c r="ER142">
        <v>0.00225868272383977</v>
      </c>
      <c r="ES142">
        <v>-9.96746185667655e-07</v>
      </c>
      <c r="ET142">
        <v>2.83711317370827e-10</v>
      </c>
      <c r="EU142">
        <v>-0.063082517618382</v>
      </c>
      <c r="EV142">
        <v>-0.00217948432402501</v>
      </c>
      <c r="EW142">
        <v>0.000453263451741206</v>
      </c>
      <c r="EX142">
        <v>-1.16319206543697e-06</v>
      </c>
      <c r="EY142">
        <v>-2</v>
      </c>
      <c r="EZ142">
        <v>2196</v>
      </c>
      <c r="FA142">
        <v>1</v>
      </c>
      <c r="FB142">
        <v>25</v>
      </c>
      <c r="FC142">
        <v>5.2</v>
      </c>
      <c r="FD142">
        <v>5.1</v>
      </c>
      <c r="FE142">
        <v>18</v>
      </c>
      <c r="FF142">
        <v>943.219</v>
      </c>
      <c r="FG142">
        <v>422.57</v>
      </c>
      <c r="FH142">
        <v>15.8403</v>
      </c>
      <c r="FI142">
        <v>25.8602</v>
      </c>
      <c r="FJ142">
        <v>29.9993</v>
      </c>
      <c r="FK142">
        <v>25.8865</v>
      </c>
      <c r="FL142">
        <v>25.9133</v>
      </c>
      <c r="FM142">
        <v>25.2694</v>
      </c>
      <c r="FN142">
        <v>71.8417</v>
      </c>
      <c r="FO142">
        <v>0</v>
      </c>
      <c r="FP142">
        <v>15.97</v>
      </c>
      <c r="FQ142">
        <v>420</v>
      </c>
      <c r="FR142">
        <v>4.51868</v>
      </c>
      <c r="FS142">
        <v>101.372</v>
      </c>
      <c r="FT142">
        <v>101.999</v>
      </c>
    </row>
    <row r="143" spans="1:176">
      <c r="A143">
        <v>127</v>
      </c>
      <c r="B143">
        <v>1626126566.6</v>
      </c>
      <c r="C143">
        <v>252.099999904633</v>
      </c>
      <c r="D143" t="s">
        <v>548</v>
      </c>
      <c r="E143" t="s">
        <v>549</v>
      </c>
      <c r="F143">
        <v>1</v>
      </c>
      <c r="I143">
        <v>1626126565.6</v>
      </c>
      <c r="J143">
        <f>(K143)/1000</f>
        <v>0</v>
      </c>
      <c r="K143">
        <f>1000*CC143*AI143*(BY143-BZ143)/(100*BR143*(1000-AI143*BY143))</f>
        <v>0</v>
      </c>
      <c r="L143">
        <f>CC143*AI143*(BX143-BW143*(1000-AI143*BZ143)/(1000-AI143*BY143))/(100*BR143)</f>
        <v>0</v>
      </c>
      <c r="M143">
        <f>BW143 - IF(AI143&gt;1, L143*BR143*100.0/(AK143*CK143), 0)</f>
        <v>0</v>
      </c>
      <c r="N143">
        <f>((T143-J143/2)*M143-L143)/(T143+J143/2)</f>
        <v>0</v>
      </c>
      <c r="O143">
        <f>N143*(CD143+CE143)/1000.0</f>
        <v>0</v>
      </c>
      <c r="P143">
        <f>(BW143 - IF(AI143&gt;1, L143*BR143*100.0/(AK143*CK143), 0))*(CD143+CE143)/1000.0</f>
        <v>0</v>
      </c>
      <c r="Q143">
        <f>2.0/((1/S143-1/R143)+SIGN(S143)*SQRT((1/S143-1/R143)*(1/S143-1/R143) + 4*BS143/((BS143+1)*(BS143+1))*(2*1/S143*1/R143-1/R143*1/R143)))</f>
        <v>0</v>
      </c>
      <c r="R143">
        <f>IF(LEFT(BT143,1)&lt;&gt;"0",IF(LEFT(BT143,1)="1",3.0,BU143),$D$5+$E$5*(CK143*CD143/($K$5*1000))+$F$5*(CK143*CD143/($K$5*1000))*MAX(MIN(BR143,$J$5),$I$5)*MAX(MIN(BR143,$J$5),$I$5)+$G$5*MAX(MIN(BR143,$J$5),$I$5)*(CK143*CD143/($K$5*1000))+$H$5*(CK143*CD143/($K$5*1000))*(CK143*CD143/($K$5*1000)))</f>
        <v>0</v>
      </c>
      <c r="S143">
        <f>J143*(1000-(1000*0.61365*exp(17.502*W143/(240.97+W143))/(CD143+CE143)+BY143)/2)/(1000*0.61365*exp(17.502*W143/(240.97+W143))/(CD143+CE143)-BY143)</f>
        <v>0</v>
      </c>
      <c r="T143">
        <f>1/((BS143+1)/(Q143/1.6)+1/(R143/1.37)) + BS143/((BS143+1)/(Q143/1.6) + BS143/(R143/1.37))</f>
        <v>0</v>
      </c>
      <c r="U143">
        <f>(BN143*BQ143)</f>
        <v>0</v>
      </c>
      <c r="V143">
        <f>(CF143+(U143+2*0.95*5.67E-8*(((CF143+$B$7)+273)^4-(CF143+273)^4)-44100*J143)/(1.84*29.3*R143+8*0.95*5.67E-8*(CF143+273)^3))</f>
        <v>0</v>
      </c>
      <c r="W143">
        <f>($C$7*CG143+$D$7*CH143+$E$7*V143)</f>
        <v>0</v>
      </c>
      <c r="X143">
        <f>0.61365*exp(17.502*W143/(240.97+W143))</f>
        <v>0</v>
      </c>
      <c r="Y143">
        <f>(Z143/AA143*100)</f>
        <v>0</v>
      </c>
      <c r="Z143">
        <f>BY143*(CD143+CE143)/1000</f>
        <v>0</v>
      </c>
      <c r="AA143">
        <f>0.61365*exp(17.502*CF143/(240.97+CF143))</f>
        <v>0</v>
      </c>
      <c r="AB143">
        <f>(X143-BY143*(CD143+CE143)/1000)</f>
        <v>0</v>
      </c>
      <c r="AC143">
        <f>(-J143*44100)</f>
        <v>0</v>
      </c>
      <c r="AD143">
        <f>2*29.3*R143*0.92*(CF143-W143)</f>
        <v>0</v>
      </c>
      <c r="AE143">
        <f>2*0.95*5.67E-8*(((CF143+$B$7)+273)^4-(W143+273)^4)</f>
        <v>0</v>
      </c>
      <c r="AF143">
        <f>U143+AE143+AC143+AD143</f>
        <v>0</v>
      </c>
      <c r="AG143">
        <v>15</v>
      </c>
      <c r="AH143">
        <v>2</v>
      </c>
      <c r="AI143">
        <f>IF(AG143*$H$13&gt;=AK143,1.0,(AK143/(AK143-AG143*$H$13)))</f>
        <v>0</v>
      </c>
      <c r="AJ143">
        <f>(AI143-1)*100</f>
        <v>0</v>
      </c>
      <c r="AK143">
        <f>MAX(0,($B$13+$C$13*CK143)/(1+$D$13*CK143)*CD143/(CF143+273)*$E$13)</f>
        <v>0</v>
      </c>
      <c r="AL143" t="s">
        <v>292</v>
      </c>
      <c r="AM143" t="s">
        <v>292</v>
      </c>
      <c r="AN143">
        <v>0</v>
      </c>
      <c r="AO143">
        <v>0</v>
      </c>
      <c r="AP143">
        <f>1-AN143/AO143</f>
        <v>0</v>
      </c>
      <c r="AQ143">
        <v>0</v>
      </c>
      <c r="AR143" t="s">
        <v>292</v>
      </c>
      <c r="AS143" t="s">
        <v>292</v>
      </c>
      <c r="AT143">
        <v>0</v>
      </c>
      <c r="AU143">
        <v>0</v>
      </c>
      <c r="AV143">
        <f>1-AT143/AU143</f>
        <v>0</v>
      </c>
      <c r="AW143">
        <v>0.5</v>
      </c>
      <c r="AX143">
        <f>BO143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292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BN143">
        <f>$B$11*CL143+$C$11*CM143+$F$11*CN143*(1-CQ143)</f>
        <v>0</v>
      </c>
      <c r="BO143">
        <f>BN143*BP143</f>
        <v>0</v>
      </c>
      <c r="BP143">
        <f>($B$11*$D$9+$C$11*$D$9+$F$11*((DA143+CS143)/MAX(DA143+CS143+DB143, 0.1)*$I$9+DB143/MAX(DA143+CS143+DB143, 0.1)*$J$9))/($B$11+$C$11+$F$11)</f>
        <v>0</v>
      </c>
      <c r="BQ143">
        <f>($B$11*$K$9+$C$11*$K$9+$F$11*((DA143+CS143)/MAX(DA143+CS143+DB143, 0.1)*$P$9+DB143/MAX(DA143+CS143+DB143, 0.1)*$Q$9))/($B$11+$C$11+$F$11)</f>
        <v>0</v>
      </c>
      <c r="BR143">
        <v>6</v>
      </c>
      <c r="BS143">
        <v>0.5</v>
      </c>
      <c r="BT143" t="s">
        <v>293</v>
      </c>
      <c r="BU143">
        <v>2</v>
      </c>
      <c r="BV143">
        <v>1626126565.6</v>
      </c>
      <c r="BW143">
        <v>402.906333333333</v>
      </c>
      <c r="BX143">
        <v>419.947333333333</v>
      </c>
      <c r="BY143">
        <v>7.23101333333333</v>
      </c>
      <c r="BZ143">
        <v>4.45871</v>
      </c>
      <c r="CA143">
        <v>400.775333333333</v>
      </c>
      <c r="CB143">
        <v>7.28636</v>
      </c>
      <c r="CC143">
        <v>899.956</v>
      </c>
      <c r="CD143">
        <v>100.774</v>
      </c>
      <c r="CE143">
        <v>0.110843333333333</v>
      </c>
      <c r="CF143">
        <v>18.3411</v>
      </c>
      <c r="CG143">
        <v>17.4494</v>
      </c>
      <c r="CH143">
        <v>999.9</v>
      </c>
      <c r="CI143">
        <v>0</v>
      </c>
      <c r="CJ143">
        <v>0</v>
      </c>
      <c r="CK143">
        <v>9977.08333333333</v>
      </c>
      <c r="CL143">
        <v>0</v>
      </c>
      <c r="CM143">
        <v>0.221023</v>
      </c>
      <c r="CN143">
        <v>1459.99666666667</v>
      </c>
      <c r="CO143">
        <v>0.972997666666667</v>
      </c>
      <c r="CP143">
        <v>0.0270023666666667</v>
      </c>
      <c r="CQ143">
        <v>0</v>
      </c>
      <c r="CR143">
        <v>904.718666666667</v>
      </c>
      <c r="CS143">
        <v>4.99999</v>
      </c>
      <c r="CT143">
        <v>13229.6666666667</v>
      </c>
      <c r="CU143">
        <v>12728.3</v>
      </c>
      <c r="CV143">
        <v>40.062</v>
      </c>
      <c r="CW143">
        <v>42.25</v>
      </c>
      <c r="CX143">
        <v>41.25</v>
      </c>
      <c r="CY143">
        <v>41.562</v>
      </c>
      <c r="CZ143">
        <v>41.625</v>
      </c>
      <c r="DA143">
        <v>1415.70666666667</v>
      </c>
      <c r="DB143">
        <v>39.29</v>
      </c>
      <c r="DC143">
        <v>0</v>
      </c>
      <c r="DD143">
        <v>1626126576.1</v>
      </c>
      <c r="DE143">
        <v>0</v>
      </c>
      <c r="DF143">
        <v>905.358076923077</v>
      </c>
      <c r="DG143">
        <v>-6.72116238476853</v>
      </c>
      <c r="DH143">
        <v>-104.177777765853</v>
      </c>
      <c r="DI143">
        <v>13241.1</v>
      </c>
      <c r="DJ143">
        <v>15</v>
      </c>
      <c r="DK143">
        <v>1626126261</v>
      </c>
      <c r="DL143" t="s">
        <v>294</v>
      </c>
      <c r="DM143">
        <v>1626126255</v>
      </c>
      <c r="DN143">
        <v>1626126261</v>
      </c>
      <c r="DO143">
        <v>7</v>
      </c>
      <c r="DP143">
        <v>0.339</v>
      </c>
      <c r="DQ143">
        <v>0.02</v>
      </c>
      <c r="DR143">
        <v>2.158</v>
      </c>
      <c r="DS143">
        <v>-0.064</v>
      </c>
      <c r="DT143">
        <v>420</v>
      </c>
      <c r="DU143">
        <v>4</v>
      </c>
      <c r="DV143">
        <v>0.09</v>
      </c>
      <c r="DW143">
        <v>0.05</v>
      </c>
      <c r="DX143">
        <v>-16.971</v>
      </c>
      <c r="DY143">
        <v>-0.249199485241906</v>
      </c>
      <c r="DZ143">
        <v>0.0277325203132863</v>
      </c>
      <c r="EA143">
        <v>1</v>
      </c>
      <c r="EB143">
        <v>905.812235294118</v>
      </c>
      <c r="EC143">
        <v>-7.27739936506094</v>
      </c>
      <c r="ED143">
        <v>0.760228064032473</v>
      </c>
      <c r="EE143">
        <v>1</v>
      </c>
      <c r="EF143">
        <v>2.77129024390244</v>
      </c>
      <c r="EG143">
        <v>0.153762146790384</v>
      </c>
      <c r="EH143">
        <v>0.0167189253779713</v>
      </c>
      <c r="EI143">
        <v>0</v>
      </c>
      <c r="EJ143">
        <v>2</v>
      </c>
      <c r="EK143">
        <v>3</v>
      </c>
      <c r="EL143" t="s">
        <v>340</v>
      </c>
      <c r="EM143">
        <v>100</v>
      </c>
      <c r="EN143">
        <v>100</v>
      </c>
      <c r="EO143">
        <v>2.131</v>
      </c>
      <c r="EP143">
        <v>-0.0553</v>
      </c>
      <c r="EQ143">
        <v>1.36772170046793</v>
      </c>
      <c r="ER143">
        <v>0.00225868272383977</v>
      </c>
      <c r="ES143">
        <v>-9.96746185667655e-07</v>
      </c>
      <c r="ET143">
        <v>2.83711317370827e-10</v>
      </c>
      <c r="EU143">
        <v>-0.063082517618382</v>
      </c>
      <c r="EV143">
        <v>-0.00217948432402501</v>
      </c>
      <c r="EW143">
        <v>0.000453263451741206</v>
      </c>
      <c r="EX143">
        <v>-1.16319206543697e-06</v>
      </c>
      <c r="EY143">
        <v>-2</v>
      </c>
      <c r="EZ143">
        <v>2196</v>
      </c>
      <c r="FA143">
        <v>1</v>
      </c>
      <c r="FB143">
        <v>25</v>
      </c>
      <c r="FC143">
        <v>5.2</v>
      </c>
      <c r="FD143">
        <v>5.1</v>
      </c>
      <c r="FE143">
        <v>18</v>
      </c>
      <c r="FF143">
        <v>943.363</v>
      </c>
      <c r="FG143">
        <v>422.527</v>
      </c>
      <c r="FH143">
        <v>15.907</v>
      </c>
      <c r="FI143">
        <v>25.8564</v>
      </c>
      <c r="FJ143">
        <v>29.9992</v>
      </c>
      <c r="FK143">
        <v>25.8844</v>
      </c>
      <c r="FL143">
        <v>25.9117</v>
      </c>
      <c r="FM143">
        <v>25.2696</v>
      </c>
      <c r="FN143">
        <v>71.8417</v>
      </c>
      <c r="FO143">
        <v>0</v>
      </c>
      <c r="FP143">
        <v>15.97</v>
      </c>
      <c r="FQ143">
        <v>420</v>
      </c>
      <c r="FR143">
        <v>4.50234</v>
      </c>
      <c r="FS143">
        <v>101.372</v>
      </c>
      <c r="FT143">
        <v>101.999</v>
      </c>
    </row>
    <row r="144" spans="1:176">
      <c r="A144">
        <v>128</v>
      </c>
      <c r="B144">
        <v>1626126568.6</v>
      </c>
      <c r="C144">
        <v>254.099999904633</v>
      </c>
      <c r="D144" t="s">
        <v>550</v>
      </c>
      <c r="E144" t="s">
        <v>551</v>
      </c>
      <c r="F144">
        <v>1</v>
      </c>
      <c r="I144">
        <v>1626126567.6</v>
      </c>
      <c r="J144">
        <f>(K144)/1000</f>
        <v>0</v>
      </c>
      <c r="K144">
        <f>1000*CC144*AI144*(BY144-BZ144)/(100*BR144*(1000-AI144*BY144))</f>
        <v>0</v>
      </c>
      <c r="L144">
        <f>CC144*AI144*(BX144-BW144*(1000-AI144*BZ144)/(1000-AI144*BY144))/(100*BR144)</f>
        <v>0</v>
      </c>
      <c r="M144">
        <f>BW144 - IF(AI144&gt;1, L144*BR144*100.0/(AK144*CK144), 0)</f>
        <v>0</v>
      </c>
      <c r="N144">
        <f>((T144-J144/2)*M144-L144)/(T144+J144/2)</f>
        <v>0</v>
      </c>
      <c r="O144">
        <f>N144*(CD144+CE144)/1000.0</f>
        <v>0</v>
      </c>
      <c r="P144">
        <f>(BW144 - IF(AI144&gt;1, L144*BR144*100.0/(AK144*CK144), 0))*(CD144+CE144)/1000.0</f>
        <v>0</v>
      </c>
      <c r="Q144">
        <f>2.0/((1/S144-1/R144)+SIGN(S144)*SQRT((1/S144-1/R144)*(1/S144-1/R144) + 4*BS144/((BS144+1)*(BS144+1))*(2*1/S144*1/R144-1/R144*1/R144)))</f>
        <v>0</v>
      </c>
      <c r="R144">
        <f>IF(LEFT(BT144,1)&lt;&gt;"0",IF(LEFT(BT144,1)="1",3.0,BU144),$D$5+$E$5*(CK144*CD144/($K$5*1000))+$F$5*(CK144*CD144/($K$5*1000))*MAX(MIN(BR144,$J$5),$I$5)*MAX(MIN(BR144,$J$5),$I$5)+$G$5*MAX(MIN(BR144,$J$5),$I$5)*(CK144*CD144/($K$5*1000))+$H$5*(CK144*CD144/($K$5*1000))*(CK144*CD144/($K$5*1000)))</f>
        <v>0</v>
      </c>
      <c r="S144">
        <f>J144*(1000-(1000*0.61365*exp(17.502*W144/(240.97+W144))/(CD144+CE144)+BY144)/2)/(1000*0.61365*exp(17.502*W144/(240.97+W144))/(CD144+CE144)-BY144)</f>
        <v>0</v>
      </c>
      <c r="T144">
        <f>1/((BS144+1)/(Q144/1.6)+1/(R144/1.37)) + BS144/((BS144+1)/(Q144/1.6) + BS144/(R144/1.37))</f>
        <v>0</v>
      </c>
      <c r="U144">
        <f>(BN144*BQ144)</f>
        <v>0</v>
      </c>
      <c r="V144">
        <f>(CF144+(U144+2*0.95*5.67E-8*(((CF144+$B$7)+273)^4-(CF144+273)^4)-44100*J144)/(1.84*29.3*R144+8*0.95*5.67E-8*(CF144+273)^3))</f>
        <v>0</v>
      </c>
      <c r="W144">
        <f>($C$7*CG144+$D$7*CH144+$E$7*V144)</f>
        <v>0</v>
      </c>
      <c r="X144">
        <f>0.61365*exp(17.502*W144/(240.97+W144))</f>
        <v>0</v>
      </c>
      <c r="Y144">
        <f>(Z144/AA144*100)</f>
        <v>0</v>
      </c>
      <c r="Z144">
        <f>BY144*(CD144+CE144)/1000</f>
        <v>0</v>
      </c>
      <c r="AA144">
        <f>0.61365*exp(17.502*CF144/(240.97+CF144))</f>
        <v>0</v>
      </c>
      <c r="AB144">
        <f>(X144-BY144*(CD144+CE144)/1000)</f>
        <v>0</v>
      </c>
      <c r="AC144">
        <f>(-J144*44100)</f>
        <v>0</v>
      </c>
      <c r="AD144">
        <f>2*29.3*R144*0.92*(CF144-W144)</f>
        <v>0</v>
      </c>
      <c r="AE144">
        <f>2*0.95*5.67E-8*(((CF144+$B$7)+273)^4-(W144+273)^4)</f>
        <v>0</v>
      </c>
      <c r="AF144">
        <f>U144+AE144+AC144+AD144</f>
        <v>0</v>
      </c>
      <c r="AG144">
        <v>16</v>
      </c>
      <c r="AH144">
        <v>2</v>
      </c>
      <c r="AI144">
        <f>IF(AG144*$H$13&gt;=AK144,1.0,(AK144/(AK144-AG144*$H$13)))</f>
        <v>0</v>
      </c>
      <c r="AJ144">
        <f>(AI144-1)*100</f>
        <v>0</v>
      </c>
      <c r="AK144">
        <f>MAX(0,($B$13+$C$13*CK144)/(1+$D$13*CK144)*CD144/(CF144+273)*$E$13)</f>
        <v>0</v>
      </c>
      <c r="AL144" t="s">
        <v>292</v>
      </c>
      <c r="AM144" t="s">
        <v>292</v>
      </c>
      <c r="AN144">
        <v>0</v>
      </c>
      <c r="AO144">
        <v>0</v>
      </c>
      <c r="AP144">
        <f>1-AN144/AO144</f>
        <v>0</v>
      </c>
      <c r="AQ144">
        <v>0</v>
      </c>
      <c r="AR144" t="s">
        <v>292</v>
      </c>
      <c r="AS144" t="s">
        <v>292</v>
      </c>
      <c r="AT144">
        <v>0</v>
      </c>
      <c r="AU144">
        <v>0</v>
      </c>
      <c r="AV144">
        <f>1-AT144/AU144</f>
        <v>0</v>
      </c>
      <c r="AW144">
        <v>0.5</v>
      </c>
      <c r="AX144">
        <f>BO144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292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BN144">
        <f>$B$11*CL144+$C$11*CM144+$F$11*CN144*(1-CQ144)</f>
        <v>0</v>
      </c>
      <c r="BO144">
        <f>BN144*BP144</f>
        <v>0</v>
      </c>
      <c r="BP144">
        <f>($B$11*$D$9+$C$11*$D$9+$F$11*((DA144+CS144)/MAX(DA144+CS144+DB144, 0.1)*$I$9+DB144/MAX(DA144+CS144+DB144, 0.1)*$J$9))/($B$11+$C$11+$F$11)</f>
        <v>0</v>
      </c>
      <c r="BQ144">
        <f>($B$11*$K$9+$C$11*$K$9+$F$11*((DA144+CS144)/MAX(DA144+CS144+DB144, 0.1)*$P$9+DB144/MAX(DA144+CS144+DB144, 0.1)*$Q$9))/($B$11+$C$11+$F$11)</f>
        <v>0</v>
      </c>
      <c r="BR144">
        <v>6</v>
      </c>
      <c r="BS144">
        <v>0.5</v>
      </c>
      <c r="BT144" t="s">
        <v>293</v>
      </c>
      <c r="BU144">
        <v>2</v>
      </c>
      <c r="BV144">
        <v>1626126567.6</v>
      </c>
      <c r="BW144">
        <v>402.877333333333</v>
      </c>
      <c r="BX144">
        <v>420.011333333333</v>
      </c>
      <c r="BY144">
        <v>7.25762333333333</v>
      </c>
      <c r="BZ144">
        <v>4.49126</v>
      </c>
      <c r="CA144">
        <v>400.746333333333</v>
      </c>
      <c r="CB144">
        <v>7.31286333333333</v>
      </c>
      <c r="CC144">
        <v>899.976</v>
      </c>
      <c r="CD144">
        <v>100.773333333333</v>
      </c>
      <c r="CE144">
        <v>0.111117666666667</v>
      </c>
      <c r="CF144">
        <v>18.3682</v>
      </c>
      <c r="CG144">
        <v>17.4808</v>
      </c>
      <c r="CH144">
        <v>999.9</v>
      </c>
      <c r="CI144">
        <v>0</v>
      </c>
      <c r="CJ144">
        <v>0</v>
      </c>
      <c r="CK144">
        <v>9987.29333333333</v>
      </c>
      <c r="CL144">
        <v>0</v>
      </c>
      <c r="CM144">
        <v>0.221023</v>
      </c>
      <c r="CN144">
        <v>1460.08333333333</v>
      </c>
      <c r="CO144">
        <v>0.972999</v>
      </c>
      <c r="CP144">
        <v>0.0270008</v>
      </c>
      <c r="CQ144">
        <v>0</v>
      </c>
      <c r="CR144">
        <v>904.301333333333</v>
      </c>
      <c r="CS144">
        <v>4.99999</v>
      </c>
      <c r="CT144">
        <v>13226.9666666667</v>
      </c>
      <c r="CU144">
        <v>12729.0333333333</v>
      </c>
      <c r="CV144">
        <v>40.062</v>
      </c>
      <c r="CW144">
        <v>42.25</v>
      </c>
      <c r="CX144">
        <v>41.25</v>
      </c>
      <c r="CY144">
        <v>41.562</v>
      </c>
      <c r="CZ144">
        <v>41.625</v>
      </c>
      <c r="DA144">
        <v>1415.79333333333</v>
      </c>
      <c r="DB144">
        <v>39.29</v>
      </c>
      <c r="DC144">
        <v>0</v>
      </c>
      <c r="DD144">
        <v>1626126577.9</v>
      </c>
      <c r="DE144">
        <v>0</v>
      </c>
      <c r="DF144">
        <v>905.12424</v>
      </c>
      <c r="DG144">
        <v>-7.13923075018103</v>
      </c>
      <c r="DH144">
        <v>-107.046153706617</v>
      </c>
      <c r="DI144">
        <v>13237.384</v>
      </c>
      <c r="DJ144">
        <v>15</v>
      </c>
      <c r="DK144">
        <v>1626126261</v>
      </c>
      <c r="DL144" t="s">
        <v>294</v>
      </c>
      <c r="DM144">
        <v>1626126255</v>
      </c>
      <c r="DN144">
        <v>1626126261</v>
      </c>
      <c r="DO144">
        <v>7</v>
      </c>
      <c r="DP144">
        <v>0.339</v>
      </c>
      <c r="DQ144">
        <v>0.02</v>
      </c>
      <c r="DR144">
        <v>2.158</v>
      </c>
      <c r="DS144">
        <v>-0.064</v>
      </c>
      <c r="DT144">
        <v>420</v>
      </c>
      <c r="DU144">
        <v>4</v>
      </c>
      <c r="DV144">
        <v>0.09</v>
      </c>
      <c r="DW144">
        <v>0.05</v>
      </c>
      <c r="DX144">
        <v>-16.988156097561</v>
      </c>
      <c r="DY144">
        <v>-0.369537790108861</v>
      </c>
      <c r="DZ144">
        <v>0.0443399618732053</v>
      </c>
      <c r="EA144">
        <v>1</v>
      </c>
      <c r="EB144">
        <v>905.526235294118</v>
      </c>
      <c r="EC144">
        <v>-7.03968936230239</v>
      </c>
      <c r="ED144">
        <v>0.740986229086274</v>
      </c>
      <c r="EE144">
        <v>1</v>
      </c>
      <c r="EF144">
        <v>2.77388341463415</v>
      </c>
      <c r="EG144">
        <v>0.0868302673409862</v>
      </c>
      <c r="EH144">
        <v>0.0134516405037718</v>
      </c>
      <c r="EI144">
        <v>1</v>
      </c>
      <c r="EJ144">
        <v>3</v>
      </c>
      <c r="EK144">
        <v>3</v>
      </c>
      <c r="EL144" t="s">
        <v>295</v>
      </c>
      <c r="EM144">
        <v>100</v>
      </c>
      <c r="EN144">
        <v>100</v>
      </c>
      <c r="EO144">
        <v>2.131</v>
      </c>
      <c r="EP144">
        <v>-0.0552</v>
      </c>
      <c r="EQ144">
        <v>1.36772170046793</v>
      </c>
      <c r="ER144">
        <v>0.00225868272383977</v>
      </c>
      <c r="ES144">
        <v>-9.96746185667655e-07</v>
      </c>
      <c r="ET144">
        <v>2.83711317370827e-10</v>
      </c>
      <c r="EU144">
        <v>-0.063082517618382</v>
      </c>
      <c r="EV144">
        <v>-0.00217948432402501</v>
      </c>
      <c r="EW144">
        <v>0.000453263451741206</v>
      </c>
      <c r="EX144">
        <v>-1.16319206543697e-06</v>
      </c>
      <c r="EY144">
        <v>-2</v>
      </c>
      <c r="EZ144">
        <v>2196</v>
      </c>
      <c r="FA144">
        <v>1</v>
      </c>
      <c r="FB144">
        <v>25</v>
      </c>
      <c r="FC144">
        <v>5.2</v>
      </c>
      <c r="FD144">
        <v>5.1</v>
      </c>
      <c r="FE144">
        <v>18</v>
      </c>
      <c r="FF144">
        <v>943.143</v>
      </c>
      <c r="FG144">
        <v>422.603</v>
      </c>
      <c r="FH144">
        <v>15.9747</v>
      </c>
      <c r="FI144">
        <v>25.8529</v>
      </c>
      <c r="FJ144">
        <v>29.9992</v>
      </c>
      <c r="FK144">
        <v>25.8822</v>
      </c>
      <c r="FL144">
        <v>25.9101</v>
      </c>
      <c r="FM144">
        <v>25.2681</v>
      </c>
      <c r="FN144">
        <v>71.8417</v>
      </c>
      <c r="FO144">
        <v>0</v>
      </c>
      <c r="FP144">
        <v>16.07</v>
      </c>
      <c r="FQ144">
        <v>420</v>
      </c>
      <c r="FR144">
        <v>4.5236</v>
      </c>
      <c r="FS144">
        <v>101.371</v>
      </c>
      <c r="FT144">
        <v>102</v>
      </c>
    </row>
    <row r="145" spans="1:176">
      <c r="A145">
        <v>129</v>
      </c>
      <c r="B145">
        <v>1626126570.6</v>
      </c>
      <c r="C145">
        <v>256.099999904633</v>
      </c>
      <c r="D145" t="s">
        <v>552</v>
      </c>
      <c r="E145" t="s">
        <v>553</v>
      </c>
      <c r="F145">
        <v>1</v>
      </c>
      <c r="I145">
        <v>1626126569.6</v>
      </c>
      <c r="J145">
        <f>(K145)/1000</f>
        <v>0</v>
      </c>
      <c r="K145">
        <f>1000*CC145*AI145*(BY145-BZ145)/(100*BR145*(1000-AI145*BY145))</f>
        <v>0</v>
      </c>
      <c r="L145">
        <f>CC145*AI145*(BX145-BW145*(1000-AI145*BZ145)/(1000-AI145*BY145))/(100*BR145)</f>
        <v>0</v>
      </c>
      <c r="M145">
        <f>BW145 - IF(AI145&gt;1, L145*BR145*100.0/(AK145*CK145), 0)</f>
        <v>0</v>
      </c>
      <c r="N145">
        <f>((T145-J145/2)*M145-L145)/(T145+J145/2)</f>
        <v>0</v>
      </c>
      <c r="O145">
        <f>N145*(CD145+CE145)/1000.0</f>
        <v>0</v>
      </c>
      <c r="P145">
        <f>(BW145 - IF(AI145&gt;1, L145*BR145*100.0/(AK145*CK145), 0))*(CD145+CE145)/1000.0</f>
        <v>0</v>
      </c>
      <c r="Q145">
        <f>2.0/((1/S145-1/R145)+SIGN(S145)*SQRT((1/S145-1/R145)*(1/S145-1/R145) + 4*BS145/((BS145+1)*(BS145+1))*(2*1/S145*1/R145-1/R145*1/R145)))</f>
        <v>0</v>
      </c>
      <c r="R145">
        <f>IF(LEFT(BT145,1)&lt;&gt;"0",IF(LEFT(BT145,1)="1",3.0,BU145),$D$5+$E$5*(CK145*CD145/($K$5*1000))+$F$5*(CK145*CD145/($K$5*1000))*MAX(MIN(BR145,$J$5),$I$5)*MAX(MIN(BR145,$J$5),$I$5)+$G$5*MAX(MIN(BR145,$J$5),$I$5)*(CK145*CD145/($K$5*1000))+$H$5*(CK145*CD145/($K$5*1000))*(CK145*CD145/($K$5*1000)))</f>
        <v>0</v>
      </c>
      <c r="S145">
        <f>J145*(1000-(1000*0.61365*exp(17.502*W145/(240.97+W145))/(CD145+CE145)+BY145)/2)/(1000*0.61365*exp(17.502*W145/(240.97+W145))/(CD145+CE145)-BY145)</f>
        <v>0</v>
      </c>
      <c r="T145">
        <f>1/((BS145+1)/(Q145/1.6)+1/(R145/1.37)) + BS145/((BS145+1)/(Q145/1.6) + BS145/(R145/1.37))</f>
        <v>0</v>
      </c>
      <c r="U145">
        <f>(BN145*BQ145)</f>
        <v>0</v>
      </c>
      <c r="V145">
        <f>(CF145+(U145+2*0.95*5.67E-8*(((CF145+$B$7)+273)^4-(CF145+273)^4)-44100*J145)/(1.84*29.3*R145+8*0.95*5.67E-8*(CF145+273)^3))</f>
        <v>0</v>
      </c>
      <c r="W145">
        <f>($C$7*CG145+$D$7*CH145+$E$7*V145)</f>
        <v>0</v>
      </c>
      <c r="X145">
        <f>0.61365*exp(17.502*W145/(240.97+W145))</f>
        <v>0</v>
      </c>
      <c r="Y145">
        <f>(Z145/AA145*100)</f>
        <v>0</v>
      </c>
      <c r="Z145">
        <f>BY145*(CD145+CE145)/1000</f>
        <v>0</v>
      </c>
      <c r="AA145">
        <f>0.61365*exp(17.502*CF145/(240.97+CF145))</f>
        <v>0</v>
      </c>
      <c r="AB145">
        <f>(X145-BY145*(CD145+CE145)/1000)</f>
        <v>0</v>
      </c>
      <c r="AC145">
        <f>(-J145*44100)</f>
        <v>0</v>
      </c>
      <c r="AD145">
        <f>2*29.3*R145*0.92*(CF145-W145)</f>
        <v>0</v>
      </c>
      <c r="AE145">
        <f>2*0.95*5.67E-8*(((CF145+$B$7)+273)^4-(W145+273)^4)</f>
        <v>0</v>
      </c>
      <c r="AF145">
        <f>U145+AE145+AC145+AD145</f>
        <v>0</v>
      </c>
      <c r="AG145">
        <v>16</v>
      </c>
      <c r="AH145">
        <v>2</v>
      </c>
      <c r="AI145">
        <f>IF(AG145*$H$13&gt;=AK145,1.0,(AK145/(AK145-AG145*$H$13)))</f>
        <v>0</v>
      </c>
      <c r="AJ145">
        <f>(AI145-1)*100</f>
        <v>0</v>
      </c>
      <c r="AK145">
        <f>MAX(0,($B$13+$C$13*CK145)/(1+$D$13*CK145)*CD145/(CF145+273)*$E$13)</f>
        <v>0</v>
      </c>
      <c r="AL145" t="s">
        <v>292</v>
      </c>
      <c r="AM145" t="s">
        <v>292</v>
      </c>
      <c r="AN145">
        <v>0</v>
      </c>
      <c r="AO145">
        <v>0</v>
      </c>
      <c r="AP145">
        <f>1-AN145/AO145</f>
        <v>0</v>
      </c>
      <c r="AQ145">
        <v>0</v>
      </c>
      <c r="AR145" t="s">
        <v>292</v>
      </c>
      <c r="AS145" t="s">
        <v>292</v>
      </c>
      <c r="AT145">
        <v>0</v>
      </c>
      <c r="AU145">
        <v>0</v>
      </c>
      <c r="AV145">
        <f>1-AT145/AU145</f>
        <v>0</v>
      </c>
      <c r="AW145">
        <v>0.5</v>
      </c>
      <c r="AX145">
        <f>BO145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292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BN145">
        <f>$B$11*CL145+$C$11*CM145+$F$11*CN145*(1-CQ145)</f>
        <v>0</v>
      </c>
      <c r="BO145">
        <f>BN145*BP145</f>
        <v>0</v>
      </c>
      <c r="BP145">
        <f>($B$11*$D$9+$C$11*$D$9+$F$11*((DA145+CS145)/MAX(DA145+CS145+DB145, 0.1)*$I$9+DB145/MAX(DA145+CS145+DB145, 0.1)*$J$9))/($B$11+$C$11+$F$11)</f>
        <v>0</v>
      </c>
      <c r="BQ145">
        <f>($B$11*$K$9+$C$11*$K$9+$F$11*((DA145+CS145)/MAX(DA145+CS145+DB145, 0.1)*$P$9+DB145/MAX(DA145+CS145+DB145, 0.1)*$Q$9))/($B$11+$C$11+$F$11)</f>
        <v>0</v>
      </c>
      <c r="BR145">
        <v>6</v>
      </c>
      <c r="BS145">
        <v>0.5</v>
      </c>
      <c r="BT145" t="s">
        <v>293</v>
      </c>
      <c r="BU145">
        <v>2</v>
      </c>
      <c r="BV145">
        <v>1626126569.6</v>
      </c>
      <c r="BW145">
        <v>402.892333333333</v>
      </c>
      <c r="BX145">
        <v>420.043333333333</v>
      </c>
      <c r="BY145">
        <v>7.28422</v>
      </c>
      <c r="BZ145">
        <v>4.50370333333333</v>
      </c>
      <c r="CA145">
        <v>400.761333333333</v>
      </c>
      <c r="CB145">
        <v>7.33934333333333</v>
      </c>
      <c r="CC145">
        <v>899.949</v>
      </c>
      <c r="CD145">
        <v>100.774</v>
      </c>
      <c r="CE145">
        <v>0.111210666666667</v>
      </c>
      <c r="CF145">
        <v>18.3965</v>
      </c>
      <c r="CG145">
        <v>17.5086333333333</v>
      </c>
      <c r="CH145">
        <v>999.9</v>
      </c>
      <c r="CI145">
        <v>0</v>
      </c>
      <c r="CJ145">
        <v>0</v>
      </c>
      <c r="CK145">
        <v>10005.86</v>
      </c>
      <c r="CL145">
        <v>0</v>
      </c>
      <c r="CM145">
        <v>0.221023</v>
      </c>
      <c r="CN145">
        <v>1459.99</v>
      </c>
      <c r="CO145">
        <v>0.972997666666667</v>
      </c>
      <c r="CP145">
        <v>0.0270023666666667</v>
      </c>
      <c r="CQ145">
        <v>0</v>
      </c>
      <c r="CR145">
        <v>904.077333333333</v>
      </c>
      <c r="CS145">
        <v>4.99999</v>
      </c>
      <c r="CT145">
        <v>13221.9</v>
      </c>
      <c r="CU145">
        <v>12728.2333333333</v>
      </c>
      <c r="CV145">
        <v>40.062</v>
      </c>
      <c r="CW145">
        <v>42.25</v>
      </c>
      <c r="CX145">
        <v>41.25</v>
      </c>
      <c r="CY145">
        <v>41.562</v>
      </c>
      <c r="CZ145">
        <v>41.625</v>
      </c>
      <c r="DA145">
        <v>1415.7</v>
      </c>
      <c r="DB145">
        <v>39.29</v>
      </c>
      <c r="DC145">
        <v>0</v>
      </c>
      <c r="DD145">
        <v>1626126579.7</v>
      </c>
      <c r="DE145">
        <v>0</v>
      </c>
      <c r="DF145">
        <v>904.931538461538</v>
      </c>
      <c r="DG145">
        <v>-7.0101880247932</v>
      </c>
      <c r="DH145">
        <v>-107.470085537376</v>
      </c>
      <c r="DI145">
        <v>13234.6192307692</v>
      </c>
      <c r="DJ145">
        <v>15</v>
      </c>
      <c r="DK145">
        <v>1626126261</v>
      </c>
      <c r="DL145" t="s">
        <v>294</v>
      </c>
      <c r="DM145">
        <v>1626126255</v>
      </c>
      <c r="DN145">
        <v>1626126261</v>
      </c>
      <c r="DO145">
        <v>7</v>
      </c>
      <c r="DP145">
        <v>0.339</v>
      </c>
      <c r="DQ145">
        <v>0.02</v>
      </c>
      <c r="DR145">
        <v>2.158</v>
      </c>
      <c r="DS145">
        <v>-0.064</v>
      </c>
      <c r="DT145">
        <v>420</v>
      </c>
      <c r="DU145">
        <v>4</v>
      </c>
      <c r="DV145">
        <v>0.09</v>
      </c>
      <c r="DW145">
        <v>0.05</v>
      </c>
      <c r="DX145">
        <v>-17.0081219512195</v>
      </c>
      <c r="DY145">
        <v>-0.554416462260925</v>
      </c>
      <c r="DZ145">
        <v>0.0634959937748911</v>
      </c>
      <c r="EA145">
        <v>0</v>
      </c>
      <c r="EB145">
        <v>905.294588235294</v>
      </c>
      <c r="EC145">
        <v>-7.42914026605161</v>
      </c>
      <c r="ED145">
        <v>0.77969432613975</v>
      </c>
      <c r="EE145">
        <v>1</v>
      </c>
      <c r="EF145">
        <v>2.77632487804878</v>
      </c>
      <c r="EG145">
        <v>0.0381145160777492</v>
      </c>
      <c r="EH145">
        <v>0.0107406283873831</v>
      </c>
      <c r="EI145">
        <v>1</v>
      </c>
      <c r="EJ145">
        <v>2</v>
      </c>
      <c r="EK145">
        <v>3</v>
      </c>
      <c r="EL145" t="s">
        <v>340</v>
      </c>
      <c r="EM145">
        <v>100</v>
      </c>
      <c r="EN145">
        <v>100</v>
      </c>
      <c r="EO145">
        <v>2.131</v>
      </c>
      <c r="EP145">
        <v>-0.0551</v>
      </c>
      <c r="EQ145">
        <v>1.36772170046793</v>
      </c>
      <c r="ER145">
        <v>0.00225868272383977</v>
      </c>
      <c r="ES145">
        <v>-9.96746185667655e-07</v>
      </c>
      <c r="ET145">
        <v>2.83711317370827e-10</v>
      </c>
      <c r="EU145">
        <v>-0.063082517618382</v>
      </c>
      <c r="EV145">
        <v>-0.00217948432402501</v>
      </c>
      <c r="EW145">
        <v>0.000453263451741206</v>
      </c>
      <c r="EX145">
        <v>-1.16319206543697e-06</v>
      </c>
      <c r="EY145">
        <v>-2</v>
      </c>
      <c r="EZ145">
        <v>2196</v>
      </c>
      <c r="FA145">
        <v>1</v>
      </c>
      <c r="FB145">
        <v>25</v>
      </c>
      <c r="FC145">
        <v>5.3</v>
      </c>
      <c r="FD145">
        <v>5.2</v>
      </c>
      <c r="FE145">
        <v>18</v>
      </c>
      <c r="FF145">
        <v>942.979</v>
      </c>
      <c r="FG145">
        <v>422.674</v>
      </c>
      <c r="FH145">
        <v>16.0355</v>
      </c>
      <c r="FI145">
        <v>25.849</v>
      </c>
      <c r="FJ145">
        <v>29.9993</v>
      </c>
      <c r="FK145">
        <v>25.8803</v>
      </c>
      <c r="FL145">
        <v>25.908</v>
      </c>
      <c r="FM145">
        <v>25.268</v>
      </c>
      <c r="FN145">
        <v>71.8417</v>
      </c>
      <c r="FO145">
        <v>0</v>
      </c>
      <c r="FP145">
        <v>16.17</v>
      </c>
      <c r="FQ145">
        <v>420</v>
      </c>
      <c r="FR145">
        <v>4.5131</v>
      </c>
      <c r="FS145">
        <v>101.373</v>
      </c>
      <c r="FT145">
        <v>102.001</v>
      </c>
    </row>
    <row r="146" spans="1:176">
      <c r="A146">
        <v>130</v>
      </c>
      <c r="B146">
        <v>1626126572.6</v>
      </c>
      <c r="C146">
        <v>258.099999904633</v>
      </c>
      <c r="D146" t="s">
        <v>554</v>
      </c>
      <c r="E146" t="s">
        <v>555</v>
      </c>
      <c r="F146">
        <v>1</v>
      </c>
      <c r="I146">
        <v>1626126571.6</v>
      </c>
      <c r="J146">
        <f>(K146)/1000</f>
        <v>0</v>
      </c>
      <c r="K146">
        <f>1000*CC146*AI146*(BY146-BZ146)/(100*BR146*(1000-AI146*BY146))</f>
        <v>0</v>
      </c>
      <c r="L146">
        <f>CC146*AI146*(BX146-BW146*(1000-AI146*BZ146)/(1000-AI146*BY146))/(100*BR146)</f>
        <v>0</v>
      </c>
      <c r="M146">
        <f>BW146 - IF(AI146&gt;1, L146*BR146*100.0/(AK146*CK146), 0)</f>
        <v>0</v>
      </c>
      <c r="N146">
        <f>((T146-J146/2)*M146-L146)/(T146+J146/2)</f>
        <v>0</v>
      </c>
      <c r="O146">
        <f>N146*(CD146+CE146)/1000.0</f>
        <v>0</v>
      </c>
      <c r="P146">
        <f>(BW146 - IF(AI146&gt;1, L146*BR146*100.0/(AK146*CK146), 0))*(CD146+CE146)/1000.0</f>
        <v>0</v>
      </c>
      <c r="Q146">
        <f>2.0/((1/S146-1/R146)+SIGN(S146)*SQRT((1/S146-1/R146)*(1/S146-1/R146) + 4*BS146/((BS146+1)*(BS146+1))*(2*1/S146*1/R146-1/R146*1/R146)))</f>
        <v>0</v>
      </c>
      <c r="R146">
        <f>IF(LEFT(BT146,1)&lt;&gt;"0",IF(LEFT(BT146,1)="1",3.0,BU146),$D$5+$E$5*(CK146*CD146/($K$5*1000))+$F$5*(CK146*CD146/($K$5*1000))*MAX(MIN(BR146,$J$5),$I$5)*MAX(MIN(BR146,$J$5),$I$5)+$G$5*MAX(MIN(BR146,$J$5),$I$5)*(CK146*CD146/($K$5*1000))+$H$5*(CK146*CD146/($K$5*1000))*(CK146*CD146/($K$5*1000)))</f>
        <v>0</v>
      </c>
      <c r="S146">
        <f>J146*(1000-(1000*0.61365*exp(17.502*W146/(240.97+W146))/(CD146+CE146)+BY146)/2)/(1000*0.61365*exp(17.502*W146/(240.97+W146))/(CD146+CE146)-BY146)</f>
        <v>0</v>
      </c>
      <c r="T146">
        <f>1/((BS146+1)/(Q146/1.6)+1/(R146/1.37)) + BS146/((BS146+1)/(Q146/1.6) + BS146/(R146/1.37))</f>
        <v>0</v>
      </c>
      <c r="U146">
        <f>(BN146*BQ146)</f>
        <v>0</v>
      </c>
      <c r="V146">
        <f>(CF146+(U146+2*0.95*5.67E-8*(((CF146+$B$7)+273)^4-(CF146+273)^4)-44100*J146)/(1.84*29.3*R146+8*0.95*5.67E-8*(CF146+273)^3))</f>
        <v>0</v>
      </c>
      <c r="W146">
        <f>($C$7*CG146+$D$7*CH146+$E$7*V146)</f>
        <v>0</v>
      </c>
      <c r="X146">
        <f>0.61365*exp(17.502*W146/(240.97+W146))</f>
        <v>0</v>
      </c>
      <c r="Y146">
        <f>(Z146/AA146*100)</f>
        <v>0</v>
      </c>
      <c r="Z146">
        <f>BY146*(CD146+CE146)/1000</f>
        <v>0</v>
      </c>
      <c r="AA146">
        <f>0.61365*exp(17.502*CF146/(240.97+CF146))</f>
        <v>0</v>
      </c>
      <c r="AB146">
        <f>(X146-BY146*(CD146+CE146)/1000)</f>
        <v>0</v>
      </c>
      <c r="AC146">
        <f>(-J146*44100)</f>
        <v>0</v>
      </c>
      <c r="AD146">
        <f>2*29.3*R146*0.92*(CF146-W146)</f>
        <v>0</v>
      </c>
      <c r="AE146">
        <f>2*0.95*5.67E-8*(((CF146+$B$7)+273)^4-(W146+273)^4)</f>
        <v>0</v>
      </c>
      <c r="AF146">
        <f>U146+AE146+AC146+AD146</f>
        <v>0</v>
      </c>
      <c r="AG146">
        <v>16</v>
      </c>
      <c r="AH146">
        <v>2</v>
      </c>
      <c r="AI146">
        <f>IF(AG146*$H$13&gt;=AK146,1.0,(AK146/(AK146-AG146*$H$13)))</f>
        <v>0</v>
      </c>
      <c r="AJ146">
        <f>(AI146-1)*100</f>
        <v>0</v>
      </c>
      <c r="AK146">
        <f>MAX(0,($B$13+$C$13*CK146)/(1+$D$13*CK146)*CD146/(CF146+273)*$E$13)</f>
        <v>0</v>
      </c>
      <c r="AL146" t="s">
        <v>292</v>
      </c>
      <c r="AM146" t="s">
        <v>292</v>
      </c>
      <c r="AN146">
        <v>0</v>
      </c>
      <c r="AO146">
        <v>0</v>
      </c>
      <c r="AP146">
        <f>1-AN146/AO146</f>
        <v>0</v>
      </c>
      <c r="AQ146">
        <v>0</v>
      </c>
      <c r="AR146" t="s">
        <v>292</v>
      </c>
      <c r="AS146" t="s">
        <v>292</v>
      </c>
      <c r="AT146">
        <v>0</v>
      </c>
      <c r="AU146">
        <v>0</v>
      </c>
      <c r="AV146">
        <f>1-AT146/AU146</f>
        <v>0</v>
      </c>
      <c r="AW146">
        <v>0.5</v>
      </c>
      <c r="AX146">
        <f>BO146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292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BN146">
        <f>$B$11*CL146+$C$11*CM146+$F$11*CN146*(1-CQ146)</f>
        <v>0</v>
      </c>
      <c r="BO146">
        <f>BN146*BP146</f>
        <v>0</v>
      </c>
      <c r="BP146">
        <f>($B$11*$D$9+$C$11*$D$9+$F$11*((DA146+CS146)/MAX(DA146+CS146+DB146, 0.1)*$I$9+DB146/MAX(DA146+CS146+DB146, 0.1)*$J$9))/($B$11+$C$11+$F$11)</f>
        <v>0</v>
      </c>
      <c r="BQ146">
        <f>($B$11*$K$9+$C$11*$K$9+$F$11*((DA146+CS146)/MAX(DA146+CS146+DB146, 0.1)*$P$9+DB146/MAX(DA146+CS146+DB146, 0.1)*$Q$9))/($B$11+$C$11+$F$11)</f>
        <v>0</v>
      </c>
      <c r="BR146">
        <v>6</v>
      </c>
      <c r="BS146">
        <v>0.5</v>
      </c>
      <c r="BT146" t="s">
        <v>293</v>
      </c>
      <c r="BU146">
        <v>2</v>
      </c>
      <c r="BV146">
        <v>1626126571.6</v>
      </c>
      <c r="BW146">
        <v>402.879666666667</v>
      </c>
      <c r="BX146">
        <v>420.026</v>
      </c>
      <c r="BY146">
        <v>7.30597</v>
      </c>
      <c r="BZ146">
        <v>4.50728666666667</v>
      </c>
      <c r="CA146">
        <v>400.748666666667</v>
      </c>
      <c r="CB146">
        <v>7.36100333333333</v>
      </c>
      <c r="CC146">
        <v>899.981333333333</v>
      </c>
      <c r="CD146">
        <v>100.774666666667</v>
      </c>
      <c r="CE146">
        <v>0.111204</v>
      </c>
      <c r="CF146">
        <v>18.4244</v>
      </c>
      <c r="CG146">
        <v>17.5279666666667</v>
      </c>
      <c r="CH146">
        <v>999.9</v>
      </c>
      <c r="CI146">
        <v>0</v>
      </c>
      <c r="CJ146">
        <v>0</v>
      </c>
      <c r="CK146">
        <v>10002.51</v>
      </c>
      <c r="CL146">
        <v>0</v>
      </c>
      <c r="CM146">
        <v>0.221023</v>
      </c>
      <c r="CN146">
        <v>1459.98666666667</v>
      </c>
      <c r="CO146">
        <v>0.972997666666667</v>
      </c>
      <c r="CP146">
        <v>0.0270023666666667</v>
      </c>
      <c r="CQ146">
        <v>0</v>
      </c>
      <c r="CR146">
        <v>903.770666666667</v>
      </c>
      <c r="CS146">
        <v>4.99999</v>
      </c>
      <c r="CT146">
        <v>13218.5666666667</v>
      </c>
      <c r="CU146">
        <v>12728.2333333333</v>
      </c>
      <c r="CV146">
        <v>40.0413333333333</v>
      </c>
      <c r="CW146">
        <v>42.25</v>
      </c>
      <c r="CX146">
        <v>41.25</v>
      </c>
      <c r="CY146">
        <v>41.562</v>
      </c>
      <c r="CZ146">
        <v>41.625</v>
      </c>
      <c r="DA146">
        <v>1415.69666666667</v>
      </c>
      <c r="DB146">
        <v>39.29</v>
      </c>
      <c r="DC146">
        <v>0</v>
      </c>
      <c r="DD146">
        <v>1626126582.1</v>
      </c>
      <c r="DE146">
        <v>0</v>
      </c>
      <c r="DF146">
        <v>904.610615384615</v>
      </c>
      <c r="DG146">
        <v>-7.71603417049341</v>
      </c>
      <c r="DH146">
        <v>-108.91623930319</v>
      </c>
      <c r="DI146">
        <v>13230.3076923077</v>
      </c>
      <c r="DJ146">
        <v>15</v>
      </c>
      <c r="DK146">
        <v>1626126261</v>
      </c>
      <c r="DL146" t="s">
        <v>294</v>
      </c>
      <c r="DM146">
        <v>1626126255</v>
      </c>
      <c r="DN146">
        <v>1626126261</v>
      </c>
      <c r="DO146">
        <v>7</v>
      </c>
      <c r="DP146">
        <v>0.339</v>
      </c>
      <c r="DQ146">
        <v>0.02</v>
      </c>
      <c r="DR146">
        <v>2.158</v>
      </c>
      <c r="DS146">
        <v>-0.064</v>
      </c>
      <c r="DT146">
        <v>420</v>
      </c>
      <c r="DU146">
        <v>4</v>
      </c>
      <c r="DV146">
        <v>0.09</v>
      </c>
      <c r="DW146">
        <v>0.05</v>
      </c>
      <c r="DX146">
        <v>-17.0256024390244</v>
      </c>
      <c r="DY146">
        <v>-0.67284890310343</v>
      </c>
      <c r="DZ146">
        <v>0.072131155907747</v>
      </c>
      <c r="EA146">
        <v>0</v>
      </c>
      <c r="EB146">
        <v>905.038515151515</v>
      </c>
      <c r="EC146">
        <v>-7.24281439195267</v>
      </c>
      <c r="ED146">
        <v>0.739189979320598</v>
      </c>
      <c r="EE146">
        <v>1</v>
      </c>
      <c r="EF146">
        <v>2.77970073170732</v>
      </c>
      <c r="EG146">
        <v>0.026311149123841</v>
      </c>
      <c r="EH146">
        <v>0.00971334495404707</v>
      </c>
      <c r="EI146">
        <v>1</v>
      </c>
      <c r="EJ146">
        <v>2</v>
      </c>
      <c r="EK146">
        <v>3</v>
      </c>
      <c r="EL146" t="s">
        <v>340</v>
      </c>
      <c r="EM146">
        <v>100</v>
      </c>
      <c r="EN146">
        <v>100</v>
      </c>
      <c r="EO146">
        <v>2.131</v>
      </c>
      <c r="EP146">
        <v>-0.055</v>
      </c>
      <c r="EQ146">
        <v>1.36772170046793</v>
      </c>
      <c r="ER146">
        <v>0.00225868272383977</v>
      </c>
      <c r="ES146">
        <v>-9.96746185667655e-07</v>
      </c>
      <c r="ET146">
        <v>2.83711317370827e-10</v>
      </c>
      <c r="EU146">
        <v>-0.063082517618382</v>
      </c>
      <c r="EV146">
        <v>-0.00217948432402501</v>
      </c>
      <c r="EW146">
        <v>0.000453263451741206</v>
      </c>
      <c r="EX146">
        <v>-1.16319206543697e-06</v>
      </c>
      <c r="EY146">
        <v>-2</v>
      </c>
      <c r="EZ146">
        <v>2196</v>
      </c>
      <c r="FA146">
        <v>1</v>
      </c>
      <c r="FB146">
        <v>25</v>
      </c>
      <c r="FC146">
        <v>5.3</v>
      </c>
      <c r="FD146">
        <v>5.2</v>
      </c>
      <c r="FE146">
        <v>18</v>
      </c>
      <c r="FF146">
        <v>943.081</v>
      </c>
      <c r="FG146">
        <v>422.647</v>
      </c>
      <c r="FH146">
        <v>16.1004</v>
      </c>
      <c r="FI146">
        <v>25.8447</v>
      </c>
      <c r="FJ146">
        <v>29.9993</v>
      </c>
      <c r="FK146">
        <v>25.8787</v>
      </c>
      <c r="FL146">
        <v>25.9064</v>
      </c>
      <c r="FM146">
        <v>25.2676</v>
      </c>
      <c r="FN146">
        <v>71.8417</v>
      </c>
      <c r="FO146">
        <v>0</v>
      </c>
      <c r="FP146">
        <v>16.17</v>
      </c>
      <c r="FQ146">
        <v>420</v>
      </c>
      <c r="FR146">
        <v>4.5103</v>
      </c>
      <c r="FS146">
        <v>101.374</v>
      </c>
      <c r="FT146">
        <v>102.002</v>
      </c>
    </row>
    <row r="147" spans="1:176">
      <c r="A147">
        <v>131</v>
      </c>
      <c r="B147">
        <v>1626126574.6</v>
      </c>
      <c r="C147">
        <v>260.099999904633</v>
      </c>
      <c r="D147" t="s">
        <v>556</v>
      </c>
      <c r="E147" t="s">
        <v>557</v>
      </c>
      <c r="F147">
        <v>1</v>
      </c>
      <c r="I147">
        <v>1626126573.6</v>
      </c>
      <c r="J147">
        <f>(K147)/1000</f>
        <v>0</v>
      </c>
      <c r="K147">
        <f>1000*CC147*AI147*(BY147-BZ147)/(100*BR147*(1000-AI147*BY147))</f>
        <v>0</v>
      </c>
      <c r="L147">
        <f>CC147*AI147*(BX147-BW147*(1000-AI147*BZ147)/(1000-AI147*BY147))/(100*BR147)</f>
        <v>0</v>
      </c>
      <c r="M147">
        <f>BW147 - IF(AI147&gt;1, L147*BR147*100.0/(AK147*CK147), 0)</f>
        <v>0</v>
      </c>
      <c r="N147">
        <f>((T147-J147/2)*M147-L147)/(T147+J147/2)</f>
        <v>0</v>
      </c>
      <c r="O147">
        <f>N147*(CD147+CE147)/1000.0</f>
        <v>0</v>
      </c>
      <c r="P147">
        <f>(BW147 - IF(AI147&gt;1, L147*BR147*100.0/(AK147*CK147), 0))*(CD147+CE147)/1000.0</f>
        <v>0</v>
      </c>
      <c r="Q147">
        <f>2.0/((1/S147-1/R147)+SIGN(S147)*SQRT((1/S147-1/R147)*(1/S147-1/R147) + 4*BS147/((BS147+1)*(BS147+1))*(2*1/S147*1/R147-1/R147*1/R147)))</f>
        <v>0</v>
      </c>
      <c r="R147">
        <f>IF(LEFT(BT147,1)&lt;&gt;"0",IF(LEFT(BT147,1)="1",3.0,BU147),$D$5+$E$5*(CK147*CD147/($K$5*1000))+$F$5*(CK147*CD147/($K$5*1000))*MAX(MIN(BR147,$J$5),$I$5)*MAX(MIN(BR147,$J$5),$I$5)+$G$5*MAX(MIN(BR147,$J$5),$I$5)*(CK147*CD147/($K$5*1000))+$H$5*(CK147*CD147/($K$5*1000))*(CK147*CD147/($K$5*1000)))</f>
        <v>0</v>
      </c>
      <c r="S147">
        <f>J147*(1000-(1000*0.61365*exp(17.502*W147/(240.97+W147))/(CD147+CE147)+BY147)/2)/(1000*0.61365*exp(17.502*W147/(240.97+W147))/(CD147+CE147)-BY147)</f>
        <v>0</v>
      </c>
      <c r="T147">
        <f>1/((BS147+1)/(Q147/1.6)+1/(R147/1.37)) + BS147/((BS147+1)/(Q147/1.6) + BS147/(R147/1.37))</f>
        <v>0</v>
      </c>
      <c r="U147">
        <f>(BN147*BQ147)</f>
        <v>0</v>
      </c>
      <c r="V147">
        <f>(CF147+(U147+2*0.95*5.67E-8*(((CF147+$B$7)+273)^4-(CF147+273)^4)-44100*J147)/(1.84*29.3*R147+8*0.95*5.67E-8*(CF147+273)^3))</f>
        <v>0</v>
      </c>
      <c r="W147">
        <f>($C$7*CG147+$D$7*CH147+$E$7*V147)</f>
        <v>0</v>
      </c>
      <c r="X147">
        <f>0.61365*exp(17.502*W147/(240.97+W147))</f>
        <v>0</v>
      </c>
      <c r="Y147">
        <f>(Z147/AA147*100)</f>
        <v>0</v>
      </c>
      <c r="Z147">
        <f>BY147*(CD147+CE147)/1000</f>
        <v>0</v>
      </c>
      <c r="AA147">
        <f>0.61365*exp(17.502*CF147/(240.97+CF147))</f>
        <v>0</v>
      </c>
      <c r="AB147">
        <f>(X147-BY147*(CD147+CE147)/1000)</f>
        <v>0</v>
      </c>
      <c r="AC147">
        <f>(-J147*44100)</f>
        <v>0</v>
      </c>
      <c r="AD147">
        <f>2*29.3*R147*0.92*(CF147-W147)</f>
        <v>0</v>
      </c>
      <c r="AE147">
        <f>2*0.95*5.67E-8*(((CF147+$B$7)+273)^4-(W147+273)^4)</f>
        <v>0</v>
      </c>
      <c r="AF147">
        <f>U147+AE147+AC147+AD147</f>
        <v>0</v>
      </c>
      <c r="AG147">
        <v>16</v>
      </c>
      <c r="AH147">
        <v>2</v>
      </c>
      <c r="AI147">
        <f>IF(AG147*$H$13&gt;=AK147,1.0,(AK147/(AK147-AG147*$H$13)))</f>
        <v>0</v>
      </c>
      <c r="AJ147">
        <f>(AI147-1)*100</f>
        <v>0</v>
      </c>
      <c r="AK147">
        <f>MAX(0,($B$13+$C$13*CK147)/(1+$D$13*CK147)*CD147/(CF147+273)*$E$13)</f>
        <v>0</v>
      </c>
      <c r="AL147" t="s">
        <v>292</v>
      </c>
      <c r="AM147" t="s">
        <v>292</v>
      </c>
      <c r="AN147">
        <v>0</v>
      </c>
      <c r="AO147">
        <v>0</v>
      </c>
      <c r="AP147">
        <f>1-AN147/AO147</f>
        <v>0</v>
      </c>
      <c r="AQ147">
        <v>0</v>
      </c>
      <c r="AR147" t="s">
        <v>292</v>
      </c>
      <c r="AS147" t="s">
        <v>292</v>
      </c>
      <c r="AT147">
        <v>0</v>
      </c>
      <c r="AU147">
        <v>0</v>
      </c>
      <c r="AV147">
        <f>1-AT147/AU147</f>
        <v>0</v>
      </c>
      <c r="AW147">
        <v>0.5</v>
      </c>
      <c r="AX147">
        <f>BO147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292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BN147">
        <f>$B$11*CL147+$C$11*CM147+$F$11*CN147*(1-CQ147)</f>
        <v>0</v>
      </c>
      <c r="BO147">
        <f>BN147*BP147</f>
        <v>0</v>
      </c>
      <c r="BP147">
        <f>($B$11*$D$9+$C$11*$D$9+$F$11*((DA147+CS147)/MAX(DA147+CS147+DB147, 0.1)*$I$9+DB147/MAX(DA147+CS147+DB147, 0.1)*$J$9))/($B$11+$C$11+$F$11)</f>
        <v>0</v>
      </c>
      <c r="BQ147">
        <f>($B$11*$K$9+$C$11*$K$9+$F$11*((DA147+CS147)/MAX(DA147+CS147+DB147, 0.1)*$P$9+DB147/MAX(DA147+CS147+DB147, 0.1)*$Q$9))/($B$11+$C$11+$F$11)</f>
        <v>0</v>
      </c>
      <c r="BR147">
        <v>6</v>
      </c>
      <c r="BS147">
        <v>0.5</v>
      </c>
      <c r="BT147" t="s">
        <v>293</v>
      </c>
      <c r="BU147">
        <v>2</v>
      </c>
      <c r="BV147">
        <v>1626126573.6</v>
      </c>
      <c r="BW147">
        <v>402.849</v>
      </c>
      <c r="BX147">
        <v>420.005</v>
      </c>
      <c r="BY147">
        <v>7.32250333333333</v>
      </c>
      <c r="BZ147">
        <v>4.50895333333333</v>
      </c>
      <c r="CA147">
        <v>400.718</v>
      </c>
      <c r="CB147">
        <v>7.37746666666667</v>
      </c>
      <c r="CC147">
        <v>900.025</v>
      </c>
      <c r="CD147">
        <v>100.774</v>
      </c>
      <c r="CE147">
        <v>0.111483</v>
      </c>
      <c r="CF147">
        <v>18.4503333333333</v>
      </c>
      <c r="CG147">
        <v>17.5465333333333</v>
      </c>
      <c r="CH147">
        <v>999.9</v>
      </c>
      <c r="CI147">
        <v>0</v>
      </c>
      <c r="CJ147">
        <v>0</v>
      </c>
      <c r="CK147">
        <v>9987.08333333333</v>
      </c>
      <c r="CL147">
        <v>0</v>
      </c>
      <c r="CM147">
        <v>0.221023</v>
      </c>
      <c r="CN147">
        <v>1460.07333333333</v>
      </c>
      <c r="CO147">
        <v>0.972999</v>
      </c>
      <c r="CP147">
        <v>0.0270008</v>
      </c>
      <c r="CQ147">
        <v>0</v>
      </c>
      <c r="CR147">
        <v>903.425666666667</v>
      </c>
      <c r="CS147">
        <v>4.99999</v>
      </c>
      <c r="CT147">
        <v>13216.4</v>
      </c>
      <c r="CU147">
        <v>12729</v>
      </c>
      <c r="CV147">
        <v>40.062</v>
      </c>
      <c r="CW147">
        <v>42.25</v>
      </c>
      <c r="CX147">
        <v>41.25</v>
      </c>
      <c r="CY147">
        <v>41.562</v>
      </c>
      <c r="CZ147">
        <v>41.625</v>
      </c>
      <c r="DA147">
        <v>1415.78333333333</v>
      </c>
      <c r="DB147">
        <v>39.29</v>
      </c>
      <c r="DC147">
        <v>0</v>
      </c>
      <c r="DD147">
        <v>1626126583.9</v>
      </c>
      <c r="DE147">
        <v>0</v>
      </c>
      <c r="DF147">
        <v>904.36156</v>
      </c>
      <c r="DG147">
        <v>-8.2203845813704</v>
      </c>
      <c r="DH147">
        <v>-106.961538316105</v>
      </c>
      <c r="DI147">
        <v>13226.572</v>
      </c>
      <c r="DJ147">
        <v>15</v>
      </c>
      <c r="DK147">
        <v>1626126261</v>
      </c>
      <c r="DL147" t="s">
        <v>294</v>
      </c>
      <c r="DM147">
        <v>1626126255</v>
      </c>
      <c r="DN147">
        <v>1626126261</v>
      </c>
      <c r="DO147">
        <v>7</v>
      </c>
      <c r="DP147">
        <v>0.339</v>
      </c>
      <c r="DQ147">
        <v>0.02</v>
      </c>
      <c r="DR147">
        <v>2.158</v>
      </c>
      <c r="DS147">
        <v>-0.064</v>
      </c>
      <c r="DT147">
        <v>420</v>
      </c>
      <c r="DU147">
        <v>4</v>
      </c>
      <c r="DV147">
        <v>0.09</v>
      </c>
      <c r="DW147">
        <v>0.05</v>
      </c>
      <c r="DX147">
        <v>-17.0465243902439</v>
      </c>
      <c r="DY147">
        <v>-0.72950047782984</v>
      </c>
      <c r="DZ147">
        <v>0.076819096268164</v>
      </c>
      <c r="EA147">
        <v>0</v>
      </c>
      <c r="EB147">
        <v>904.81203030303</v>
      </c>
      <c r="EC147">
        <v>-7.50473103287796</v>
      </c>
      <c r="ED147">
        <v>0.764980351692546</v>
      </c>
      <c r="EE147">
        <v>1</v>
      </c>
      <c r="EF147">
        <v>2.78386926829268</v>
      </c>
      <c r="EG147">
        <v>0.0451609735705134</v>
      </c>
      <c r="EH147">
        <v>0.0117819941974813</v>
      </c>
      <c r="EI147">
        <v>1</v>
      </c>
      <c r="EJ147">
        <v>2</v>
      </c>
      <c r="EK147">
        <v>3</v>
      </c>
      <c r="EL147" t="s">
        <v>340</v>
      </c>
      <c r="EM147">
        <v>100</v>
      </c>
      <c r="EN147">
        <v>100</v>
      </c>
      <c r="EO147">
        <v>2.131</v>
      </c>
      <c r="EP147">
        <v>-0.0549</v>
      </c>
      <c r="EQ147">
        <v>1.36772170046793</v>
      </c>
      <c r="ER147">
        <v>0.00225868272383977</v>
      </c>
      <c r="ES147">
        <v>-9.96746185667655e-07</v>
      </c>
      <c r="ET147">
        <v>2.83711317370827e-10</v>
      </c>
      <c r="EU147">
        <v>-0.063082517618382</v>
      </c>
      <c r="EV147">
        <v>-0.00217948432402501</v>
      </c>
      <c r="EW147">
        <v>0.000453263451741206</v>
      </c>
      <c r="EX147">
        <v>-1.16319206543697e-06</v>
      </c>
      <c r="EY147">
        <v>-2</v>
      </c>
      <c r="EZ147">
        <v>2196</v>
      </c>
      <c r="FA147">
        <v>1</v>
      </c>
      <c r="FB147">
        <v>25</v>
      </c>
      <c r="FC147">
        <v>5.3</v>
      </c>
      <c r="FD147">
        <v>5.2</v>
      </c>
      <c r="FE147">
        <v>18</v>
      </c>
      <c r="FF147">
        <v>943.049</v>
      </c>
      <c r="FG147">
        <v>422.868</v>
      </c>
      <c r="FH147">
        <v>16.1719</v>
      </c>
      <c r="FI147">
        <v>25.8403</v>
      </c>
      <c r="FJ147">
        <v>29.9993</v>
      </c>
      <c r="FK147">
        <v>25.8767</v>
      </c>
      <c r="FL147">
        <v>25.9046</v>
      </c>
      <c r="FM147">
        <v>25.2677</v>
      </c>
      <c r="FN147">
        <v>71.8417</v>
      </c>
      <c r="FO147">
        <v>0</v>
      </c>
      <c r="FP147">
        <v>16.27</v>
      </c>
      <c r="FQ147">
        <v>420</v>
      </c>
      <c r="FR147">
        <v>4.5103</v>
      </c>
      <c r="FS147">
        <v>101.374</v>
      </c>
      <c r="FT147">
        <v>102.002</v>
      </c>
    </row>
    <row r="148" spans="1:176">
      <c r="A148">
        <v>132</v>
      </c>
      <c r="B148">
        <v>1626126576.6</v>
      </c>
      <c r="C148">
        <v>262.099999904633</v>
      </c>
      <c r="D148" t="s">
        <v>558</v>
      </c>
      <c r="E148" t="s">
        <v>559</v>
      </c>
      <c r="F148">
        <v>1</v>
      </c>
      <c r="I148">
        <v>1626126575.6</v>
      </c>
      <c r="J148">
        <f>(K148)/1000</f>
        <v>0</v>
      </c>
      <c r="K148">
        <f>1000*CC148*AI148*(BY148-BZ148)/(100*BR148*(1000-AI148*BY148))</f>
        <v>0</v>
      </c>
      <c r="L148">
        <f>CC148*AI148*(BX148-BW148*(1000-AI148*BZ148)/(1000-AI148*BY148))/(100*BR148)</f>
        <v>0</v>
      </c>
      <c r="M148">
        <f>BW148 - IF(AI148&gt;1, L148*BR148*100.0/(AK148*CK148), 0)</f>
        <v>0</v>
      </c>
      <c r="N148">
        <f>((T148-J148/2)*M148-L148)/(T148+J148/2)</f>
        <v>0</v>
      </c>
      <c r="O148">
        <f>N148*(CD148+CE148)/1000.0</f>
        <v>0</v>
      </c>
      <c r="P148">
        <f>(BW148 - IF(AI148&gt;1, L148*BR148*100.0/(AK148*CK148), 0))*(CD148+CE148)/1000.0</f>
        <v>0</v>
      </c>
      <c r="Q148">
        <f>2.0/((1/S148-1/R148)+SIGN(S148)*SQRT((1/S148-1/R148)*(1/S148-1/R148) + 4*BS148/((BS148+1)*(BS148+1))*(2*1/S148*1/R148-1/R148*1/R148)))</f>
        <v>0</v>
      </c>
      <c r="R148">
        <f>IF(LEFT(BT148,1)&lt;&gt;"0",IF(LEFT(BT148,1)="1",3.0,BU148),$D$5+$E$5*(CK148*CD148/($K$5*1000))+$F$5*(CK148*CD148/($K$5*1000))*MAX(MIN(BR148,$J$5),$I$5)*MAX(MIN(BR148,$J$5),$I$5)+$G$5*MAX(MIN(BR148,$J$5),$I$5)*(CK148*CD148/($K$5*1000))+$H$5*(CK148*CD148/($K$5*1000))*(CK148*CD148/($K$5*1000)))</f>
        <v>0</v>
      </c>
      <c r="S148">
        <f>J148*(1000-(1000*0.61365*exp(17.502*W148/(240.97+W148))/(CD148+CE148)+BY148)/2)/(1000*0.61365*exp(17.502*W148/(240.97+W148))/(CD148+CE148)-BY148)</f>
        <v>0</v>
      </c>
      <c r="T148">
        <f>1/((BS148+1)/(Q148/1.6)+1/(R148/1.37)) + BS148/((BS148+1)/(Q148/1.6) + BS148/(R148/1.37))</f>
        <v>0</v>
      </c>
      <c r="U148">
        <f>(BN148*BQ148)</f>
        <v>0</v>
      </c>
      <c r="V148">
        <f>(CF148+(U148+2*0.95*5.67E-8*(((CF148+$B$7)+273)^4-(CF148+273)^4)-44100*J148)/(1.84*29.3*R148+8*0.95*5.67E-8*(CF148+273)^3))</f>
        <v>0</v>
      </c>
      <c r="W148">
        <f>($C$7*CG148+$D$7*CH148+$E$7*V148)</f>
        <v>0</v>
      </c>
      <c r="X148">
        <f>0.61365*exp(17.502*W148/(240.97+W148))</f>
        <v>0</v>
      </c>
      <c r="Y148">
        <f>(Z148/AA148*100)</f>
        <v>0</v>
      </c>
      <c r="Z148">
        <f>BY148*(CD148+CE148)/1000</f>
        <v>0</v>
      </c>
      <c r="AA148">
        <f>0.61365*exp(17.502*CF148/(240.97+CF148))</f>
        <v>0</v>
      </c>
      <c r="AB148">
        <f>(X148-BY148*(CD148+CE148)/1000)</f>
        <v>0</v>
      </c>
      <c r="AC148">
        <f>(-J148*44100)</f>
        <v>0</v>
      </c>
      <c r="AD148">
        <f>2*29.3*R148*0.92*(CF148-W148)</f>
        <v>0</v>
      </c>
      <c r="AE148">
        <f>2*0.95*5.67E-8*(((CF148+$B$7)+273)^4-(W148+273)^4)</f>
        <v>0</v>
      </c>
      <c r="AF148">
        <f>U148+AE148+AC148+AD148</f>
        <v>0</v>
      </c>
      <c r="AG148">
        <v>16</v>
      </c>
      <c r="AH148">
        <v>2</v>
      </c>
      <c r="AI148">
        <f>IF(AG148*$H$13&gt;=AK148,1.0,(AK148/(AK148-AG148*$H$13)))</f>
        <v>0</v>
      </c>
      <c r="AJ148">
        <f>(AI148-1)*100</f>
        <v>0</v>
      </c>
      <c r="AK148">
        <f>MAX(0,($B$13+$C$13*CK148)/(1+$D$13*CK148)*CD148/(CF148+273)*$E$13)</f>
        <v>0</v>
      </c>
      <c r="AL148" t="s">
        <v>292</v>
      </c>
      <c r="AM148" t="s">
        <v>292</v>
      </c>
      <c r="AN148">
        <v>0</v>
      </c>
      <c r="AO148">
        <v>0</v>
      </c>
      <c r="AP148">
        <f>1-AN148/AO148</f>
        <v>0</v>
      </c>
      <c r="AQ148">
        <v>0</v>
      </c>
      <c r="AR148" t="s">
        <v>292</v>
      </c>
      <c r="AS148" t="s">
        <v>292</v>
      </c>
      <c r="AT148">
        <v>0</v>
      </c>
      <c r="AU148">
        <v>0</v>
      </c>
      <c r="AV148">
        <f>1-AT148/AU148</f>
        <v>0</v>
      </c>
      <c r="AW148">
        <v>0.5</v>
      </c>
      <c r="AX148">
        <f>BO148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292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BN148">
        <f>$B$11*CL148+$C$11*CM148+$F$11*CN148*(1-CQ148)</f>
        <v>0</v>
      </c>
      <c r="BO148">
        <f>BN148*BP148</f>
        <v>0</v>
      </c>
      <c r="BP148">
        <f>($B$11*$D$9+$C$11*$D$9+$F$11*((DA148+CS148)/MAX(DA148+CS148+DB148, 0.1)*$I$9+DB148/MAX(DA148+CS148+DB148, 0.1)*$J$9))/($B$11+$C$11+$F$11)</f>
        <v>0</v>
      </c>
      <c r="BQ148">
        <f>($B$11*$K$9+$C$11*$K$9+$F$11*((DA148+CS148)/MAX(DA148+CS148+DB148, 0.1)*$P$9+DB148/MAX(DA148+CS148+DB148, 0.1)*$Q$9))/($B$11+$C$11+$F$11)</f>
        <v>0</v>
      </c>
      <c r="BR148">
        <v>6</v>
      </c>
      <c r="BS148">
        <v>0.5</v>
      </c>
      <c r="BT148" t="s">
        <v>293</v>
      </c>
      <c r="BU148">
        <v>2</v>
      </c>
      <c r="BV148">
        <v>1626126575.6</v>
      </c>
      <c r="BW148">
        <v>402.833</v>
      </c>
      <c r="BX148">
        <v>420.005333333333</v>
      </c>
      <c r="BY148">
        <v>7.33545</v>
      </c>
      <c r="BZ148">
        <v>4.51074</v>
      </c>
      <c r="CA148">
        <v>400.702</v>
      </c>
      <c r="CB148">
        <v>7.39035333333333</v>
      </c>
      <c r="CC148">
        <v>899.99</v>
      </c>
      <c r="CD148">
        <v>100.774</v>
      </c>
      <c r="CE148">
        <v>0.111569</v>
      </c>
      <c r="CF148">
        <v>18.4807</v>
      </c>
      <c r="CG148">
        <v>17.5751</v>
      </c>
      <c r="CH148">
        <v>999.9</v>
      </c>
      <c r="CI148">
        <v>0</v>
      </c>
      <c r="CJ148">
        <v>0</v>
      </c>
      <c r="CK148">
        <v>9989.99</v>
      </c>
      <c r="CL148">
        <v>0</v>
      </c>
      <c r="CM148">
        <v>0.221023</v>
      </c>
      <c r="CN148">
        <v>1459.98</v>
      </c>
      <c r="CO148">
        <v>0.972995</v>
      </c>
      <c r="CP148">
        <v>0.0270055</v>
      </c>
      <c r="CQ148">
        <v>0</v>
      </c>
      <c r="CR148">
        <v>903.165666666667</v>
      </c>
      <c r="CS148">
        <v>4.99999</v>
      </c>
      <c r="CT148">
        <v>13211.6333333333</v>
      </c>
      <c r="CU148">
        <v>12728.2</v>
      </c>
      <c r="CV148">
        <v>40.062</v>
      </c>
      <c r="CW148">
        <v>42.25</v>
      </c>
      <c r="CX148">
        <v>41.25</v>
      </c>
      <c r="CY148">
        <v>41.562</v>
      </c>
      <c r="CZ148">
        <v>41.625</v>
      </c>
      <c r="DA148">
        <v>1415.69</v>
      </c>
      <c r="DB148">
        <v>39.29</v>
      </c>
      <c r="DC148">
        <v>0</v>
      </c>
      <c r="DD148">
        <v>1626126585.7</v>
      </c>
      <c r="DE148">
        <v>0</v>
      </c>
      <c r="DF148">
        <v>904.181076923077</v>
      </c>
      <c r="DG148">
        <v>-8.64731622176898</v>
      </c>
      <c r="DH148">
        <v>-108.331624015082</v>
      </c>
      <c r="DI148">
        <v>13223.8807692308</v>
      </c>
      <c r="DJ148">
        <v>15</v>
      </c>
      <c r="DK148">
        <v>1626126261</v>
      </c>
      <c r="DL148" t="s">
        <v>294</v>
      </c>
      <c r="DM148">
        <v>1626126255</v>
      </c>
      <c r="DN148">
        <v>1626126261</v>
      </c>
      <c r="DO148">
        <v>7</v>
      </c>
      <c r="DP148">
        <v>0.339</v>
      </c>
      <c r="DQ148">
        <v>0.02</v>
      </c>
      <c r="DR148">
        <v>2.158</v>
      </c>
      <c r="DS148">
        <v>-0.064</v>
      </c>
      <c r="DT148">
        <v>420</v>
      </c>
      <c r="DU148">
        <v>4</v>
      </c>
      <c r="DV148">
        <v>0.09</v>
      </c>
      <c r="DW148">
        <v>0.05</v>
      </c>
      <c r="DX148">
        <v>-17.0677609756098</v>
      </c>
      <c r="DY148">
        <v>-0.745088303023635</v>
      </c>
      <c r="DZ148">
        <v>0.0783764271369618</v>
      </c>
      <c r="EA148">
        <v>0</v>
      </c>
      <c r="EB148">
        <v>904.546794117647</v>
      </c>
      <c r="EC148">
        <v>-7.87321409120703</v>
      </c>
      <c r="ED148">
        <v>0.821611572009248</v>
      </c>
      <c r="EE148">
        <v>1</v>
      </c>
      <c r="EF148">
        <v>2.78856073170732</v>
      </c>
      <c r="EG148">
        <v>0.0834469265422712</v>
      </c>
      <c r="EH148">
        <v>0.0155205472606311</v>
      </c>
      <c r="EI148">
        <v>1</v>
      </c>
      <c r="EJ148">
        <v>2</v>
      </c>
      <c r="EK148">
        <v>3</v>
      </c>
      <c r="EL148" t="s">
        <v>340</v>
      </c>
      <c r="EM148">
        <v>100</v>
      </c>
      <c r="EN148">
        <v>100</v>
      </c>
      <c r="EO148">
        <v>2.131</v>
      </c>
      <c r="EP148">
        <v>-0.0549</v>
      </c>
      <c r="EQ148">
        <v>1.36772170046793</v>
      </c>
      <c r="ER148">
        <v>0.00225868272383977</v>
      </c>
      <c r="ES148">
        <v>-9.96746185667655e-07</v>
      </c>
      <c r="ET148">
        <v>2.83711317370827e-10</v>
      </c>
      <c r="EU148">
        <v>-0.063082517618382</v>
      </c>
      <c r="EV148">
        <v>-0.00217948432402501</v>
      </c>
      <c r="EW148">
        <v>0.000453263451741206</v>
      </c>
      <c r="EX148">
        <v>-1.16319206543697e-06</v>
      </c>
      <c r="EY148">
        <v>-2</v>
      </c>
      <c r="EZ148">
        <v>2196</v>
      </c>
      <c r="FA148">
        <v>1</v>
      </c>
      <c r="FB148">
        <v>25</v>
      </c>
      <c r="FC148">
        <v>5.4</v>
      </c>
      <c r="FD148">
        <v>5.3</v>
      </c>
      <c r="FE148">
        <v>18</v>
      </c>
      <c r="FF148">
        <v>943.037</v>
      </c>
      <c r="FG148">
        <v>422.865</v>
      </c>
      <c r="FH148">
        <v>16.2383</v>
      </c>
      <c r="FI148">
        <v>25.836</v>
      </c>
      <c r="FJ148">
        <v>29.9993</v>
      </c>
      <c r="FK148">
        <v>25.8746</v>
      </c>
      <c r="FL148">
        <v>25.9024</v>
      </c>
      <c r="FM148">
        <v>25.266</v>
      </c>
      <c r="FN148">
        <v>71.8417</v>
      </c>
      <c r="FO148">
        <v>0</v>
      </c>
      <c r="FP148">
        <v>16.37</v>
      </c>
      <c r="FQ148">
        <v>420</v>
      </c>
      <c r="FR148">
        <v>4.53253</v>
      </c>
      <c r="FS148">
        <v>101.375</v>
      </c>
      <c r="FT148">
        <v>102.003</v>
      </c>
    </row>
    <row r="149" spans="1:176">
      <c r="A149">
        <v>133</v>
      </c>
      <c r="B149">
        <v>1626126578.6</v>
      </c>
      <c r="C149">
        <v>264.099999904633</v>
      </c>
      <c r="D149" t="s">
        <v>560</v>
      </c>
      <c r="E149" t="s">
        <v>561</v>
      </c>
      <c r="F149">
        <v>1</v>
      </c>
      <c r="I149">
        <v>1626126577.6</v>
      </c>
      <c r="J149">
        <f>(K149)/1000</f>
        <v>0</v>
      </c>
      <c r="K149">
        <f>1000*CC149*AI149*(BY149-BZ149)/(100*BR149*(1000-AI149*BY149))</f>
        <v>0</v>
      </c>
      <c r="L149">
        <f>CC149*AI149*(BX149-BW149*(1000-AI149*BZ149)/(1000-AI149*BY149))/(100*BR149)</f>
        <v>0</v>
      </c>
      <c r="M149">
        <f>BW149 - IF(AI149&gt;1, L149*BR149*100.0/(AK149*CK149), 0)</f>
        <v>0</v>
      </c>
      <c r="N149">
        <f>((T149-J149/2)*M149-L149)/(T149+J149/2)</f>
        <v>0</v>
      </c>
      <c r="O149">
        <f>N149*(CD149+CE149)/1000.0</f>
        <v>0</v>
      </c>
      <c r="P149">
        <f>(BW149 - IF(AI149&gt;1, L149*BR149*100.0/(AK149*CK149), 0))*(CD149+CE149)/1000.0</f>
        <v>0</v>
      </c>
      <c r="Q149">
        <f>2.0/((1/S149-1/R149)+SIGN(S149)*SQRT((1/S149-1/R149)*(1/S149-1/R149) + 4*BS149/((BS149+1)*(BS149+1))*(2*1/S149*1/R149-1/R149*1/R149)))</f>
        <v>0</v>
      </c>
      <c r="R149">
        <f>IF(LEFT(BT149,1)&lt;&gt;"0",IF(LEFT(BT149,1)="1",3.0,BU149),$D$5+$E$5*(CK149*CD149/($K$5*1000))+$F$5*(CK149*CD149/($K$5*1000))*MAX(MIN(BR149,$J$5),$I$5)*MAX(MIN(BR149,$J$5),$I$5)+$G$5*MAX(MIN(BR149,$J$5),$I$5)*(CK149*CD149/($K$5*1000))+$H$5*(CK149*CD149/($K$5*1000))*(CK149*CD149/($K$5*1000)))</f>
        <v>0</v>
      </c>
      <c r="S149">
        <f>J149*(1000-(1000*0.61365*exp(17.502*W149/(240.97+W149))/(CD149+CE149)+BY149)/2)/(1000*0.61365*exp(17.502*W149/(240.97+W149))/(CD149+CE149)-BY149)</f>
        <v>0</v>
      </c>
      <c r="T149">
        <f>1/((BS149+1)/(Q149/1.6)+1/(R149/1.37)) + BS149/((BS149+1)/(Q149/1.6) + BS149/(R149/1.37))</f>
        <v>0</v>
      </c>
      <c r="U149">
        <f>(BN149*BQ149)</f>
        <v>0</v>
      </c>
      <c r="V149">
        <f>(CF149+(U149+2*0.95*5.67E-8*(((CF149+$B$7)+273)^4-(CF149+273)^4)-44100*J149)/(1.84*29.3*R149+8*0.95*5.67E-8*(CF149+273)^3))</f>
        <v>0</v>
      </c>
      <c r="W149">
        <f>($C$7*CG149+$D$7*CH149+$E$7*V149)</f>
        <v>0</v>
      </c>
      <c r="X149">
        <f>0.61365*exp(17.502*W149/(240.97+W149))</f>
        <v>0</v>
      </c>
      <c r="Y149">
        <f>(Z149/AA149*100)</f>
        <v>0</v>
      </c>
      <c r="Z149">
        <f>BY149*(CD149+CE149)/1000</f>
        <v>0</v>
      </c>
      <c r="AA149">
        <f>0.61365*exp(17.502*CF149/(240.97+CF149))</f>
        <v>0</v>
      </c>
      <c r="AB149">
        <f>(X149-BY149*(CD149+CE149)/1000)</f>
        <v>0</v>
      </c>
      <c r="AC149">
        <f>(-J149*44100)</f>
        <v>0</v>
      </c>
      <c r="AD149">
        <f>2*29.3*R149*0.92*(CF149-W149)</f>
        <v>0</v>
      </c>
      <c r="AE149">
        <f>2*0.95*5.67E-8*(((CF149+$B$7)+273)^4-(W149+273)^4)</f>
        <v>0</v>
      </c>
      <c r="AF149">
        <f>U149+AE149+AC149+AD149</f>
        <v>0</v>
      </c>
      <c r="AG149">
        <v>15</v>
      </c>
      <c r="AH149">
        <v>2</v>
      </c>
      <c r="AI149">
        <f>IF(AG149*$H$13&gt;=AK149,1.0,(AK149/(AK149-AG149*$H$13)))</f>
        <v>0</v>
      </c>
      <c r="AJ149">
        <f>(AI149-1)*100</f>
        <v>0</v>
      </c>
      <c r="AK149">
        <f>MAX(0,($B$13+$C$13*CK149)/(1+$D$13*CK149)*CD149/(CF149+273)*$E$13)</f>
        <v>0</v>
      </c>
      <c r="AL149" t="s">
        <v>292</v>
      </c>
      <c r="AM149" t="s">
        <v>292</v>
      </c>
      <c r="AN149">
        <v>0</v>
      </c>
      <c r="AO149">
        <v>0</v>
      </c>
      <c r="AP149">
        <f>1-AN149/AO149</f>
        <v>0</v>
      </c>
      <c r="AQ149">
        <v>0</v>
      </c>
      <c r="AR149" t="s">
        <v>292</v>
      </c>
      <c r="AS149" t="s">
        <v>292</v>
      </c>
      <c r="AT149">
        <v>0</v>
      </c>
      <c r="AU149">
        <v>0</v>
      </c>
      <c r="AV149">
        <f>1-AT149/AU149</f>
        <v>0</v>
      </c>
      <c r="AW149">
        <v>0.5</v>
      </c>
      <c r="AX149">
        <f>BO149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292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BN149">
        <f>$B$11*CL149+$C$11*CM149+$F$11*CN149*(1-CQ149)</f>
        <v>0</v>
      </c>
      <c r="BO149">
        <f>BN149*BP149</f>
        <v>0</v>
      </c>
      <c r="BP149">
        <f>($B$11*$D$9+$C$11*$D$9+$F$11*((DA149+CS149)/MAX(DA149+CS149+DB149, 0.1)*$I$9+DB149/MAX(DA149+CS149+DB149, 0.1)*$J$9))/($B$11+$C$11+$F$11)</f>
        <v>0</v>
      </c>
      <c r="BQ149">
        <f>($B$11*$K$9+$C$11*$K$9+$F$11*((DA149+CS149)/MAX(DA149+CS149+DB149, 0.1)*$P$9+DB149/MAX(DA149+CS149+DB149, 0.1)*$Q$9))/($B$11+$C$11+$F$11)</f>
        <v>0</v>
      </c>
      <c r="BR149">
        <v>6</v>
      </c>
      <c r="BS149">
        <v>0.5</v>
      </c>
      <c r="BT149" t="s">
        <v>293</v>
      </c>
      <c r="BU149">
        <v>2</v>
      </c>
      <c r="BV149">
        <v>1626126577.6</v>
      </c>
      <c r="BW149">
        <v>402.843</v>
      </c>
      <c r="BX149">
        <v>420.046</v>
      </c>
      <c r="BY149">
        <v>7.3469</v>
      </c>
      <c r="BZ149">
        <v>4.51184</v>
      </c>
      <c r="CA149">
        <v>400.712</v>
      </c>
      <c r="CB149">
        <v>7.40175666666667</v>
      </c>
      <c r="CC149">
        <v>899.988666666667</v>
      </c>
      <c r="CD149">
        <v>100.775</v>
      </c>
      <c r="CE149">
        <v>0.110998333333333</v>
      </c>
      <c r="CF149">
        <v>18.5106333333333</v>
      </c>
      <c r="CG149">
        <v>17.6041</v>
      </c>
      <c r="CH149">
        <v>999.9</v>
      </c>
      <c r="CI149">
        <v>0</v>
      </c>
      <c r="CJ149">
        <v>0</v>
      </c>
      <c r="CK149">
        <v>10019.1666666667</v>
      </c>
      <c r="CL149">
        <v>0</v>
      </c>
      <c r="CM149">
        <v>0.221023</v>
      </c>
      <c r="CN149">
        <v>1459.98666666667</v>
      </c>
      <c r="CO149">
        <v>0.972996333333333</v>
      </c>
      <c r="CP149">
        <v>0.0270039333333333</v>
      </c>
      <c r="CQ149">
        <v>0</v>
      </c>
      <c r="CR149">
        <v>902.928666666667</v>
      </c>
      <c r="CS149">
        <v>4.99999</v>
      </c>
      <c r="CT149">
        <v>13207.8333333333</v>
      </c>
      <c r="CU149">
        <v>12728.1666666667</v>
      </c>
      <c r="CV149">
        <v>40.062</v>
      </c>
      <c r="CW149">
        <v>42.25</v>
      </c>
      <c r="CX149">
        <v>41.25</v>
      </c>
      <c r="CY149">
        <v>41.562</v>
      </c>
      <c r="CZ149">
        <v>41.625</v>
      </c>
      <c r="DA149">
        <v>1415.69666666667</v>
      </c>
      <c r="DB149">
        <v>39.29</v>
      </c>
      <c r="DC149">
        <v>0</v>
      </c>
      <c r="DD149">
        <v>1626126588.1</v>
      </c>
      <c r="DE149">
        <v>0</v>
      </c>
      <c r="DF149">
        <v>903.815115384615</v>
      </c>
      <c r="DG149">
        <v>-8.05432476547097</v>
      </c>
      <c r="DH149">
        <v>-108.365811986477</v>
      </c>
      <c r="DI149">
        <v>13219.55</v>
      </c>
      <c r="DJ149">
        <v>15</v>
      </c>
      <c r="DK149">
        <v>1626126261</v>
      </c>
      <c r="DL149" t="s">
        <v>294</v>
      </c>
      <c r="DM149">
        <v>1626126255</v>
      </c>
      <c r="DN149">
        <v>1626126261</v>
      </c>
      <c r="DO149">
        <v>7</v>
      </c>
      <c r="DP149">
        <v>0.339</v>
      </c>
      <c r="DQ149">
        <v>0.02</v>
      </c>
      <c r="DR149">
        <v>2.158</v>
      </c>
      <c r="DS149">
        <v>-0.064</v>
      </c>
      <c r="DT149">
        <v>420</v>
      </c>
      <c r="DU149">
        <v>4</v>
      </c>
      <c r="DV149">
        <v>0.09</v>
      </c>
      <c r="DW149">
        <v>0.05</v>
      </c>
      <c r="DX149">
        <v>-17.0873365853659</v>
      </c>
      <c r="DY149">
        <v>-0.77277468646786</v>
      </c>
      <c r="DZ149">
        <v>0.0808853894253258</v>
      </c>
      <c r="EA149">
        <v>0</v>
      </c>
      <c r="EB149">
        <v>904.297029411765</v>
      </c>
      <c r="EC149">
        <v>-7.7753383179929</v>
      </c>
      <c r="ED149">
        <v>0.811446039860651</v>
      </c>
      <c r="EE149">
        <v>1</v>
      </c>
      <c r="EF149">
        <v>2.79356487804878</v>
      </c>
      <c r="EG149">
        <v>0.132571745526438</v>
      </c>
      <c r="EH149">
        <v>0.0195975218843995</v>
      </c>
      <c r="EI149">
        <v>0</v>
      </c>
      <c r="EJ149">
        <v>1</v>
      </c>
      <c r="EK149">
        <v>3</v>
      </c>
      <c r="EL149" t="s">
        <v>459</v>
      </c>
      <c r="EM149">
        <v>100</v>
      </c>
      <c r="EN149">
        <v>100</v>
      </c>
      <c r="EO149">
        <v>2.131</v>
      </c>
      <c r="EP149">
        <v>-0.0548</v>
      </c>
      <c r="EQ149">
        <v>1.36772170046793</v>
      </c>
      <c r="ER149">
        <v>0.00225868272383977</v>
      </c>
      <c r="ES149">
        <v>-9.96746185667655e-07</v>
      </c>
      <c r="ET149">
        <v>2.83711317370827e-10</v>
      </c>
      <c r="EU149">
        <v>-0.063082517618382</v>
      </c>
      <c r="EV149">
        <v>-0.00217948432402501</v>
      </c>
      <c r="EW149">
        <v>0.000453263451741206</v>
      </c>
      <c r="EX149">
        <v>-1.16319206543697e-06</v>
      </c>
      <c r="EY149">
        <v>-2</v>
      </c>
      <c r="EZ149">
        <v>2196</v>
      </c>
      <c r="FA149">
        <v>1</v>
      </c>
      <c r="FB149">
        <v>25</v>
      </c>
      <c r="FC149">
        <v>5.4</v>
      </c>
      <c r="FD149">
        <v>5.3</v>
      </c>
      <c r="FE149">
        <v>18</v>
      </c>
      <c r="FF149">
        <v>943.571</v>
      </c>
      <c r="FG149">
        <v>422.647</v>
      </c>
      <c r="FH149">
        <v>16.3012</v>
      </c>
      <c r="FI149">
        <v>25.8316</v>
      </c>
      <c r="FJ149">
        <v>29.9993</v>
      </c>
      <c r="FK149">
        <v>25.8724</v>
      </c>
      <c r="FL149">
        <v>25.9008</v>
      </c>
      <c r="FM149">
        <v>25.2666</v>
      </c>
      <c r="FN149">
        <v>71.8417</v>
      </c>
      <c r="FO149">
        <v>0</v>
      </c>
      <c r="FP149">
        <v>16.37</v>
      </c>
      <c r="FQ149">
        <v>420</v>
      </c>
      <c r="FR149">
        <v>4.53059</v>
      </c>
      <c r="FS149">
        <v>101.373</v>
      </c>
      <c r="FT149">
        <v>102.004</v>
      </c>
    </row>
    <row r="150" spans="1:176">
      <c r="A150">
        <v>134</v>
      </c>
      <c r="B150">
        <v>1626126580.6</v>
      </c>
      <c r="C150">
        <v>266.099999904633</v>
      </c>
      <c r="D150" t="s">
        <v>562</v>
      </c>
      <c r="E150" t="s">
        <v>563</v>
      </c>
      <c r="F150">
        <v>1</v>
      </c>
      <c r="I150">
        <v>1626126579.6</v>
      </c>
      <c r="J150">
        <f>(K150)/1000</f>
        <v>0</v>
      </c>
      <c r="K150">
        <f>1000*CC150*AI150*(BY150-BZ150)/(100*BR150*(1000-AI150*BY150))</f>
        <v>0</v>
      </c>
      <c r="L150">
        <f>CC150*AI150*(BX150-BW150*(1000-AI150*BZ150)/(1000-AI150*BY150))/(100*BR150)</f>
        <v>0</v>
      </c>
      <c r="M150">
        <f>BW150 - IF(AI150&gt;1, L150*BR150*100.0/(AK150*CK150), 0)</f>
        <v>0</v>
      </c>
      <c r="N150">
        <f>((T150-J150/2)*M150-L150)/(T150+J150/2)</f>
        <v>0</v>
      </c>
      <c r="O150">
        <f>N150*(CD150+CE150)/1000.0</f>
        <v>0</v>
      </c>
      <c r="P150">
        <f>(BW150 - IF(AI150&gt;1, L150*BR150*100.0/(AK150*CK150), 0))*(CD150+CE150)/1000.0</f>
        <v>0</v>
      </c>
      <c r="Q150">
        <f>2.0/((1/S150-1/R150)+SIGN(S150)*SQRT((1/S150-1/R150)*(1/S150-1/R150) + 4*BS150/((BS150+1)*(BS150+1))*(2*1/S150*1/R150-1/R150*1/R150)))</f>
        <v>0</v>
      </c>
      <c r="R150">
        <f>IF(LEFT(BT150,1)&lt;&gt;"0",IF(LEFT(BT150,1)="1",3.0,BU150),$D$5+$E$5*(CK150*CD150/($K$5*1000))+$F$5*(CK150*CD150/($K$5*1000))*MAX(MIN(BR150,$J$5),$I$5)*MAX(MIN(BR150,$J$5),$I$5)+$G$5*MAX(MIN(BR150,$J$5),$I$5)*(CK150*CD150/($K$5*1000))+$H$5*(CK150*CD150/($K$5*1000))*(CK150*CD150/($K$5*1000)))</f>
        <v>0</v>
      </c>
      <c r="S150">
        <f>J150*(1000-(1000*0.61365*exp(17.502*W150/(240.97+W150))/(CD150+CE150)+BY150)/2)/(1000*0.61365*exp(17.502*W150/(240.97+W150))/(CD150+CE150)-BY150)</f>
        <v>0</v>
      </c>
      <c r="T150">
        <f>1/((BS150+1)/(Q150/1.6)+1/(R150/1.37)) + BS150/((BS150+1)/(Q150/1.6) + BS150/(R150/1.37))</f>
        <v>0</v>
      </c>
      <c r="U150">
        <f>(BN150*BQ150)</f>
        <v>0</v>
      </c>
      <c r="V150">
        <f>(CF150+(U150+2*0.95*5.67E-8*(((CF150+$B$7)+273)^4-(CF150+273)^4)-44100*J150)/(1.84*29.3*R150+8*0.95*5.67E-8*(CF150+273)^3))</f>
        <v>0</v>
      </c>
      <c r="W150">
        <f>($C$7*CG150+$D$7*CH150+$E$7*V150)</f>
        <v>0</v>
      </c>
      <c r="X150">
        <f>0.61365*exp(17.502*W150/(240.97+W150))</f>
        <v>0</v>
      </c>
      <c r="Y150">
        <f>(Z150/AA150*100)</f>
        <v>0</v>
      </c>
      <c r="Z150">
        <f>BY150*(CD150+CE150)/1000</f>
        <v>0</v>
      </c>
      <c r="AA150">
        <f>0.61365*exp(17.502*CF150/(240.97+CF150))</f>
        <v>0</v>
      </c>
      <c r="AB150">
        <f>(X150-BY150*(CD150+CE150)/1000)</f>
        <v>0</v>
      </c>
      <c r="AC150">
        <f>(-J150*44100)</f>
        <v>0</v>
      </c>
      <c r="AD150">
        <f>2*29.3*R150*0.92*(CF150-W150)</f>
        <v>0</v>
      </c>
      <c r="AE150">
        <f>2*0.95*5.67E-8*(((CF150+$B$7)+273)^4-(W150+273)^4)</f>
        <v>0</v>
      </c>
      <c r="AF150">
        <f>U150+AE150+AC150+AD150</f>
        <v>0</v>
      </c>
      <c r="AG150">
        <v>15</v>
      </c>
      <c r="AH150">
        <v>2</v>
      </c>
      <c r="AI150">
        <f>IF(AG150*$H$13&gt;=AK150,1.0,(AK150/(AK150-AG150*$H$13)))</f>
        <v>0</v>
      </c>
      <c r="AJ150">
        <f>(AI150-1)*100</f>
        <v>0</v>
      </c>
      <c r="AK150">
        <f>MAX(0,($B$13+$C$13*CK150)/(1+$D$13*CK150)*CD150/(CF150+273)*$E$13)</f>
        <v>0</v>
      </c>
      <c r="AL150" t="s">
        <v>292</v>
      </c>
      <c r="AM150" t="s">
        <v>292</v>
      </c>
      <c r="AN150">
        <v>0</v>
      </c>
      <c r="AO150">
        <v>0</v>
      </c>
      <c r="AP150">
        <f>1-AN150/AO150</f>
        <v>0</v>
      </c>
      <c r="AQ150">
        <v>0</v>
      </c>
      <c r="AR150" t="s">
        <v>292</v>
      </c>
      <c r="AS150" t="s">
        <v>292</v>
      </c>
      <c r="AT150">
        <v>0</v>
      </c>
      <c r="AU150">
        <v>0</v>
      </c>
      <c r="AV150">
        <f>1-AT150/AU150</f>
        <v>0</v>
      </c>
      <c r="AW150">
        <v>0.5</v>
      </c>
      <c r="AX150">
        <f>BO150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292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BN150">
        <f>$B$11*CL150+$C$11*CM150+$F$11*CN150*(1-CQ150)</f>
        <v>0</v>
      </c>
      <c r="BO150">
        <f>BN150*BP150</f>
        <v>0</v>
      </c>
      <c r="BP150">
        <f>($B$11*$D$9+$C$11*$D$9+$F$11*((DA150+CS150)/MAX(DA150+CS150+DB150, 0.1)*$I$9+DB150/MAX(DA150+CS150+DB150, 0.1)*$J$9))/($B$11+$C$11+$F$11)</f>
        <v>0</v>
      </c>
      <c r="BQ150">
        <f>($B$11*$K$9+$C$11*$K$9+$F$11*((DA150+CS150)/MAX(DA150+CS150+DB150, 0.1)*$P$9+DB150/MAX(DA150+CS150+DB150, 0.1)*$Q$9))/($B$11+$C$11+$F$11)</f>
        <v>0</v>
      </c>
      <c r="BR150">
        <v>6</v>
      </c>
      <c r="BS150">
        <v>0.5</v>
      </c>
      <c r="BT150" t="s">
        <v>293</v>
      </c>
      <c r="BU150">
        <v>2</v>
      </c>
      <c r="BV150">
        <v>1626126579.6</v>
      </c>
      <c r="BW150">
        <v>402.838666666667</v>
      </c>
      <c r="BX150">
        <v>420.025</v>
      </c>
      <c r="BY150">
        <v>7.35766666666667</v>
      </c>
      <c r="BZ150">
        <v>4.51211666666667</v>
      </c>
      <c r="CA150">
        <v>400.707666666667</v>
      </c>
      <c r="CB150">
        <v>7.41247333333333</v>
      </c>
      <c r="CC150">
        <v>900.009</v>
      </c>
      <c r="CD150">
        <v>100.773666666667</v>
      </c>
      <c r="CE150">
        <v>0.111309333333333</v>
      </c>
      <c r="CF150">
        <v>18.5368666666667</v>
      </c>
      <c r="CG150">
        <v>17.6322666666667</v>
      </c>
      <c r="CH150">
        <v>999.9</v>
      </c>
      <c r="CI150">
        <v>0</v>
      </c>
      <c r="CJ150">
        <v>0</v>
      </c>
      <c r="CK150">
        <v>9995.2</v>
      </c>
      <c r="CL150">
        <v>0</v>
      </c>
      <c r="CM150">
        <v>0.221023</v>
      </c>
      <c r="CN150">
        <v>1460.07</v>
      </c>
      <c r="CO150">
        <v>0.972999</v>
      </c>
      <c r="CP150">
        <v>0.0270008</v>
      </c>
      <c r="CQ150">
        <v>0</v>
      </c>
      <c r="CR150">
        <v>902.873333333333</v>
      </c>
      <c r="CS150">
        <v>4.99999</v>
      </c>
      <c r="CT150">
        <v>13205.7</v>
      </c>
      <c r="CU150">
        <v>12728.9</v>
      </c>
      <c r="CV150">
        <v>40.062</v>
      </c>
      <c r="CW150">
        <v>42.25</v>
      </c>
      <c r="CX150">
        <v>41.25</v>
      </c>
      <c r="CY150">
        <v>41.5206666666667</v>
      </c>
      <c r="CZ150">
        <v>41.625</v>
      </c>
      <c r="DA150">
        <v>1415.78</v>
      </c>
      <c r="DB150">
        <v>39.29</v>
      </c>
      <c r="DC150">
        <v>0</v>
      </c>
      <c r="DD150">
        <v>1626126589.9</v>
      </c>
      <c r="DE150">
        <v>0</v>
      </c>
      <c r="DF150">
        <v>903.56452</v>
      </c>
      <c r="DG150">
        <v>-8.12838458114886</v>
      </c>
      <c r="DH150">
        <v>-108.538461445735</v>
      </c>
      <c r="DI150">
        <v>13215.716</v>
      </c>
      <c r="DJ150">
        <v>15</v>
      </c>
      <c r="DK150">
        <v>1626126261</v>
      </c>
      <c r="DL150" t="s">
        <v>294</v>
      </c>
      <c r="DM150">
        <v>1626126255</v>
      </c>
      <c r="DN150">
        <v>1626126261</v>
      </c>
      <c r="DO150">
        <v>7</v>
      </c>
      <c r="DP150">
        <v>0.339</v>
      </c>
      <c r="DQ150">
        <v>0.02</v>
      </c>
      <c r="DR150">
        <v>2.158</v>
      </c>
      <c r="DS150">
        <v>-0.064</v>
      </c>
      <c r="DT150">
        <v>420</v>
      </c>
      <c r="DU150">
        <v>4</v>
      </c>
      <c r="DV150">
        <v>0.09</v>
      </c>
      <c r="DW150">
        <v>0.05</v>
      </c>
      <c r="DX150">
        <v>-17.1070292682927</v>
      </c>
      <c r="DY150">
        <v>-0.758534753231492</v>
      </c>
      <c r="DZ150">
        <v>0.0806527432703042</v>
      </c>
      <c r="EA150">
        <v>0</v>
      </c>
      <c r="EB150">
        <v>904.04196969697</v>
      </c>
      <c r="EC150">
        <v>-8.02450825630124</v>
      </c>
      <c r="ED150">
        <v>0.809279682892347</v>
      </c>
      <c r="EE150">
        <v>1</v>
      </c>
      <c r="EF150">
        <v>2.79889804878049</v>
      </c>
      <c r="EG150">
        <v>0.192269372359245</v>
      </c>
      <c r="EH150">
        <v>0.0239930177058195</v>
      </c>
      <c r="EI150">
        <v>0</v>
      </c>
      <c r="EJ150">
        <v>1</v>
      </c>
      <c r="EK150">
        <v>3</v>
      </c>
      <c r="EL150" t="s">
        <v>459</v>
      </c>
      <c r="EM150">
        <v>100</v>
      </c>
      <c r="EN150">
        <v>100</v>
      </c>
      <c r="EO150">
        <v>2.131</v>
      </c>
      <c r="EP150">
        <v>-0.0548</v>
      </c>
      <c r="EQ150">
        <v>1.36772170046793</v>
      </c>
      <c r="ER150">
        <v>0.00225868272383977</v>
      </c>
      <c r="ES150">
        <v>-9.96746185667655e-07</v>
      </c>
      <c r="ET150">
        <v>2.83711317370827e-10</v>
      </c>
      <c r="EU150">
        <v>-0.063082517618382</v>
      </c>
      <c r="EV150">
        <v>-0.00217948432402501</v>
      </c>
      <c r="EW150">
        <v>0.000453263451741206</v>
      </c>
      <c r="EX150">
        <v>-1.16319206543697e-06</v>
      </c>
      <c r="EY150">
        <v>-2</v>
      </c>
      <c r="EZ150">
        <v>2196</v>
      </c>
      <c r="FA150">
        <v>1</v>
      </c>
      <c r="FB150">
        <v>25</v>
      </c>
      <c r="FC150">
        <v>5.4</v>
      </c>
      <c r="FD150">
        <v>5.3</v>
      </c>
      <c r="FE150">
        <v>18</v>
      </c>
      <c r="FF150">
        <v>943.481</v>
      </c>
      <c r="FG150">
        <v>422.708</v>
      </c>
      <c r="FH150">
        <v>16.3667</v>
      </c>
      <c r="FI150">
        <v>25.8273</v>
      </c>
      <c r="FJ150">
        <v>29.9993</v>
      </c>
      <c r="FK150">
        <v>25.8702</v>
      </c>
      <c r="FL150">
        <v>25.8992</v>
      </c>
      <c r="FM150">
        <v>25.2671</v>
      </c>
      <c r="FN150">
        <v>71.8417</v>
      </c>
      <c r="FO150">
        <v>0</v>
      </c>
      <c r="FP150">
        <v>16.47</v>
      </c>
      <c r="FQ150">
        <v>420</v>
      </c>
      <c r="FR150">
        <v>4.52446</v>
      </c>
      <c r="FS150">
        <v>101.372</v>
      </c>
      <c r="FT150">
        <v>102.004</v>
      </c>
    </row>
    <row r="151" spans="1:176">
      <c r="A151">
        <v>135</v>
      </c>
      <c r="B151">
        <v>1626126582.6</v>
      </c>
      <c r="C151">
        <v>268.099999904633</v>
      </c>
      <c r="D151" t="s">
        <v>564</v>
      </c>
      <c r="E151" t="s">
        <v>565</v>
      </c>
      <c r="F151">
        <v>1</v>
      </c>
      <c r="I151">
        <v>1626126581.6</v>
      </c>
      <c r="J151">
        <f>(K151)/1000</f>
        <v>0</v>
      </c>
      <c r="K151">
        <f>1000*CC151*AI151*(BY151-BZ151)/(100*BR151*(1000-AI151*BY151))</f>
        <v>0</v>
      </c>
      <c r="L151">
        <f>CC151*AI151*(BX151-BW151*(1000-AI151*BZ151)/(1000-AI151*BY151))/(100*BR151)</f>
        <v>0</v>
      </c>
      <c r="M151">
        <f>BW151 - IF(AI151&gt;1, L151*BR151*100.0/(AK151*CK151), 0)</f>
        <v>0</v>
      </c>
      <c r="N151">
        <f>((T151-J151/2)*M151-L151)/(T151+J151/2)</f>
        <v>0</v>
      </c>
      <c r="O151">
        <f>N151*(CD151+CE151)/1000.0</f>
        <v>0</v>
      </c>
      <c r="P151">
        <f>(BW151 - IF(AI151&gt;1, L151*BR151*100.0/(AK151*CK151), 0))*(CD151+CE151)/1000.0</f>
        <v>0</v>
      </c>
      <c r="Q151">
        <f>2.0/((1/S151-1/R151)+SIGN(S151)*SQRT((1/S151-1/R151)*(1/S151-1/R151) + 4*BS151/((BS151+1)*(BS151+1))*(2*1/S151*1/R151-1/R151*1/R151)))</f>
        <v>0</v>
      </c>
      <c r="R151">
        <f>IF(LEFT(BT151,1)&lt;&gt;"0",IF(LEFT(BT151,1)="1",3.0,BU151),$D$5+$E$5*(CK151*CD151/($K$5*1000))+$F$5*(CK151*CD151/($K$5*1000))*MAX(MIN(BR151,$J$5),$I$5)*MAX(MIN(BR151,$J$5),$I$5)+$G$5*MAX(MIN(BR151,$J$5),$I$5)*(CK151*CD151/($K$5*1000))+$H$5*(CK151*CD151/($K$5*1000))*(CK151*CD151/($K$5*1000)))</f>
        <v>0</v>
      </c>
      <c r="S151">
        <f>J151*(1000-(1000*0.61365*exp(17.502*W151/(240.97+W151))/(CD151+CE151)+BY151)/2)/(1000*0.61365*exp(17.502*W151/(240.97+W151))/(CD151+CE151)-BY151)</f>
        <v>0</v>
      </c>
      <c r="T151">
        <f>1/((BS151+1)/(Q151/1.6)+1/(R151/1.37)) + BS151/((BS151+1)/(Q151/1.6) + BS151/(R151/1.37))</f>
        <v>0</v>
      </c>
      <c r="U151">
        <f>(BN151*BQ151)</f>
        <v>0</v>
      </c>
      <c r="V151">
        <f>(CF151+(U151+2*0.95*5.67E-8*(((CF151+$B$7)+273)^4-(CF151+273)^4)-44100*J151)/(1.84*29.3*R151+8*0.95*5.67E-8*(CF151+273)^3))</f>
        <v>0</v>
      </c>
      <c r="W151">
        <f>($C$7*CG151+$D$7*CH151+$E$7*V151)</f>
        <v>0</v>
      </c>
      <c r="X151">
        <f>0.61365*exp(17.502*W151/(240.97+W151))</f>
        <v>0</v>
      </c>
      <c r="Y151">
        <f>(Z151/AA151*100)</f>
        <v>0</v>
      </c>
      <c r="Z151">
        <f>BY151*(CD151+CE151)/1000</f>
        <v>0</v>
      </c>
      <c r="AA151">
        <f>0.61365*exp(17.502*CF151/(240.97+CF151))</f>
        <v>0</v>
      </c>
      <c r="AB151">
        <f>(X151-BY151*(CD151+CE151)/1000)</f>
        <v>0</v>
      </c>
      <c r="AC151">
        <f>(-J151*44100)</f>
        <v>0</v>
      </c>
      <c r="AD151">
        <f>2*29.3*R151*0.92*(CF151-W151)</f>
        <v>0</v>
      </c>
      <c r="AE151">
        <f>2*0.95*5.67E-8*(((CF151+$B$7)+273)^4-(W151+273)^4)</f>
        <v>0</v>
      </c>
      <c r="AF151">
        <f>U151+AE151+AC151+AD151</f>
        <v>0</v>
      </c>
      <c r="AG151">
        <v>16</v>
      </c>
      <c r="AH151">
        <v>2</v>
      </c>
      <c r="AI151">
        <f>IF(AG151*$H$13&gt;=AK151,1.0,(AK151/(AK151-AG151*$H$13)))</f>
        <v>0</v>
      </c>
      <c r="AJ151">
        <f>(AI151-1)*100</f>
        <v>0</v>
      </c>
      <c r="AK151">
        <f>MAX(0,($B$13+$C$13*CK151)/(1+$D$13*CK151)*CD151/(CF151+273)*$E$13)</f>
        <v>0</v>
      </c>
      <c r="AL151" t="s">
        <v>292</v>
      </c>
      <c r="AM151" t="s">
        <v>292</v>
      </c>
      <c r="AN151">
        <v>0</v>
      </c>
      <c r="AO151">
        <v>0</v>
      </c>
      <c r="AP151">
        <f>1-AN151/AO151</f>
        <v>0</v>
      </c>
      <c r="AQ151">
        <v>0</v>
      </c>
      <c r="AR151" t="s">
        <v>292</v>
      </c>
      <c r="AS151" t="s">
        <v>292</v>
      </c>
      <c r="AT151">
        <v>0</v>
      </c>
      <c r="AU151">
        <v>0</v>
      </c>
      <c r="AV151">
        <f>1-AT151/AU151</f>
        <v>0</v>
      </c>
      <c r="AW151">
        <v>0.5</v>
      </c>
      <c r="AX151">
        <f>BO151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292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BN151">
        <f>$B$11*CL151+$C$11*CM151+$F$11*CN151*(1-CQ151)</f>
        <v>0</v>
      </c>
      <c r="BO151">
        <f>BN151*BP151</f>
        <v>0</v>
      </c>
      <c r="BP151">
        <f>($B$11*$D$9+$C$11*$D$9+$F$11*((DA151+CS151)/MAX(DA151+CS151+DB151, 0.1)*$I$9+DB151/MAX(DA151+CS151+DB151, 0.1)*$J$9))/($B$11+$C$11+$F$11)</f>
        <v>0</v>
      </c>
      <c r="BQ151">
        <f>($B$11*$K$9+$C$11*$K$9+$F$11*((DA151+CS151)/MAX(DA151+CS151+DB151, 0.1)*$P$9+DB151/MAX(DA151+CS151+DB151, 0.1)*$Q$9))/($B$11+$C$11+$F$11)</f>
        <v>0</v>
      </c>
      <c r="BR151">
        <v>6</v>
      </c>
      <c r="BS151">
        <v>0.5</v>
      </c>
      <c r="BT151" t="s">
        <v>293</v>
      </c>
      <c r="BU151">
        <v>2</v>
      </c>
      <c r="BV151">
        <v>1626126581.6</v>
      </c>
      <c r="BW151">
        <v>402.818333333333</v>
      </c>
      <c r="BX151">
        <v>419.986333333333</v>
      </c>
      <c r="BY151">
        <v>7.3685</v>
      </c>
      <c r="BZ151">
        <v>4.51282666666667</v>
      </c>
      <c r="CA151">
        <v>400.687333333333</v>
      </c>
      <c r="CB151">
        <v>7.42326333333333</v>
      </c>
      <c r="CC151">
        <v>899.971666666667</v>
      </c>
      <c r="CD151">
        <v>100.772333333333</v>
      </c>
      <c r="CE151">
        <v>0.112208333333333</v>
      </c>
      <c r="CF151">
        <v>18.57</v>
      </c>
      <c r="CG151">
        <v>17.6646333333333</v>
      </c>
      <c r="CH151">
        <v>999.9</v>
      </c>
      <c r="CI151">
        <v>0</v>
      </c>
      <c r="CJ151">
        <v>0</v>
      </c>
      <c r="CK151">
        <v>9945.41666666667</v>
      </c>
      <c r="CL151">
        <v>0</v>
      </c>
      <c r="CM151">
        <v>0.221023</v>
      </c>
      <c r="CN151">
        <v>1459.98</v>
      </c>
      <c r="CO151">
        <v>0.972997666666667</v>
      </c>
      <c r="CP151">
        <v>0.0270023666666667</v>
      </c>
      <c r="CQ151">
        <v>0</v>
      </c>
      <c r="CR151">
        <v>902.536</v>
      </c>
      <c r="CS151">
        <v>4.99999</v>
      </c>
      <c r="CT151">
        <v>13200.4</v>
      </c>
      <c r="CU151">
        <v>12728.1666666667</v>
      </c>
      <c r="CV151">
        <v>40.062</v>
      </c>
      <c r="CW151">
        <v>42.25</v>
      </c>
      <c r="CX151">
        <v>41.25</v>
      </c>
      <c r="CY151">
        <v>41.562</v>
      </c>
      <c r="CZ151">
        <v>41.625</v>
      </c>
      <c r="DA151">
        <v>1415.69</v>
      </c>
      <c r="DB151">
        <v>39.29</v>
      </c>
      <c r="DC151">
        <v>0</v>
      </c>
      <c r="DD151">
        <v>1626126591.7</v>
      </c>
      <c r="DE151">
        <v>0</v>
      </c>
      <c r="DF151">
        <v>903.371269230769</v>
      </c>
      <c r="DG151">
        <v>-7.76755554663916</v>
      </c>
      <c r="DH151">
        <v>-107.292307823616</v>
      </c>
      <c r="DI151">
        <v>13212.9346153846</v>
      </c>
      <c r="DJ151">
        <v>15</v>
      </c>
      <c r="DK151">
        <v>1626126261</v>
      </c>
      <c r="DL151" t="s">
        <v>294</v>
      </c>
      <c r="DM151">
        <v>1626126255</v>
      </c>
      <c r="DN151">
        <v>1626126261</v>
      </c>
      <c r="DO151">
        <v>7</v>
      </c>
      <c r="DP151">
        <v>0.339</v>
      </c>
      <c r="DQ151">
        <v>0.02</v>
      </c>
      <c r="DR151">
        <v>2.158</v>
      </c>
      <c r="DS151">
        <v>-0.064</v>
      </c>
      <c r="DT151">
        <v>420</v>
      </c>
      <c r="DU151">
        <v>4</v>
      </c>
      <c r="DV151">
        <v>0.09</v>
      </c>
      <c r="DW151">
        <v>0.05</v>
      </c>
      <c r="DX151">
        <v>-17.1240853658537</v>
      </c>
      <c r="DY151">
        <v>-0.641845296167242</v>
      </c>
      <c r="DZ151">
        <v>0.0733666720407134</v>
      </c>
      <c r="EA151">
        <v>0</v>
      </c>
      <c r="EB151">
        <v>903.822828571429</v>
      </c>
      <c r="EC151">
        <v>-8.17188661689499</v>
      </c>
      <c r="ED151">
        <v>0.858185111090819</v>
      </c>
      <c r="EE151">
        <v>1</v>
      </c>
      <c r="EF151">
        <v>2.80483853658537</v>
      </c>
      <c r="EG151">
        <v>0.259847665505231</v>
      </c>
      <c r="EH151">
        <v>0.0285110391595252</v>
      </c>
      <c r="EI151">
        <v>0</v>
      </c>
      <c r="EJ151">
        <v>1</v>
      </c>
      <c r="EK151">
        <v>3</v>
      </c>
      <c r="EL151" t="s">
        <v>459</v>
      </c>
      <c r="EM151">
        <v>100</v>
      </c>
      <c r="EN151">
        <v>100</v>
      </c>
      <c r="EO151">
        <v>2.131</v>
      </c>
      <c r="EP151">
        <v>-0.0547</v>
      </c>
      <c r="EQ151">
        <v>1.36772170046793</v>
      </c>
      <c r="ER151">
        <v>0.00225868272383977</v>
      </c>
      <c r="ES151">
        <v>-9.96746185667655e-07</v>
      </c>
      <c r="ET151">
        <v>2.83711317370827e-10</v>
      </c>
      <c r="EU151">
        <v>-0.063082517618382</v>
      </c>
      <c r="EV151">
        <v>-0.00217948432402501</v>
      </c>
      <c r="EW151">
        <v>0.000453263451741206</v>
      </c>
      <c r="EX151">
        <v>-1.16319206543697e-06</v>
      </c>
      <c r="EY151">
        <v>-2</v>
      </c>
      <c r="EZ151">
        <v>2196</v>
      </c>
      <c r="FA151">
        <v>1</v>
      </c>
      <c r="FB151">
        <v>25</v>
      </c>
      <c r="FC151">
        <v>5.5</v>
      </c>
      <c r="FD151">
        <v>5.4</v>
      </c>
      <c r="FE151">
        <v>18</v>
      </c>
      <c r="FF151">
        <v>943.183</v>
      </c>
      <c r="FG151">
        <v>422.705</v>
      </c>
      <c r="FH151">
        <v>16.4347</v>
      </c>
      <c r="FI151">
        <v>25.8229</v>
      </c>
      <c r="FJ151">
        <v>29.9993</v>
      </c>
      <c r="FK151">
        <v>25.868</v>
      </c>
      <c r="FL151">
        <v>25.897</v>
      </c>
      <c r="FM151">
        <v>25.2662</v>
      </c>
      <c r="FN151">
        <v>71.8417</v>
      </c>
      <c r="FO151">
        <v>0</v>
      </c>
      <c r="FP151">
        <v>16.57</v>
      </c>
      <c r="FQ151">
        <v>420</v>
      </c>
      <c r="FR151">
        <v>4.51986</v>
      </c>
      <c r="FS151">
        <v>101.372</v>
      </c>
      <c r="FT151">
        <v>102.004</v>
      </c>
    </row>
    <row r="152" spans="1:176">
      <c r="A152">
        <v>136</v>
      </c>
      <c r="B152">
        <v>1626126584.6</v>
      </c>
      <c r="C152">
        <v>270.099999904633</v>
      </c>
      <c r="D152" t="s">
        <v>566</v>
      </c>
      <c r="E152" t="s">
        <v>567</v>
      </c>
      <c r="F152">
        <v>1</v>
      </c>
      <c r="I152">
        <v>1626126583.6</v>
      </c>
      <c r="J152">
        <f>(K152)/1000</f>
        <v>0</v>
      </c>
      <c r="K152">
        <f>1000*CC152*AI152*(BY152-BZ152)/(100*BR152*(1000-AI152*BY152))</f>
        <v>0</v>
      </c>
      <c r="L152">
        <f>CC152*AI152*(BX152-BW152*(1000-AI152*BZ152)/(1000-AI152*BY152))/(100*BR152)</f>
        <v>0</v>
      </c>
      <c r="M152">
        <f>BW152 - IF(AI152&gt;1, L152*BR152*100.0/(AK152*CK152), 0)</f>
        <v>0</v>
      </c>
      <c r="N152">
        <f>((T152-J152/2)*M152-L152)/(T152+J152/2)</f>
        <v>0</v>
      </c>
      <c r="O152">
        <f>N152*(CD152+CE152)/1000.0</f>
        <v>0</v>
      </c>
      <c r="P152">
        <f>(BW152 - IF(AI152&gt;1, L152*BR152*100.0/(AK152*CK152), 0))*(CD152+CE152)/1000.0</f>
        <v>0</v>
      </c>
      <c r="Q152">
        <f>2.0/((1/S152-1/R152)+SIGN(S152)*SQRT((1/S152-1/R152)*(1/S152-1/R152) + 4*BS152/((BS152+1)*(BS152+1))*(2*1/S152*1/R152-1/R152*1/R152)))</f>
        <v>0</v>
      </c>
      <c r="R152">
        <f>IF(LEFT(BT152,1)&lt;&gt;"0",IF(LEFT(BT152,1)="1",3.0,BU152),$D$5+$E$5*(CK152*CD152/($K$5*1000))+$F$5*(CK152*CD152/($K$5*1000))*MAX(MIN(BR152,$J$5),$I$5)*MAX(MIN(BR152,$J$5),$I$5)+$G$5*MAX(MIN(BR152,$J$5),$I$5)*(CK152*CD152/($K$5*1000))+$H$5*(CK152*CD152/($K$5*1000))*(CK152*CD152/($K$5*1000)))</f>
        <v>0</v>
      </c>
      <c r="S152">
        <f>J152*(1000-(1000*0.61365*exp(17.502*W152/(240.97+W152))/(CD152+CE152)+BY152)/2)/(1000*0.61365*exp(17.502*W152/(240.97+W152))/(CD152+CE152)-BY152)</f>
        <v>0</v>
      </c>
      <c r="T152">
        <f>1/((BS152+1)/(Q152/1.6)+1/(R152/1.37)) + BS152/((BS152+1)/(Q152/1.6) + BS152/(R152/1.37))</f>
        <v>0</v>
      </c>
      <c r="U152">
        <f>(BN152*BQ152)</f>
        <v>0</v>
      </c>
      <c r="V152">
        <f>(CF152+(U152+2*0.95*5.67E-8*(((CF152+$B$7)+273)^4-(CF152+273)^4)-44100*J152)/(1.84*29.3*R152+8*0.95*5.67E-8*(CF152+273)^3))</f>
        <v>0</v>
      </c>
      <c r="W152">
        <f>($C$7*CG152+$D$7*CH152+$E$7*V152)</f>
        <v>0</v>
      </c>
      <c r="X152">
        <f>0.61365*exp(17.502*W152/(240.97+W152))</f>
        <v>0</v>
      </c>
      <c r="Y152">
        <f>(Z152/AA152*100)</f>
        <v>0</v>
      </c>
      <c r="Z152">
        <f>BY152*(CD152+CE152)/1000</f>
        <v>0</v>
      </c>
      <c r="AA152">
        <f>0.61365*exp(17.502*CF152/(240.97+CF152))</f>
        <v>0</v>
      </c>
      <c r="AB152">
        <f>(X152-BY152*(CD152+CE152)/1000)</f>
        <v>0</v>
      </c>
      <c r="AC152">
        <f>(-J152*44100)</f>
        <v>0</v>
      </c>
      <c r="AD152">
        <f>2*29.3*R152*0.92*(CF152-W152)</f>
        <v>0</v>
      </c>
      <c r="AE152">
        <f>2*0.95*5.67E-8*(((CF152+$B$7)+273)^4-(W152+273)^4)</f>
        <v>0</v>
      </c>
      <c r="AF152">
        <f>U152+AE152+AC152+AD152</f>
        <v>0</v>
      </c>
      <c r="AG152">
        <v>16</v>
      </c>
      <c r="AH152">
        <v>2</v>
      </c>
      <c r="AI152">
        <f>IF(AG152*$H$13&gt;=AK152,1.0,(AK152/(AK152-AG152*$H$13)))</f>
        <v>0</v>
      </c>
      <c r="AJ152">
        <f>(AI152-1)*100</f>
        <v>0</v>
      </c>
      <c r="AK152">
        <f>MAX(0,($B$13+$C$13*CK152)/(1+$D$13*CK152)*CD152/(CF152+273)*$E$13)</f>
        <v>0</v>
      </c>
      <c r="AL152" t="s">
        <v>292</v>
      </c>
      <c r="AM152" t="s">
        <v>292</v>
      </c>
      <c r="AN152">
        <v>0</v>
      </c>
      <c r="AO152">
        <v>0</v>
      </c>
      <c r="AP152">
        <f>1-AN152/AO152</f>
        <v>0</v>
      </c>
      <c r="AQ152">
        <v>0</v>
      </c>
      <c r="AR152" t="s">
        <v>292</v>
      </c>
      <c r="AS152" t="s">
        <v>292</v>
      </c>
      <c r="AT152">
        <v>0</v>
      </c>
      <c r="AU152">
        <v>0</v>
      </c>
      <c r="AV152">
        <f>1-AT152/AU152</f>
        <v>0</v>
      </c>
      <c r="AW152">
        <v>0.5</v>
      </c>
      <c r="AX152">
        <f>BO152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292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BN152">
        <f>$B$11*CL152+$C$11*CM152+$F$11*CN152*(1-CQ152)</f>
        <v>0</v>
      </c>
      <c r="BO152">
        <f>BN152*BP152</f>
        <v>0</v>
      </c>
      <c r="BP152">
        <f>($B$11*$D$9+$C$11*$D$9+$F$11*((DA152+CS152)/MAX(DA152+CS152+DB152, 0.1)*$I$9+DB152/MAX(DA152+CS152+DB152, 0.1)*$J$9))/($B$11+$C$11+$F$11)</f>
        <v>0</v>
      </c>
      <c r="BQ152">
        <f>($B$11*$K$9+$C$11*$K$9+$F$11*((DA152+CS152)/MAX(DA152+CS152+DB152, 0.1)*$P$9+DB152/MAX(DA152+CS152+DB152, 0.1)*$Q$9))/($B$11+$C$11+$F$11)</f>
        <v>0</v>
      </c>
      <c r="BR152">
        <v>6</v>
      </c>
      <c r="BS152">
        <v>0.5</v>
      </c>
      <c r="BT152" t="s">
        <v>293</v>
      </c>
      <c r="BU152">
        <v>2</v>
      </c>
      <c r="BV152">
        <v>1626126583.6</v>
      </c>
      <c r="BW152">
        <v>402.767</v>
      </c>
      <c r="BX152">
        <v>420.009</v>
      </c>
      <c r="BY152">
        <v>7.37751666666667</v>
      </c>
      <c r="BZ152">
        <v>4.51380666666667</v>
      </c>
      <c r="CA152">
        <v>400.636</v>
      </c>
      <c r="CB152">
        <v>7.43223666666667</v>
      </c>
      <c r="CC152">
        <v>899.921333333333</v>
      </c>
      <c r="CD152">
        <v>100.772666666667</v>
      </c>
      <c r="CE152">
        <v>0.112247333333333</v>
      </c>
      <c r="CF152">
        <v>18.6022333333333</v>
      </c>
      <c r="CG152">
        <v>17.6976</v>
      </c>
      <c r="CH152">
        <v>999.9</v>
      </c>
      <c r="CI152">
        <v>0</v>
      </c>
      <c r="CJ152">
        <v>0</v>
      </c>
      <c r="CK152">
        <v>9963.74666666667</v>
      </c>
      <c r="CL152">
        <v>0</v>
      </c>
      <c r="CM152">
        <v>0.221023</v>
      </c>
      <c r="CN152">
        <v>1459.98666666667</v>
      </c>
      <c r="CO152">
        <v>0.972997666666667</v>
      </c>
      <c r="CP152">
        <v>0.0270023666666667</v>
      </c>
      <c r="CQ152">
        <v>0</v>
      </c>
      <c r="CR152">
        <v>902.224</v>
      </c>
      <c r="CS152">
        <v>4.99999</v>
      </c>
      <c r="CT152">
        <v>13197.3</v>
      </c>
      <c r="CU152">
        <v>12728.2333333333</v>
      </c>
      <c r="CV152">
        <v>40.062</v>
      </c>
      <c r="CW152">
        <v>42.25</v>
      </c>
      <c r="CX152">
        <v>41.25</v>
      </c>
      <c r="CY152">
        <v>41.562</v>
      </c>
      <c r="CZ152">
        <v>41.625</v>
      </c>
      <c r="DA152">
        <v>1415.69666666667</v>
      </c>
      <c r="DB152">
        <v>39.29</v>
      </c>
      <c r="DC152">
        <v>0</v>
      </c>
      <c r="DD152">
        <v>1626126594.1</v>
      </c>
      <c r="DE152">
        <v>0</v>
      </c>
      <c r="DF152">
        <v>903.061423076923</v>
      </c>
      <c r="DG152">
        <v>-7.49193160979084</v>
      </c>
      <c r="DH152">
        <v>-106.717948772903</v>
      </c>
      <c r="DI152">
        <v>13208.6423076923</v>
      </c>
      <c r="DJ152">
        <v>15</v>
      </c>
      <c r="DK152">
        <v>1626126261</v>
      </c>
      <c r="DL152" t="s">
        <v>294</v>
      </c>
      <c r="DM152">
        <v>1626126255</v>
      </c>
      <c r="DN152">
        <v>1626126261</v>
      </c>
      <c r="DO152">
        <v>7</v>
      </c>
      <c r="DP152">
        <v>0.339</v>
      </c>
      <c r="DQ152">
        <v>0.02</v>
      </c>
      <c r="DR152">
        <v>2.158</v>
      </c>
      <c r="DS152">
        <v>-0.064</v>
      </c>
      <c r="DT152">
        <v>420</v>
      </c>
      <c r="DU152">
        <v>4</v>
      </c>
      <c r="DV152">
        <v>0.09</v>
      </c>
      <c r="DW152">
        <v>0.05</v>
      </c>
      <c r="DX152">
        <v>-17.1448731707317</v>
      </c>
      <c r="DY152">
        <v>-0.530730313588862</v>
      </c>
      <c r="DZ152">
        <v>0.0637905758938836</v>
      </c>
      <c r="EA152">
        <v>0</v>
      </c>
      <c r="EB152">
        <v>903.517441176471</v>
      </c>
      <c r="EC152">
        <v>-7.69794594060708</v>
      </c>
      <c r="ED152">
        <v>0.789584335590813</v>
      </c>
      <c r="EE152">
        <v>1</v>
      </c>
      <c r="EF152">
        <v>2.8118087804878</v>
      </c>
      <c r="EG152">
        <v>0.317673240418115</v>
      </c>
      <c r="EH152">
        <v>0.0323603415215421</v>
      </c>
      <c r="EI152">
        <v>0</v>
      </c>
      <c r="EJ152">
        <v>1</v>
      </c>
      <c r="EK152">
        <v>3</v>
      </c>
      <c r="EL152" t="s">
        <v>459</v>
      </c>
      <c r="EM152">
        <v>100</v>
      </c>
      <c r="EN152">
        <v>100</v>
      </c>
      <c r="EO152">
        <v>2.131</v>
      </c>
      <c r="EP152">
        <v>-0.0547</v>
      </c>
      <c r="EQ152">
        <v>1.36772170046793</v>
      </c>
      <c r="ER152">
        <v>0.00225868272383977</v>
      </c>
      <c r="ES152">
        <v>-9.96746185667655e-07</v>
      </c>
      <c r="ET152">
        <v>2.83711317370827e-10</v>
      </c>
      <c r="EU152">
        <v>-0.063082517618382</v>
      </c>
      <c r="EV152">
        <v>-0.00217948432402501</v>
      </c>
      <c r="EW152">
        <v>0.000453263451741206</v>
      </c>
      <c r="EX152">
        <v>-1.16319206543697e-06</v>
      </c>
      <c r="EY152">
        <v>-2</v>
      </c>
      <c r="EZ152">
        <v>2196</v>
      </c>
      <c r="FA152">
        <v>1</v>
      </c>
      <c r="FB152">
        <v>25</v>
      </c>
      <c r="FC152">
        <v>5.5</v>
      </c>
      <c r="FD152">
        <v>5.4</v>
      </c>
      <c r="FE152">
        <v>18</v>
      </c>
      <c r="FF152">
        <v>943.431</v>
      </c>
      <c r="FG152">
        <v>422.732</v>
      </c>
      <c r="FH152">
        <v>16.5003</v>
      </c>
      <c r="FI152">
        <v>25.8186</v>
      </c>
      <c r="FJ152">
        <v>29.9992</v>
      </c>
      <c r="FK152">
        <v>25.8658</v>
      </c>
      <c r="FL152">
        <v>25.8948</v>
      </c>
      <c r="FM152">
        <v>25.2665</v>
      </c>
      <c r="FN152">
        <v>71.8417</v>
      </c>
      <c r="FO152">
        <v>0</v>
      </c>
      <c r="FP152">
        <v>16.57</v>
      </c>
      <c r="FQ152">
        <v>420</v>
      </c>
      <c r="FR152">
        <v>4.51986</v>
      </c>
      <c r="FS152">
        <v>101.372</v>
      </c>
      <c r="FT152">
        <v>102.004</v>
      </c>
    </row>
    <row r="153" spans="1:176">
      <c r="A153">
        <v>137</v>
      </c>
      <c r="B153">
        <v>1626126586.6</v>
      </c>
      <c r="C153">
        <v>272.099999904633</v>
      </c>
      <c r="D153" t="s">
        <v>568</v>
      </c>
      <c r="E153" t="s">
        <v>569</v>
      </c>
      <c r="F153">
        <v>1</v>
      </c>
      <c r="I153">
        <v>1626126585.6</v>
      </c>
      <c r="J153">
        <f>(K153)/1000</f>
        <v>0</v>
      </c>
      <c r="K153">
        <f>1000*CC153*AI153*(BY153-BZ153)/(100*BR153*(1000-AI153*BY153))</f>
        <v>0</v>
      </c>
      <c r="L153">
        <f>CC153*AI153*(BX153-BW153*(1000-AI153*BZ153)/(1000-AI153*BY153))/(100*BR153)</f>
        <v>0</v>
      </c>
      <c r="M153">
        <f>BW153 - IF(AI153&gt;1, L153*BR153*100.0/(AK153*CK153), 0)</f>
        <v>0</v>
      </c>
      <c r="N153">
        <f>((T153-J153/2)*M153-L153)/(T153+J153/2)</f>
        <v>0</v>
      </c>
      <c r="O153">
        <f>N153*(CD153+CE153)/1000.0</f>
        <v>0</v>
      </c>
      <c r="P153">
        <f>(BW153 - IF(AI153&gt;1, L153*BR153*100.0/(AK153*CK153), 0))*(CD153+CE153)/1000.0</f>
        <v>0</v>
      </c>
      <c r="Q153">
        <f>2.0/((1/S153-1/R153)+SIGN(S153)*SQRT((1/S153-1/R153)*(1/S153-1/R153) + 4*BS153/((BS153+1)*(BS153+1))*(2*1/S153*1/R153-1/R153*1/R153)))</f>
        <v>0</v>
      </c>
      <c r="R153">
        <f>IF(LEFT(BT153,1)&lt;&gt;"0",IF(LEFT(BT153,1)="1",3.0,BU153),$D$5+$E$5*(CK153*CD153/($K$5*1000))+$F$5*(CK153*CD153/($K$5*1000))*MAX(MIN(BR153,$J$5),$I$5)*MAX(MIN(BR153,$J$5),$I$5)+$G$5*MAX(MIN(BR153,$J$5),$I$5)*(CK153*CD153/($K$5*1000))+$H$5*(CK153*CD153/($K$5*1000))*(CK153*CD153/($K$5*1000)))</f>
        <v>0</v>
      </c>
      <c r="S153">
        <f>J153*(1000-(1000*0.61365*exp(17.502*W153/(240.97+W153))/(CD153+CE153)+BY153)/2)/(1000*0.61365*exp(17.502*W153/(240.97+W153))/(CD153+CE153)-BY153)</f>
        <v>0</v>
      </c>
      <c r="T153">
        <f>1/((BS153+1)/(Q153/1.6)+1/(R153/1.37)) + BS153/((BS153+1)/(Q153/1.6) + BS153/(R153/1.37))</f>
        <v>0</v>
      </c>
      <c r="U153">
        <f>(BN153*BQ153)</f>
        <v>0</v>
      </c>
      <c r="V153">
        <f>(CF153+(U153+2*0.95*5.67E-8*(((CF153+$B$7)+273)^4-(CF153+273)^4)-44100*J153)/(1.84*29.3*R153+8*0.95*5.67E-8*(CF153+273)^3))</f>
        <v>0</v>
      </c>
      <c r="W153">
        <f>($C$7*CG153+$D$7*CH153+$E$7*V153)</f>
        <v>0</v>
      </c>
      <c r="X153">
        <f>0.61365*exp(17.502*W153/(240.97+W153))</f>
        <v>0</v>
      </c>
      <c r="Y153">
        <f>(Z153/AA153*100)</f>
        <v>0</v>
      </c>
      <c r="Z153">
        <f>BY153*(CD153+CE153)/1000</f>
        <v>0</v>
      </c>
      <c r="AA153">
        <f>0.61365*exp(17.502*CF153/(240.97+CF153))</f>
        <v>0</v>
      </c>
      <c r="AB153">
        <f>(X153-BY153*(CD153+CE153)/1000)</f>
        <v>0</v>
      </c>
      <c r="AC153">
        <f>(-J153*44100)</f>
        <v>0</v>
      </c>
      <c r="AD153">
        <f>2*29.3*R153*0.92*(CF153-W153)</f>
        <v>0</v>
      </c>
      <c r="AE153">
        <f>2*0.95*5.67E-8*(((CF153+$B$7)+273)^4-(W153+273)^4)</f>
        <v>0</v>
      </c>
      <c r="AF153">
        <f>U153+AE153+AC153+AD153</f>
        <v>0</v>
      </c>
      <c r="AG153">
        <v>16</v>
      </c>
      <c r="AH153">
        <v>2</v>
      </c>
      <c r="AI153">
        <f>IF(AG153*$H$13&gt;=AK153,1.0,(AK153/(AK153-AG153*$H$13)))</f>
        <v>0</v>
      </c>
      <c r="AJ153">
        <f>(AI153-1)*100</f>
        <v>0</v>
      </c>
      <c r="AK153">
        <f>MAX(0,($B$13+$C$13*CK153)/(1+$D$13*CK153)*CD153/(CF153+273)*$E$13)</f>
        <v>0</v>
      </c>
      <c r="AL153" t="s">
        <v>292</v>
      </c>
      <c r="AM153" t="s">
        <v>292</v>
      </c>
      <c r="AN153">
        <v>0</v>
      </c>
      <c r="AO153">
        <v>0</v>
      </c>
      <c r="AP153">
        <f>1-AN153/AO153</f>
        <v>0</v>
      </c>
      <c r="AQ153">
        <v>0</v>
      </c>
      <c r="AR153" t="s">
        <v>292</v>
      </c>
      <c r="AS153" t="s">
        <v>292</v>
      </c>
      <c r="AT153">
        <v>0</v>
      </c>
      <c r="AU153">
        <v>0</v>
      </c>
      <c r="AV153">
        <f>1-AT153/AU153</f>
        <v>0</v>
      </c>
      <c r="AW153">
        <v>0.5</v>
      </c>
      <c r="AX153">
        <f>BO153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292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BN153">
        <f>$B$11*CL153+$C$11*CM153+$F$11*CN153*(1-CQ153)</f>
        <v>0</v>
      </c>
      <c r="BO153">
        <f>BN153*BP153</f>
        <v>0</v>
      </c>
      <c r="BP153">
        <f>($B$11*$D$9+$C$11*$D$9+$F$11*((DA153+CS153)/MAX(DA153+CS153+DB153, 0.1)*$I$9+DB153/MAX(DA153+CS153+DB153, 0.1)*$J$9))/($B$11+$C$11+$F$11)</f>
        <v>0</v>
      </c>
      <c r="BQ153">
        <f>($B$11*$K$9+$C$11*$K$9+$F$11*((DA153+CS153)/MAX(DA153+CS153+DB153, 0.1)*$P$9+DB153/MAX(DA153+CS153+DB153, 0.1)*$Q$9))/($B$11+$C$11+$F$11)</f>
        <v>0</v>
      </c>
      <c r="BR153">
        <v>6</v>
      </c>
      <c r="BS153">
        <v>0.5</v>
      </c>
      <c r="BT153" t="s">
        <v>293</v>
      </c>
      <c r="BU153">
        <v>2</v>
      </c>
      <c r="BV153">
        <v>1626126585.6</v>
      </c>
      <c r="BW153">
        <v>402.747</v>
      </c>
      <c r="BX153">
        <v>420.022333333333</v>
      </c>
      <c r="BY153">
        <v>7.38634333333333</v>
      </c>
      <c r="BZ153">
        <v>4.51528</v>
      </c>
      <c r="CA153">
        <v>400.616</v>
      </c>
      <c r="CB153">
        <v>7.44102666666667</v>
      </c>
      <c r="CC153">
        <v>900.002333333333</v>
      </c>
      <c r="CD153">
        <v>100.774333333333</v>
      </c>
      <c r="CE153">
        <v>0.112370666666667</v>
      </c>
      <c r="CF153">
        <v>18.6295666666667</v>
      </c>
      <c r="CG153">
        <v>17.7214333333333</v>
      </c>
      <c r="CH153">
        <v>999.9</v>
      </c>
      <c r="CI153">
        <v>0</v>
      </c>
      <c r="CJ153">
        <v>0</v>
      </c>
      <c r="CK153">
        <v>9989.78333333333</v>
      </c>
      <c r="CL153">
        <v>0</v>
      </c>
      <c r="CM153">
        <v>0.221023</v>
      </c>
      <c r="CN153">
        <v>1460.07</v>
      </c>
      <c r="CO153">
        <v>0.972999</v>
      </c>
      <c r="CP153">
        <v>0.0270008</v>
      </c>
      <c r="CQ153">
        <v>0</v>
      </c>
      <c r="CR153">
        <v>902.244333333333</v>
      </c>
      <c r="CS153">
        <v>4.99999</v>
      </c>
      <c r="CT153">
        <v>13195.1</v>
      </c>
      <c r="CU153">
        <v>12728.9666666667</v>
      </c>
      <c r="CV153">
        <v>40.062</v>
      </c>
      <c r="CW153">
        <v>42.25</v>
      </c>
      <c r="CX153">
        <v>41.25</v>
      </c>
      <c r="CY153">
        <v>41.562</v>
      </c>
      <c r="CZ153">
        <v>41.625</v>
      </c>
      <c r="DA153">
        <v>1415.78</v>
      </c>
      <c r="DB153">
        <v>39.29</v>
      </c>
      <c r="DC153">
        <v>0</v>
      </c>
      <c r="DD153">
        <v>1626126595.9</v>
      </c>
      <c r="DE153">
        <v>0</v>
      </c>
      <c r="DF153">
        <v>902.80372</v>
      </c>
      <c r="DG153">
        <v>-6.74776921277132</v>
      </c>
      <c r="DH153">
        <v>-106.561538408466</v>
      </c>
      <c r="DI153">
        <v>13204.912</v>
      </c>
      <c r="DJ153">
        <v>15</v>
      </c>
      <c r="DK153">
        <v>1626126261</v>
      </c>
      <c r="DL153" t="s">
        <v>294</v>
      </c>
      <c r="DM153">
        <v>1626126255</v>
      </c>
      <c r="DN153">
        <v>1626126261</v>
      </c>
      <c r="DO153">
        <v>7</v>
      </c>
      <c r="DP153">
        <v>0.339</v>
      </c>
      <c r="DQ153">
        <v>0.02</v>
      </c>
      <c r="DR153">
        <v>2.158</v>
      </c>
      <c r="DS153">
        <v>-0.064</v>
      </c>
      <c r="DT153">
        <v>420</v>
      </c>
      <c r="DU153">
        <v>4</v>
      </c>
      <c r="DV153">
        <v>0.09</v>
      </c>
      <c r="DW153">
        <v>0.05</v>
      </c>
      <c r="DX153">
        <v>-17.1720780487805</v>
      </c>
      <c r="DY153">
        <v>-0.424772822299646</v>
      </c>
      <c r="DZ153">
        <v>0.048815219099221</v>
      </c>
      <c r="EA153">
        <v>1</v>
      </c>
      <c r="EB153">
        <v>903.269757575758</v>
      </c>
      <c r="EC153">
        <v>-7.62063492506446</v>
      </c>
      <c r="ED153">
        <v>0.760461264739951</v>
      </c>
      <c r="EE153">
        <v>1</v>
      </c>
      <c r="EF153">
        <v>2.82040097560976</v>
      </c>
      <c r="EG153">
        <v>0.346588432055751</v>
      </c>
      <c r="EH153">
        <v>0.0344735709164443</v>
      </c>
      <c r="EI153">
        <v>0</v>
      </c>
      <c r="EJ153">
        <v>2</v>
      </c>
      <c r="EK153">
        <v>3</v>
      </c>
      <c r="EL153" t="s">
        <v>340</v>
      </c>
      <c r="EM153">
        <v>100</v>
      </c>
      <c r="EN153">
        <v>100</v>
      </c>
      <c r="EO153">
        <v>2.131</v>
      </c>
      <c r="EP153">
        <v>-0.0547</v>
      </c>
      <c r="EQ153">
        <v>1.36772170046793</v>
      </c>
      <c r="ER153">
        <v>0.00225868272383977</v>
      </c>
      <c r="ES153">
        <v>-9.96746185667655e-07</v>
      </c>
      <c r="ET153">
        <v>2.83711317370827e-10</v>
      </c>
      <c r="EU153">
        <v>-0.063082517618382</v>
      </c>
      <c r="EV153">
        <v>-0.00217948432402501</v>
      </c>
      <c r="EW153">
        <v>0.000453263451741206</v>
      </c>
      <c r="EX153">
        <v>-1.16319206543697e-06</v>
      </c>
      <c r="EY153">
        <v>-2</v>
      </c>
      <c r="EZ153">
        <v>2196</v>
      </c>
      <c r="FA153">
        <v>1</v>
      </c>
      <c r="FB153">
        <v>25</v>
      </c>
      <c r="FC153">
        <v>5.5</v>
      </c>
      <c r="FD153">
        <v>5.4</v>
      </c>
      <c r="FE153">
        <v>18</v>
      </c>
      <c r="FF153">
        <v>943.341</v>
      </c>
      <c r="FG153">
        <v>422.98</v>
      </c>
      <c r="FH153">
        <v>16.5665</v>
      </c>
      <c r="FI153">
        <v>25.8142</v>
      </c>
      <c r="FJ153">
        <v>29.9993</v>
      </c>
      <c r="FK153">
        <v>25.8637</v>
      </c>
      <c r="FL153">
        <v>25.8928</v>
      </c>
      <c r="FM153">
        <v>25.2665</v>
      </c>
      <c r="FN153">
        <v>71.8417</v>
      </c>
      <c r="FO153">
        <v>0</v>
      </c>
      <c r="FP153">
        <v>16.68</v>
      </c>
      <c r="FQ153">
        <v>420</v>
      </c>
      <c r="FR153">
        <v>4.55443</v>
      </c>
      <c r="FS153">
        <v>101.374</v>
      </c>
      <c r="FT153">
        <v>102.004</v>
      </c>
    </row>
    <row r="154" spans="1:176">
      <c r="A154">
        <v>138</v>
      </c>
      <c r="B154">
        <v>1626126588.6</v>
      </c>
      <c r="C154">
        <v>274.099999904633</v>
      </c>
      <c r="D154" t="s">
        <v>570</v>
      </c>
      <c r="E154" t="s">
        <v>571</v>
      </c>
      <c r="F154">
        <v>1</v>
      </c>
      <c r="I154">
        <v>1626126587.6</v>
      </c>
      <c r="J154">
        <f>(K154)/1000</f>
        <v>0</v>
      </c>
      <c r="K154">
        <f>1000*CC154*AI154*(BY154-BZ154)/(100*BR154*(1000-AI154*BY154))</f>
        <v>0</v>
      </c>
      <c r="L154">
        <f>CC154*AI154*(BX154-BW154*(1000-AI154*BZ154)/(1000-AI154*BY154))/(100*BR154)</f>
        <v>0</v>
      </c>
      <c r="M154">
        <f>BW154 - IF(AI154&gt;1, L154*BR154*100.0/(AK154*CK154), 0)</f>
        <v>0</v>
      </c>
      <c r="N154">
        <f>((T154-J154/2)*M154-L154)/(T154+J154/2)</f>
        <v>0</v>
      </c>
      <c r="O154">
        <f>N154*(CD154+CE154)/1000.0</f>
        <v>0</v>
      </c>
      <c r="P154">
        <f>(BW154 - IF(AI154&gt;1, L154*BR154*100.0/(AK154*CK154), 0))*(CD154+CE154)/1000.0</f>
        <v>0</v>
      </c>
      <c r="Q154">
        <f>2.0/((1/S154-1/R154)+SIGN(S154)*SQRT((1/S154-1/R154)*(1/S154-1/R154) + 4*BS154/((BS154+1)*(BS154+1))*(2*1/S154*1/R154-1/R154*1/R154)))</f>
        <v>0</v>
      </c>
      <c r="R154">
        <f>IF(LEFT(BT154,1)&lt;&gt;"0",IF(LEFT(BT154,1)="1",3.0,BU154),$D$5+$E$5*(CK154*CD154/($K$5*1000))+$F$5*(CK154*CD154/($K$5*1000))*MAX(MIN(BR154,$J$5),$I$5)*MAX(MIN(BR154,$J$5),$I$5)+$G$5*MAX(MIN(BR154,$J$5),$I$5)*(CK154*CD154/($K$5*1000))+$H$5*(CK154*CD154/($K$5*1000))*(CK154*CD154/($K$5*1000)))</f>
        <v>0</v>
      </c>
      <c r="S154">
        <f>J154*(1000-(1000*0.61365*exp(17.502*W154/(240.97+W154))/(CD154+CE154)+BY154)/2)/(1000*0.61365*exp(17.502*W154/(240.97+W154))/(CD154+CE154)-BY154)</f>
        <v>0</v>
      </c>
      <c r="T154">
        <f>1/((BS154+1)/(Q154/1.6)+1/(R154/1.37)) + BS154/((BS154+1)/(Q154/1.6) + BS154/(R154/1.37))</f>
        <v>0</v>
      </c>
      <c r="U154">
        <f>(BN154*BQ154)</f>
        <v>0</v>
      </c>
      <c r="V154">
        <f>(CF154+(U154+2*0.95*5.67E-8*(((CF154+$B$7)+273)^4-(CF154+273)^4)-44100*J154)/(1.84*29.3*R154+8*0.95*5.67E-8*(CF154+273)^3))</f>
        <v>0</v>
      </c>
      <c r="W154">
        <f>($C$7*CG154+$D$7*CH154+$E$7*V154)</f>
        <v>0</v>
      </c>
      <c r="X154">
        <f>0.61365*exp(17.502*W154/(240.97+W154))</f>
        <v>0</v>
      </c>
      <c r="Y154">
        <f>(Z154/AA154*100)</f>
        <v>0</v>
      </c>
      <c r="Z154">
        <f>BY154*(CD154+CE154)/1000</f>
        <v>0</v>
      </c>
      <c r="AA154">
        <f>0.61365*exp(17.502*CF154/(240.97+CF154))</f>
        <v>0</v>
      </c>
      <c r="AB154">
        <f>(X154-BY154*(CD154+CE154)/1000)</f>
        <v>0</v>
      </c>
      <c r="AC154">
        <f>(-J154*44100)</f>
        <v>0</v>
      </c>
      <c r="AD154">
        <f>2*29.3*R154*0.92*(CF154-W154)</f>
        <v>0</v>
      </c>
      <c r="AE154">
        <f>2*0.95*5.67E-8*(((CF154+$B$7)+273)^4-(W154+273)^4)</f>
        <v>0</v>
      </c>
      <c r="AF154">
        <f>U154+AE154+AC154+AD154</f>
        <v>0</v>
      </c>
      <c r="AG154">
        <v>15</v>
      </c>
      <c r="AH154">
        <v>2</v>
      </c>
      <c r="AI154">
        <f>IF(AG154*$H$13&gt;=AK154,1.0,(AK154/(AK154-AG154*$H$13)))</f>
        <v>0</v>
      </c>
      <c r="AJ154">
        <f>(AI154-1)*100</f>
        <v>0</v>
      </c>
      <c r="AK154">
        <f>MAX(0,($B$13+$C$13*CK154)/(1+$D$13*CK154)*CD154/(CF154+273)*$E$13)</f>
        <v>0</v>
      </c>
      <c r="AL154" t="s">
        <v>292</v>
      </c>
      <c r="AM154" t="s">
        <v>292</v>
      </c>
      <c r="AN154">
        <v>0</v>
      </c>
      <c r="AO154">
        <v>0</v>
      </c>
      <c r="AP154">
        <f>1-AN154/AO154</f>
        <v>0</v>
      </c>
      <c r="AQ154">
        <v>0</v>
      </c>
      <c r="AR154" t="s">
        <v>292</v>
      </c>
      <c r="AS154" t="s">
        <v>292</v>
      </c>
      <c r="AT154">
        <v>0</v>
      </c>
      <c r="AU154">
        <v>0</v>
      </c>
      <c r="AV154">
        <f>1-AT154/AU154</f>
        <v>0</v>
      </c>
      <c r="AW154">
        <v>0.5</v>
      </c>
      <c r="AX154">
        <f>BO154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292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BN154">
        <f>$B$11*CL154+$C$11*CM154+$F$11*CN154*(1-CQ154)</f>
        <v>0</v>
      </c>
      <c r="BO154">
        <f>BN154*BP154</f>
        <v>0</v>
      </c>
      <c r="BP154">
        <f>($B$11*$D$9+$C$11*$D$9+$F$11*((DA154+CS154)/MAX(DA154+CS154+DB154, 0.1)*$I$9+DB154/MAX(DA154+CS154+DB154, 0.1)*$J$9))/($B$11+$C$11+$F$11)</f>
        <v>0</v>
      </c>
      <c r="BQ154">
        <f>($B$11*$K$9+$C$11*$K$9+$F$11*((DA154+CS154)/MAX(DA154+CS154+DB154, 0.1)*$P$9+DB154/MAX(DA154+CS154+DB154, 0.1)*$Q$9))/($B$11+$C$11+$F$11)</f>
        <v>0</v>
      </c>
      <c r="BR154">
        <v>6</v>
      </c>
      <c r="BS154">
        <v>0.5</v>
      </c>
      <c r="BT154" t="s">
        <v>293</v>
      </c>
      <c r="BU154">
        <v>2</v>
      </c>
      <c r="BV154">
        <v>1626126587.6</v>
      </c>
      <c r="BW154">
        <v>402.76</v>
      </c>
      <c r="BX154">
        <v>420.007666666667</v>
      </c>
      <c r="BY154">
        <v>7.39688</v>
      </c>
      <c r="BZ154">
        <v>4.51556</v>
      </c>
      <c r="CA154">
        <v>400.629333333333</v>
      </c>
      <c r="CB154">
        <v>7.45151666666667</v>
      </c>
      <c r="CC154">
        <v>900.041333333333</v>
      </c>
      <c r="CD154">
        <v>100.774666666667</v>
      </c>
      <c r="CE154">
        <v>0.112175333333333</v>
      </c>
      <c r="CF154">
        <v>18.6585666666667</v>
      </c>
      <c r="CG154">
        <v>17.7415666666667</v>
      </c>
      <c r="CH154">
        <v>999.9</v>
      </c>
      <c r="CI154">
        <v>0</v>
      </c>
      <c r="CJ154">
        <v>0</v>
      </c>
      <c r="CK154">
        <v>9994.98333333333</v>
      </c>
      <c r="CL154">
        <v>0</v>
      </c>
      <c r="CM154">
        <v>0.221023</v>
      </c>
      <c r="CN154">
        <v>1460.06666666667</v>
      </c>
      <c r="CO154">
        <v>0.972999</v>
      </c>
      <c r="CP154">
        <v>0.0270008</v>
      </c>
      <c r="CQ154">
        <v>0</v>
      </c>
      <c r="CR154">
        <v>901.901666666667</v>
      </c>
      <c r="CS154">
        <v>4.99999</v>
      </c>
      <c r="CT154">
        <v>13191.3</v>
      </c>
      <c r="CU154">
        <v>12728.9</v>
      </c>
      <c r="CV154">
        <v>40.062</v>
      </c>
      <c r="CW154">
        <v>42.25</v>
      </c>
      <c r="CX154">
        <v>41.25</v>
      </c>
      <c r="CY154">
        <v>41.562</v>
      </c>
      <c r="CZ154">
        <v>41.625</v>
      </c>
      <c r="DA154">
        <v>1415.77666666667</v>
      </c>
      <c r="DB154">
        <v>39.29</v>
      </c>
      <c r="DC154">
        <v>0</v>
      </c>
      <c r="DD154">
        <v>1626126597.7</v>
      </c>
      <c r="DE154">
        <v>0</v>
      </c>
      <c r="DF154">
        <v>902.636615384615</v>
      </c>
      <c r="DG154">
        <v>-7.12362393504221</v>
      </c>
      <c r="DH154">
        <v>-105.480342043813</v>
      </c>
      <c r="DI154">
        <v>13202.4192307692</v>
      </c>
      <c r="DJ154">
        <v>15</v>
      </c>
      <c r="DK154">
        <v>1626126261</v>
      </c>
      <c r="DL154" t="s">
        <v>294</v>
      </c>
      <c r="DM154">
        <v>1626126255</v>
      </c>
      <c r="DN154">
        <v>1626126261</v>
      </c>
      <c r="DO154">
        <v>7</v>
      </c>
      <c r="DP154">
        <v>0.339</v>
      </c>
      <c r="DQ154">
        <v>0.02</v>
      </c>
      <c r="DR154">
        <v>2.158</v>
      </c>
      <c r="DS154">
        <v>-0.064</v>
      </c>
      <c r="DT154">
        <v>420</v>
      </c>
      <c r="DU154">
        <v>4</v>
      </c>
      <c r="DV154">
        <v>0.09</v>
      </c>
      <c r="DW154">
        <v>0.05</v>
      </c>
      <c r="DX154">
        <v>-17.1897609756098</v>
      </c>
      <c r="DY154">
        <v>-0.373396515679485</v>
      </c>
      <c r="DZ154">
        <v>0.0428552690675614</v>
      </c>
      <c r="EA154">
        <v>1</v>
      </c>
      <c r="EB154">
        <v>903.048285714286</v>
      </c>
      <c r="EC154">
        <v>-7.3636112895734</v>
      </c>
      <c r="ED154">
        <v>0.772478037466011</v>
      </c>
      <c r="EE154">
        <v>1</v>
      </c>
      <c r="EF154">
        <v>2.8310112195122</v>
      </c>
      <c r="EG154">
        <v>0.337392125435543</v>
      </c>
      <c r="EH154">
        <v>0.0335949702387435</v>
      </c>
      <c r="EI154">
        <v>0</v>
      </c>
      <c r="EJ154">
        <v>2</v>
      </c>
      <c r="EK154">
        <v>3</v>
      </c>
      <c r="EL154" t="s">
        <v>340</v>
      </c>
      <c r="EM154">
        <v>100</v>
      </c>
      <c r="EN154">
        <v>100</v>
      </c>
      <c r="EO154">
        <v>2.131</v>
      </c>
      <c r="EP154">
        <v>-0.0546</v>
      </c>
      <c r="EQ154">
        <v>1.36772170046793</v>
      </c>
      <c r="ER154">
        <v>0.00225868272383977</v>
      </c>
      <c r="ES154">
        <v>-9.96746185667655e-07</v>
      </c>
      <c r="ET154">
        <v>2.83711317370827e-10</v>
      </c>
      <c r="EU154">
        <v>-0.063082517618382</v>
      </c>
      <c r="EV154">
        <v>-0.00217948432402501</v>
      </c>
      <c r="EW154">
        <v>0.000453263451741206</v>
      </c>
      <c r="EX154">
        <v>-1.16319206543697e-06</v>
      </c>
      <c r="EY154">
        <v>-2</v>
      </c>
      <c r="EZ154">
        <v>2196</v>
      </c>
      <c r="FA154">
        <v>1</v>
      </c>
      <c r="FB154">
        <v>25</v>
      </c>
      <c r="FC154">
        <v>5.6</v>
      </c>
      <c r="FD154">
        <v>5.5</v>
      </c>
      <c r="FE154">
        <v>18</v>
      </c>
      <c r="FF154">
        <v>943.615</v>
      </c>
      <c r="FG154">
        <v>423.113</v>
      </c>
      <c r="FH154">
        <v>16.629</v>
      </c>
      <c r="FI154">
        <v>25.8099</v>
      </c>
      <c r="FJ154">
        <v>29.9993</v>
      </c>
      <c r="FK154">
        <v>25.8615</v>
      </c>
      <c r="FL154">
        <v>25.8912</v>
      </c>
      <c r="FM154">
        <v>25.268</v>
      </c>
      <c r="FN154">
        <v>71.8417</v>
      </c>
      <c r="FO154">
        <v>0</v>
      </c>
      <c r="FP154">
        <v>16.78</v>
      </c>
      <c r="FQ154">
        <v>420</v>
      </c>
      <c r="FR154">
        <v>4.55428</v>
      </c>
      <c r="FS154">
        <v>101.375</v>
      </c>
      <c r="FT154">
        <v>102.006</v>
      </c>
    </row>
    <row r="155" spans="1:176">
      <c r="A155">
        <v>139</v>
      </c>
      <c r="B155">
        <v>1626126590.6</v>
      </c>
      <c r="C155">
        <v>276.099999904633</v>
      </c>
      <c r="D155" t="s">
        <v>572</v>
      </c>
      <c r="E155" t="s">
        <v>573</v>
      </c>
      <c r="F155">
        <v>1</v>
      </c>
      <c r="I155">
        <v>1626126589.6</v>
      </c>
      <c r="J155">
        <f>(K155)/1000</f>
        <v>0</v>
      </c>
      <c r="K155">
        <f>1000*CC155*AI155*(BY155-BZ155)/(100*BR155*(1000-AI155*BY155))</f>
        <v>0</v>
      </c>
      <c r="L155">
        <f>CC155*AI155*(BX155-BW155*(1000-AI155*BZ155)/(1000-AI155*BY155))/(100*BR155)</f>
        <v>0</v>
      </c>
      <c r="M155">
        <f>BW155 - IF(AI155&gt;1, L155*BR155*100.0/(AK155*CK155), 0)</f>
        <v>0</v>
      </c>
      <c r="N155">
        <f>((T155-J155/2)*M155-L155)/(T155+J155/2)</f>
        <v>0</v>
      </c>
      <c r="O155">
        <f>N155*(CD155+CE155)/1000.0</f>
        <v>0</v>
      </c>
      <c r="P155">
        <f>(BW155 - IF(AI155&gt;1, L155*BR155*100.0/(AK155*CK155), 0))*(CD155+CE155)/1000.0</f>
        <v>0</v>
      </c>
      <c r="Q155">
        <f>2.0/((1/S155-1/R155)+SIGN(S155)*SQRT((1/S155-1/R155)*(1/S155-1/R155) + 4*BS155/((BS155+1)*(BS155+1))*(2*1/S155*1/R155-1/R155*1/R155)))</f>
        <v>0</v>
      </c>
      <c r="R155">
        <f>IF(LEFT(BT155,1)&lt;&gt;"0",IF(LEFT(BT155,1)="1",3.0,BU155),$D$5+$E$5*(CK155*CD155/($K$5*1000))+$F$5*(CK155*CD155/($K$5*1000))*MAX(MIN(BR155,$J$5),$I$5)*MAX(MIN(BR155,$J$5),$I$5)+$G$5*MAX(MIN(BR155,$J$5),$I$5)*(CK155*CD155/($K$5*1000))+$H$5*(CK155*CD155/($K$5*1000))*(CK155*CD155/($K$5*1000)))</f>
        <v>0</v>
      </c>
      <c r="S155">
        <f>J155*(1000-(1000*0.61365*exp(17.502*W155/(240.97+W155))/(CD155+CE155)+BY155)/2)/(1000*0.61365*exp(17.502*W155/(240.97+W155))/(CD155+CE155)-BY155)</f>
        <v>0</v>
      </c>
      <c r="T155">
        <f>1/((BS155+1)/(Q155/1.6)+1/(R155/1.37)) + BS155/((BS155+1)/(Q155/1.6) + BS155/(R155/1.37))</f>
        <v>0</v>
      </c>
      <c r="U155">
        <f>(BN155*BQ155)</f>
        <v>0</v>
      </c>
      <c r="V155">
        <f>(CF155+(U155+2*0.95*5.67E-8*(((CF155+$B$7)+273)^4-(CF155+273)^4)-44100*J155)/(1.84*29.3*R155+8*0.95*5.67E-8*(CF155+273)^3))</f>
        <v>0</v>
      </c>
      <c r="W155">
        <f>($C$7*CG155+$D$7*CH155+$E$7*V155)</f>
        <v>0</v>
      </c>
      <c r="X155">
        <f>0.61365*exp(17.502*W155/(240.97+W155))</f>
        <v>0</v>
      </c>
      <c r="Y155">
        <f>(Z155/AA155*100)</f>
        <v>0</v>
      </c>
      <c r="Z155">
        <f>BY155*(CD155+CE155)/1000</f>
        <v>0</v>
      </c>
      <c r="AA155">
        <f>0.61365*exp(17.502*CF155/(240.97+CF155))</f>
        <v>0</v>
      </c>
      <c r="AB155">
        <f>(X155-BY155*(CD155+CE155)/1000)</f>
        <v>0</v>
      </c>
      <c r="AC155">
        <f>(-J155*44100)</f>
        <v>0</v>
      </c>
      <c r="AD155">
        <f>2*29.3*R155*0.92*(CF155-W155)</f>
        <v>0</v>
      </c>
      <c r="AE155">
        <f>2*0.95*5.67E-8*(((CF155+$B$7)+273)^4-(W155+273)^4)</f>
        <v>0</v>
      </c>
      <c r="AF155">
        <f>U155+AE155+AC155+AD155</f>
        <v>0</v>
      </c>
      <c r="AG155">
        <v>15</v>
      </c>
      <c r="AH155">
        <v>2</v>
      </c>
      <c r="AI155">
        <f>IF(AG155*$H$13&gt;=AK155,1.0,(AK155/(AK155-AG155*$H$13)))</f>
        <v>0</v>
      </c>
      <c r="AJ155">
        <f>(AI155-1)*100</f>
        <v>0</v>
      </c>
      <c r="AK155">
        <f>MAX(0,($B$13+$C$13*CK155)/(1+$D$13*CK155)*CD155/(CF155+273)*$E$13)</f>
        <v>0</v>
      </c>
      <c r="AL155" t="s">
        <v>292</v>
      </c>
      <c r="AM155" t="s">
        <v>292</v>
      </c>
      <c r="AN155">
        <v>0</v>
      </c>
      <c r="AO155">
        <v>0</v>
      </c>
      <c r="AP155">
        <f>1-AN155/AO155</f>
        <v>0</v>
      </c>
      <c r="AQ155">
        <v>0</v>
      </c>
      <c r="AR155" t="s">
        <v>292</v>
      </c>
      <c r="AS155" t="s">
        <v>292</v>
      </c>
      <c r="AT155">
        <v>0</v>
      </c>
      <c r="AU155">
        <v>0</v>
      </c>
      <c r="AV155">
        <f>1-AT155/AU155</f>
        <v>0</v>
      </c>
      <c r="AW155">
        <v>0.5</v>
      </c>
      <c r="AX155">
        <f>BO155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292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BN155">
        <f>$B$11*CL155+$C$11*CM155+$F$11*CN155*(1-CQ155)</f>
        <v>0</v>
      </c>
      <c r="BO155">
        <f>BN155*BP155</f>
        <v>0</v>
      </c>
      <c r="BP155">
        <f>($B$11*$D$9+$C$11*$D$9+$F$11*((DA155+CS155)/MAX(DA155+CS155+DB155, 0.1)*$I$9+DB155/MAX(DA155+CS155+DB155, 0.1)*$J$9))/($B$11+$C$11+$F$11)</f>
        <v>0</v>
      </c>
      <c r="BQ155">
        <f>($B$11*$K$9+$C$11*$K$9+$F$11*((DA155+CS155)/MAX(DA155+CS155+DB155, 0.1)*$P$9+DB155/MAX(DA155+CS155+DB155, 0.1)*$Q$9))/($B$11+$C$11+$F$11)</f>
        <v>0</v>
      </c>
      <c r="BR155">
        <v>6</v>
      </c>
      <c r="BS155">
        <v>0.5</v>
      </c>
      <c r="BT155" t="s">
        <v>293</v>
      </c>
      <c r="BU155">
        <v>2</v>
      </c>
      <c r="BV155">
        <v>1626126589.6</v>
      </c>
      <c r="BW155">
        <v>402.748333333333</v>
      </c>
      <c r="BX155">
        <v>419.957333333333</v>
      </c>
      <c r="BY155">
        <v>7.40675666666667</v>
      </c>
      <c r="BZ155">
        <v>4.51569666666667</v>
      </c>
      <c r="CA155">
        <v>400.617333333333</v>
      </c>
      <c r="CB155">
        <v>7.46135</v>
      </c>
      <c r="CC155">
        <v>899.977333333333</v>
      </c>
      <c r="CD155">
        <v>100.774</v>
      </c>
      <c r="CE155">
        <v>0.112356666666667</v>
      </c>
      <c r="CF155">
        <v>18.6877</v>
      </c>
      <c r="CG155">
        <v>17.7665666666667</v>
      </c>
      <c r="CH155">
        <v>999.9</v>
      </c>
      <c r="CI155">
        <v>0</v>
      </c>
      <c r="CJ155">
        <v>0</v>
      </c>
      <c r="CK155">
        <v>9982.08333333333</v>
      </c>
      <c r="CL155">
        <v>0</v>
      </c>
      <c r="CM155">
        <v>0.221023</v>
      </c>
      <c r="CN155">
        <v>1459.98333333333</v>
      </c>
      <c r="CO155">
        <v>0.972996333333333</v>
      </c>
      <c r="CP155">
        <v>0.0270039333333333</v>
      </c>
      <c r="CQ155">
        <v>0</v>
      </c>
      <c r="CR155">
        <v>901.344333333333</v>
      </c>
      <c r="CS155">
        <v>4.99999</v>
      </c>
      <c r="CT155">
        <v>13187.4666666667</v>
      </c>
      <c r="CU155">
        <v>12728.1666666667</v>
      </c>
      <c r="CV155">
        <v>40.062</v>
      </c>
      <c r="CW155">
        <v>42.25</v>
      </c>
      <c r="CX155">
        <v>41.25</v>
      </c>
      <c r="CY155">
        <v>41.562</v>
      </c>
      <c r="CZ155">
        <v>41.625</v>
      </c>
      <c r="DA155">
        <v>1415.69333333333</v>
      </c>
      <c r="DB155">
        <v>39.29</v>
      </c>
      <c r="DC155">
        <v>0</v>
      </c>
      <c r="DD155">
        <v>1626126600.1</v>
      </c>
      <c r="DE155">
        <v>0</v>
      </c>
      <c r="DF155">
        <v>902.300076923077</v>
      </c>
      <c r="DG155">
        <v>-7.13251282539374</v>
      </c>
      <c r="DH155">
        <v>-103.268376201632</v>
      </c>
      <c r="DI155">
        <v>13198.2923076923</v>
      </c>
      <c r="DJ155">
        <v>15</v>
      </c>
      <c r="DK155">
        <v>1626126261</v>
      </c>
      <c r="DL155" t="s">
        <v>294</v>
      </c>
      <c r="DM155">
        <v>1626126255</v>
      </c>
      <c r="DN155">
        <v>1626126261</v>
      </c>
      <c r="DO155">
        <v>7</v>
      </c>
      <c r="DP155">
        <v>0.339</v>
      </c>
      <c r="DQ155">
        <v>0.02</v>
      </c>
      <c r="DR155">
        <v>2.158</v>
      </c>
      <c r="DS155">
        <v>-0.064</v>
      </c>
      <c r="DT155">
        <v>420</v>
      </c>
      <c r="DU155">
        <v>4</v>
      </c>
      <c r="DV155">
        <v>0.09</v>
      </c>
      <c r="DW155">
        <v>0.05</v>
      </c>
      <c r="DX155">
        <v>-17.1972951219512</v>
      </c>
      <c r="DY155">
        <v>-0.345524738675986</v>
      </c>
      <c r="DZ155">
        <v>0.0417187093270151</v>
      </c>
      <c r="EA155">
        <v>1</v>
      </c>
      <c r="EB155">
        <v>902.732909090909</v>
      </c>
      <c r="EC155">
        <v>-7.54118888064994</v>
      </c>
      <c r="ED155">
        <v>0.748615261611298</v>
      </c>
      <c r="EE155">
        <v>1</v>
      </c>
      <c r="EF155">
        <v>2.84245902439024</v>
      </c>
      <c r="EG155">
        <v>0.310238885017416</v>
      </c>
      <c r="EH155">
        <v>0.0307773392092995</v>
      </c>
      <c r="EI155">
        <v>0</v>
      </c>
      <c r="EJ155">
        <v>2</v>
      </c>
      <c r="EK155">
        <v>3</v>
      </c>
      <c r="EL155" t="s">
        <v>340</v>
      </c>
      <c r="EM155">
        <v>100</v>
      </c>
      <c r="EN155">
        <v>100</v>
      </c>
      <c r="EO155">
        <v>2.131</v>
      </c>
      <c r="EP155">
        <v>-0.0546</v>
      </c>
      <c r="EQ155">
        <v>1.36772170046793</v>
      </c>
      <c r="ER155">
        <v>0.00225868272383977</v>
      </c>
      <c r="ES155">
        <v>-9.96746185667655e-07</v>
      </c>
      <c r="ET155">
        <v>2.83711317370827e-10</v>
      </c>
      <c r="EU155">
        <v>-0.063082517618382</v>
      </c>
      <c r="EV155">
        <v>-0.00217948432402501</v>
      </c>
      <c r="EW155">
        <v>0.000453263451741206</v>
      </c>
      <c r="EX155">
        <v>-1.16319206543697e-06</v>
      </c>
      <c r="EY155">
        <v>-2</v>
      </c>
      <c r="EZ155">
        <v>2196</v>
      </c>
      <c r="FA155">
        <v>1</v>
      </c>
      <c r="FB155">
        <v>25</v>
      </c>
      <c r="FC155">
        <v>5.6</v>
      </c>
      <c r="FD155">
        <v>5.5</v>
      </c>
      <c r="FE155">
        <v>18</v>
      </c>
      <c r="FF155">
        <v>943.785</v>
      </c>
      <c r="FG155">
        <v>423.129</v>
      </c>
      <c r="FH155">
        <v>16.695</v>
      </c>
      <c r="FI155">
        <v>25.8055</v>
      </c>
      <c r="FJ155">
        <v>29.9992</v>
      </c>
      <c r="FK155">
        <v>25.8593</v>
      </c>
      <c r="FL155">
        <v>25.8894</v>
      </c>
      <c r="FM155">
        <v>25.2674</v>
      </c>
      <c r="FN155">
        <v>71.8417</v>
      </c>
      <c r="FO155">
        <v>0</v>
      </c>
      <c r="FP155">
        <v>16.78</v>
      </c>
      <c r="FQ155">
        <v>420</v>
      </c>
      <c r="FR155">
        <v>4.55511</v>
      </c>
      <c r="FS155">
        <v>101.375</v>
      </c>
      <c r="FT155">
        <v>102.006</v>
      </c>
    </row>
    <row r="156" spans="1:176">
      <c r="A156">
        <v>140</v>
      </c>
      <c r="B156">
        <v>1626126592.6</v>
      </c>
      <c r="C156">
        <v>278.099999904633</v>
      </c>
      <c r="D156" t="s">
        <v>574</v>
      </c>
      <c r="E156" t="s">
        <v>575</v>
      </c>
      <c r="F156">
        <v>1</v>
      </c>
      <c r="I156">
        <v>1626126591.6</v>
      </c>
      <c r="J156">
        <f>(K156)/1000</f>
        <v>0</v>
      </c>
      <c r="K156">
        <f>1000*CC156*AI156*(BY156-BZ156)/(100*BR156*(1000-AI156*BY156))</f>
        <v>0</v>
      </c>
      <c r="L156">
        <f>CC156*AI156*(BX156-BW156*(1000-AI156*BZ156)/(1000-AI156*BY156))/(100*BR156)</f>
        <v>0</v>
      </c>
      <c r="M156">
        <f>BW156 - IF(AI156&gt;1, L156*BR156*100.0/(AK156*CK156), 0)</f>
        <v>0</v>
      </c>
      <c r="N156">
        <f>((T156-J156/2)*M156-L156)/(T156+J156/2)</f>
        <v>0</v>
      </c>
      <c r="O156">
        <f>N156*(CD156+CE156)/1000.0</f>
        <v>0</v>
      </c>
      <c r="P156">
        <f>(BW156 - IF(AI156&gt;1, L156*BR156*100.0/(AK156*CK156), 0))*(CD156+CE156)/1000.0</f>
        <v>0</v>
      </c>
      <c r="Q156">
        <f>2.0/((1/S156-1/R156)+SIGN(S156)*SQRT((1/S156-1/R156)*(1/S156-1/R156) + 4*BS156/((BS156+1)*(BS156+1))*(2*1/S156*1/R156-1/R156*1/R156)))</f>
        <v>0</v>
      </c>
      <c r="R156">
        <f>IF(LEFT(BT156,1)&lt;&gt;"0",IF(LEFT(BT156,1)="1",3.0,BU156),$D$5+$E$5*(CK156*CD156/($K$5*1000))+$F$5*(CK156*CD156/($K$5*1000))*MAX(MIN(BR156,$J$5),$I$5)*MAX(MIN(BR156,$J$5),$I$5)+$G$5*MAX(MIN(BR156,$J$5),$I$5)*(CK156*CD156/($K$5*1000))+$H$5*(CK156*CD156/($K$5*1000))*(CK156*CD156/($K$5*1000)))</f>
        <v>0</v>
      </c>
      <c r="S156">
        <f>J156*(1000-(1000*0.61365*exp(17.502*W156/(240.97+W156))/(CD156+CE156)+BY156)/2)/(1000*0.61365*exp(17.502*W156/(240.97+W156))/(CD156+CE156)-BY156)</f>
        <v>0</v>
      </c>
      <c r="T156">
        <f>1/((BS156+1)/(Q156/1.6)+1/(R156/1.37)) + BS156/((BS156+1)/(Q156/1.6) + BS156/(R156/1.37))</f>
        <v>0</v>
      </c>
      <c r="U156">
        <f>(BN156*BQ156)</f>
        <v>0</v>
      </c>
      <c r="V156">
        <f>(CF156+(U156+2*0.95*5.67E-8*(((CF156+$B$7)+273)^4-(CF156+273)^4)-44100*J156)/(1.84*29.3*R156+8*0.95*5.67E-8*(CF156+273)^3))</f>
        <v>0</v>
      </c>
      <c r="W156">
        <f>($C$7*CG156+$D$7*CH156+$E$7*V156)</f>
        <v>0</v>
      </c>
      <c r="X156">
        <f>0.61365*exp(17.502*W156/(240.97+W156))</f>
        <v>0</v>
      </c>
      <c r="Y156">
        <f>(Z156/AA156*100)</f>
        <v>0</v>
      </c>
      <c r="Z156">
        <f>BY156*(CD156+CE156)/1000</f>
        <v>0</v>
      </c>
      <c r="AA156">
        <f>0.61365*exp(17.502*CF156/(240.97+CF156))</f>
        <v>0</v>
      </c>
      <c r="AB156">
        <f>(X156-BY156*(CD156+CE156)/1000)</f>
        <v>0</v>
      </c>
      <c r="AC156">
        <f>(-J156*44100)</f>
        <v>0</v>
      </c>
      <c r="AD156">
        <f>2*29.3*R156*0.92*(CF156-W156)</f>
        <v>0</v>
      </c>
      <c r="AE156">
        <f>2*0.95*5.67E-8*(((CF156+$B$7)+273)^4-(W156+273)^4)</f>
        <v>0</v>
      </c>
      <c r="AF156">
        <f>U156+AE156+AC156+AD156</f>
        <v>0</v>
      </c>
      <c r="AG156">
        <v>16</v>
      </c>
      <c r="AH156">
        <v>2</v>
      </c>
      <c r="AI156">
        <f>IF(AG156*$H$13&gt;=AK156,1.0,(AK156/(AK156-AG156*$H$13)))</f>
        <v>0</v>
      </c>
      <c r="AJ156">
        <f>(AI156-1)*100</f>
        <v>0</v>
      </c>
      <c r="AK156">
        <f>MAX(0,($B$13+$C$13*CK156)/(1+$D$13*CK156)*CD156/(CF156+273)*$E$13)</f>
        <v>0</v>
      </c>
      <c r="AL156" t="s">
        <v>292</v>
      </c>
      <c r="AM156" t="s">
        <v>292</v>
      </c>
      <c r="AN156">
        <v>0</v>
      </c>
      <c r="AO156">
        <v>0</v>
      </c>
      <c r="AP156">
        <f>1-AN156/AO156</f>
        <v>0</v>
      </c>
      <c r="AQ156">
        <v>0</v>
      </c>
      <c r="AR156" t="s">
        <v>292</v>
      </c>
      <c r="AS156" t="s">
        <v>292</v>
      </c>
      <c r="AT156">
        <v>0</v>
      </c>
      <c r="AU156">
        <v>0</v>
      </c>
      <c r="AV156">
        <f>1-AT156/AU156</f>
        <v>0</v>
      </c>
      <c r="AW156">
        <v>0.5</v>
      </c>
      <c r="AX156">
        <f>BO156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292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BN156">
        <f>$B$11*CL156+$C$11*CM156+$F$11*CN156*(1-CQ156)</f>
        <v>0</v>
      </c>
      <c r="BO156">
        <f>BN156*BP156</f>
        <v>0</v>
      </c>
      <c r="BP156">
        <f>($B$11*$D$9+$C$11*$D$9+$F$11*((DA156+CS156)/MAX(DA156+CS156+DB156, 0.1)*$I$9+DB156/MAX(DA156+CS156+DB156, 0.1)*$J$9))/($B$11+$C$11+$F$11)</f>
        <v>0</v>
      </c>
      <c r="BQ156">
        <f>($B$11*$K$9+$C$11*$K$9+$F$11*((DA156+CS156)/MAX(DA156+CS156+DB156, 0.1)*$P$9+DB156/MAX(DA156+CS156+DB156, 0.1)*$Q$9))/($B$11+$C$11+$F$11)</f>
        <v>0</v>
      </c>
      <c r="BR156">
        <v>6</v>
      </c>
      <c r="BS156">
        <v>0.5</v>
      </c>
      <c r="BT156" t="s">
        <v>293</v>
      </c>
      <c r="BU156">
        <v>2</v>
      </c>
      <c r="BV156">
        <v>1626126591.6</v>
      </c>
      <c r="BW156">
        <v>402.702666666667</v>
      </c>
      <c r="BX156">
        <v>419.954</v>
      </c>
      <c r="BY156">
        <v>7.41556666666667</v>
      </c>
      <c r="BZ156">
        <v>4.51629</v>
      </c>
      <c r="CA156">
        <v>400.572</v>
      </c>
      <c r="CB156">
        <v>7.47012666666667</v>
      </c>
      <c r="CC156">
        <v>899.991</v>
      </c>
      <c r="CD156">
        <v>100.774</v>
      </c>
      <c r="CE156">
        <v>0.112916</v>
      </c>
      <c r="CF156">
        <v>18.7144333333333</v>
      </c>
      <c r="CG156">
        <v>17.7914666666667</v>
      </c>
      <c r="CH156">
        <v>999.9</v>
      </c>
      <c r="CI156">
        <v>0</v>
      </c>
      <c r="CJ156">
        <v>0</v>
      </c>
      <c r="CK156">
        <v>9984.16333333334</v>
      </c>
      <c r="CL156">
        <v>0</v>
      </c>
      <c r="CM156">
        <v>0.221023</v>
      </c>
      <c r="CN156">
        <v>1459.90333333333</v>
      </c>
      <c r="CO156">
        <v>0.972996333333333</v>
      </c>
      <c r="CP156">
        <v>0.0270039333333333</v>
      </c>
      <c r="CQ156">
        <v>0</v>
      </c>
      <c r="CR156">
        <v>901.464666666667</v>
      </c>
      <c r="CS156">
        <v>4.99999</v>
      </c>
      <c r="CT156">
        <v>13183.2</v>
      </c>
      <c r="CU156">
        <v>12727.4666666667</v>
      </c>
      <c r="CV156">
        <v>40.062</v>
      </c>
      <c r="CW156">
        <v>42.25</v>
      </c>
      <c r="CX156">
        <v>41.25</v>
      </c>
      <c r="CY156">
        <v>41.562</v>
      </c>
      <c r="CZ156">
        <v>41.625</v>
      </c>
      <c r="DA156">
        <v>1415.61333333333</v>
      </c>
      <c r="DB156">
        <v>39.29</v>
      </c>
      <c r="DC156">
        <v>0</v>
      </c>
      <c r="DD156">
        <v>1626126601.9</v>
      </c>
      <c r="DE156">
        <v>0</v>
      </c>
      <c r="DF156">
        <v>902.09696</v>
      </c>
      <c r="DG156">
        <v>-6.86015383934722</v>
      </c>
      <c r="DH156">
        <v>-101.992307625055</v>
      </c>
      <c r="DI156">
        <v>13194.648</v>
      </c>
      <c r="DJ156">
        <v>15</v>
      </c>
      <c r="DK156">
        <v>1626126261</v>
      </c>
      <c r="DL156" t="s">
        <v>294</v>
      </c>
      <c r="DM156">
        <v>1626126255</v>
      </c>
      <c r="DN156">
        <v>1626126261</v>
      </c>
      <c r="DO156">
        <v>7</v>
      </c>
      <c r="DP156">
        <v>0.339</v>
      </c>
      <c r="DQ156">
        <v>0.02</v>
      </c>
      <c r="DR156">
        <v>2.158</v>
      </c>
      <c r="DS156">
        <v>-0.064</v>
      </c>
      <c r="DT156">
        <v>420</v>
      </c>
      <c r="DU156">
        <v>4</v>
      </c>
      <c r="DV156">
        <v>0.09</v>
      </c>
      <c r="DW156">
        <v>0.05</v>
      </c>
      <c r="DX156">
        <v>-17.2061756097561</v>
      </c>
      <c r="DY156">
        <v>-0.299147038327535</v>
      </c>
      <c r="DZ156">
        <v>0.0388884946336587</v>
      </c>
      <c r="EA156">
        <v>1</v>
      </c>
      <c r="EB156">
        <v>902.4725</v>
      </c>
      <c r="EC156">
        <v>-7.06575261402711</v>
      </c>
      <c r="ED156">
        <v>0.719463781126566</v>
      </c>
      <c r="EE156">
        <v>1</v>
      </c>
      <c r="EF156">
        <v>2.85306487804878</v>
      </c>
      <c r="EG156">
        <v>0.28925540069686</v>
      </c>
      <c r="EH156">
        <v>0.0285841162716973</v>
      </c>
      <c r="EI156">
        <v>0</v>
      </c>
      <c r="EJ156">
        <v>2</v>
      </c>
      <c r="EK156">
        <v>3</v>
      </c>
      <c r="EL156" t="s">
        <v>340</v>
      </c>
      <c r="EM156">
        <v>100</v>
      </c>
      <c r="EN156">
        <v>100</v>
      </c>
      <c r="EO156">
        <v>2.131</v>
      </c>
      <c r="EP156">
        <v>-0.0545</v>
      </c>
      <c r="EQ156">
        <v>1.36772170046793</v>
      </c>
      <c r="ER156">
        <v>0.00225868272383977</v>
      </c>
      <c r="ES156">
        <v>-9.96746185667655e-07</v>
      </c>
      <c r="ET156">
        <v>2.83711317370827e-10</v>
      </c>
      <c r="EU156">
        <v>-0.063082517618382</v>
      </c>
      <c r="EV156">
        <v>-0.00217948432402501</v>
      </c>
      <c r="EW156">
        <v>0.000453263451741206</v>
      </c>
      <c r="EX156">
        <v>-1.16319206543697e-06</v>
      </c>
      <c r="EY156">
        <v>-2</v>
      </c>
      <c r="EZ156">
        <v>2196</v>
      </c>
      <c r="FA156">
        <v>1</v>
      </c>
      <c r="FB156">
        <v>25</v>
      </c>
      <c r="FC156">
        <v>5.6</v>
      </c>
      <c r="FD156">
        <v>5.5</v>
      </c>
      <c r="FE156">
        <v>18</v>
      </c>
      <c r="FF156">
        <v>943.305</v>
      </c>
      <c r="FG156">
        <v>423.053</v>
      </c>
      <c r="FH156">
        <v>16.7703</v>
      </c>
      <c r="FI156">
        <v>25.8012</v>
      </c>
      <c r="FJ156">
        <v>29.9993</v>
      </c>
      <c r="FK156">
        <v>25.8571</v>
      </c>
      <c r="FL156">
        <v>25.8872</v>
      </c>
      <c r="FM156">
        <v>25.2684</v>
      </c>
      <c r="FN156">
        <v>71.8417</v>
      </c>
      <c r="FO156">
        <v>0</v>
      </c>
      <c r="FP156">
        <v>16.88</v>
      </c>
      <c r="FQ156">
        <v>420</v>
      </c>
      <c r="FR156">
        <v>4.55226</v>
      </c>
      <c r="FS156">
        <v>101.376</v>
      </c>
      <c r="FT156">
        <v>102.007</v>
      </c>
    </row>
    <row r="157" spans="1:176">
      <c r="A157">
        <v>141</v>
      </c>
      <c r="B157">
        <v>1626126594.6</v>
      </c>
      <c r="C157">
        <v>280.099999904633</v>
      </c>
      <c r="D157" t="s">
        <v>576</v>
      </c>
      <c r="E157" t="s">
        <v>577</v>
      </c>
      <c r="F157">
        <v>1</v>
      </c>
      <c r="I157">
        <v>1626126593.6</v>
      </c>
      <c r="J157">
        <f>(K157)/1000</f>
        <v>0</v>
      </c>
      <c r="K157">
        <f>1000*CC157*AI157*(BY157-BZ157)/(100*BR157*(1000-AI157*BY157))</f>
        <v>0</v>
      </c>
      <c r="L157">
        <f>CC157*AI157*(BX157-BW157*(1000-AI157*BZ157)/(1000-AI157*BY157))/(100*BR157)</f>
        <v>0</v>
      </c>
      <c r="M157">
        <f>BW157 - IF(AI157&gt;1, L157*BR157*100.0/(AK157*CK157), 0)</f>
        <v>0</v>
      </c>
      <c r="N157">
        <f>((T157-J157/2)*M157-L157)/(T157+J157/2)</f>
        <v>0</v>
      </c>
      <c r="O157">
        <f>N157*(CD157+CE157)/1000.0</f>
        <v>0</v>
      </c>
      <c r="P157">
        <f>(BW157 - IF(AI157&gt;1, L157*BR157*100.0/(AK157*CK157), 0))*(CD157+CE157)/1000.0</f>
        <v>0</v>
      </c>
      <c r="Q157">
        <f>2.0/((1/S157-1/R157)+SIGN(S157)*SQRT((1/S157-1/R157)*(1/S157-1/R157) + 4*BS157/((BS157+1)*(BS157+1))*(2*1/S157*1/R157-1/R157*1/R157)))</f>
        <v>0</v>
      </c>
      <c r="R157">
        <f>IF(LEFT(BT157,1)&lt;&gt;"0",IF(LEFT(BT157,1)="1",3.0,BU157),$D$5+$E$5*(CK157*CD157/($K$5*1000))+$F$5*(CK157*CD157/($K$5*1000))*MAX(MIN(BR157,$J$5),$I$5)*MAX(MIN(BR157,$J$5),$I$5)+$G$5*MAX(MIN(BR157,$J$5),$I$5)*(CK157*CD157/($K$5*1000))+$H$5*(CK157*CD157/($K$5*1000))*(CK157*CD157/($K$5*1000)))</f>
        <v>0</v>
      </c>
      <c r="S157">
        <f>J157*(1000-(1000*0.61365*exp(17.502*W157/(240.97+W157))/(CD157+CE157)+BY157)/2)/(1000*0.61365*exp(17.502*W157/(240.97+W157))/(CD157+CE157)-BY157)</f>
        <v>0</v>
      </c>
      <c r="T157">
        <f>1/((BS157+1)/(Q157/1.6)+1/(R157/1.37)) + BS157/((BS157+1)/(Q157/1.6) + BS157/(R157/1.37))</f>
        <v>0</v>
      </c>
      <c r="U157">
        <f>(BN157*BQ157)</f>
        <v>0</v>
      </c>
      <c r="V157">
        <f>(CF157+(U157+2*0.95*5.67E-8*(((CF157+$B$7)+273)^4-(CF157+273)^4)-44100*J157)/(1.84*29.3*R157+8*0.95*5.67E-8*(CF157+273)^3))</f>
        <v>0</v>
      </c>
      <c r="W157">
        <f>($C$7*CG157+$D$7*CH157+$E$7*V157)</f>
        <v>0</v>
      </c>
      <c r="X157">
        <f>0.61365*exp(17.502*W157/(240.97+W157))</f>
        <v>0</v>
      </c>
      <c r="Y157">
        <f>(Z157/AA157*100)</f>
        <v>0</v>
      </c>
      <c r="Z157">
        <f>BY157*(CD157+CE157)/1000</f>
        <v>0</v>
      </c>
      <c r="AA157">
        <f>0.61365*exp(17.502*CF157/(240.97+CF157))</f>
        <v>0</v>
      </c>
      <c r="AB157">
        <f>(X157-BY157*(CD157+CE157)/1000)</f>
        <v>0</v>
      </c>
      <c r="AC157">
        <f>(-J157*44100)</f>
        <v>0</v>
      </c>
      <c r="AD157">
        <f>2*29.3*R157*0.92*(CF157-W157)</f>
        <v>0</v>
      </c>
      <c r="AE157">
        <f>2*0.95*5.67E-8*(((CF157+$B$7)+273)^4-(W157+273)^4)</f>
        <v>0</v>
      </c>
      <c r="AF157">
        <f>U157+AE157+AC157+AD157</f>
        <v>0</v>
      </c>
      <c r="AG157">
        <v>15</v>
      </c>
      <c r="AH157">
        <v>2</v>
      </c>
      <c r="AI157">
        <f>IF(AG157*$H$13&gt;=AK157,1.0,(AK157/(AK157-AG157*$H$13)))</f>
        <v>0</v>
      </c>
      <c r="AJ157">
        <f>(AI157-1)*100</f>
        <v>0</v>
      </c>
      <c r="AK157">
        <f>MAX(0,($B$13+$C$13*CK157)/(1+$D$13*CK157)*CD157/(CF157+273)*$E$13)</f>
        <v>0</v>
      </c>
      <c r="AL157" t="s">
        <v>292</v>
      </c>
      <c r="AM157" t="s">
        <v>292</v>
      </c>
      <c r="AN157">
        <v>0</v>
      </c>
      <c r="AO157">
        <v>0</v>
      </c>
      <c r="AP157">
        <f>1-AN157/AO157</f>
        <v>0</v>
      </c>
      <c r="AQ157">
        <v>0</v>
      </c>
      <c r="AR157" t="s">
        <v>292</v>
      </c>
      <c r="AS157" t="s">
        <v>292</v>
      </c>
      <c r="AT157">
        <v>0</v>
      </c>
      <c r="AU157">
        <v>0</v>
      </c>
      <c r="AV157">
        <f>1-AT157/AU157</f>
        <v>0</v>
      </c>
      <c r="AW157">
        <v>0.5</v>
      </c>
      <c r="AX157">
        <f>BO157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292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BN157">
        <f>$B$11*CL157+$C$11*CM157+$F$11*CN157*(1-CQ157)</f>
        <v>0</v>
      </c>
      <c r="BO157">
        <f>BN157*BP157</f>
        <v>0</v>
      </c>
      <c r="BP157">
        <f>($B$11*$D$9+$C$11*$D$9+$F$11*((DA157+CS157)/MAX(DA157+CS157+DB157, 0.1)*$I$9+DB157/MAX(DA157+CS157+DB157, 0.1)*$J$9))/($B$11+$C$11+$F$11)</f>
        <v>0</v>
      </c>
      <c r="BQ157">
        <f>($B$11*$K$9+$C$11*$K$9+$F$11*((DA157+CS157)/MAX(DA157+CS157+DB157, 0.1)*$P$9+DB157/MAX(DA157+CS157+DB157, 0.1)*$Q$9))/($B$11+$C$11+$F$11)</f>
        <v>0</v>
      </c>
      <c r="BR157">
        <v>6</v>
      </c>
      <c r="BS157">
        <v>0.5</v>
      </c>
      <c r="BT157" t="s">
        <v>293</v>
      </c>
      <c r="BU157">
        <v>2</v>
      </c>
      <c r="BV157">
        <v>1626126593.6</v>
      </c>
      <c r="BW157">
        <v>402.655333333333</v>
      </c>
      <c r="BX157">
        <v>419.993666666667</v>
      </c>
      <c r="BY157">
        <v>7.42530666666667</v>
      </c>
      <c r="BZ157">
        <v>4.51638333333333</v>
      </c>
      <c r="CA157">
        <v>400.524666666667</v>
      </c>
      <c r="CB157">
        <v>7.47982</v>
      </c>
      <c r="CC157">
        <v>900.006</v>
      </c>
      <c r="CD157">
        <v>100.773333333333</v>
      </c>
      <c r="CE157">
        <v>0.112927333333333</v>
      </c>
      <c r="CF157">
        <v>18.7403</v>
      </c>
      <c r="CG157">
        <v>17.8098666666667</v>
      </c>
      <c r="CH157">
        <v>999.9</v>
      </c>
      <c r="CI157">
        <v>0</v>
      </c>
      <c r="CJ157">
        <v>0</v>
      </c>
      <c r="CK157">
        <v>9980.21</v>
      </c>
      <c r="CL157">
        <v>0</v>
      </c>
      <c r="CM157">
        <v>0.221023</v>
      </c>
      <c r="CN157">
        <v>1460.07333333333</v>
      </c>
      <c r="CO157">
        <v>0.972999</v>
      </c>
      <c r="CP157">
        <v>0.0270008</v>
      </c>
      <c r="CQ157">
        <v>0</v>
      </c>
      <c r="CR157">
        <v>901.048333333333</v>
      </c>
      <c r="CS157">
        <v>4.99999</v>
      </c>
      <c r="CT157">
        <v>13181.7666666667</v>
      </c>
      <c r="CU157">
        <v>12729</v>
      </c>
      <c r="CV157">
        <v>40.062</v>
      </c>
      <c r="CW157">
        <v>42.25</v>
      </c>
      <c r="CX157">
        <v>41.25</v>
      </c>
      <c r="CY157">
        <v>41.562</v>
      </c>
      <c r="CZ157">
        <v>41.625</v>
      </c>
      <c r="DA157">
        <v>1415.78333333333</v>
      </c>
      <c r="DB157">
        <v>39.29</v>
      </c>
      <c r="DC157">
        <v>0</v>
      </c>
      <c r="DD157">
        <v>1626126603.7</v>
      </c>
      <c r="DE157">
        <v>0</v>
      </c>
      <c r="DF157">
        <v>901.927576923077</v>
      </c>
      <c r="DG157">
        <v>-7.01924787019098</v>
      </c>
      <c r="DH157">
        <v>-97.8393163758287</v>
      </c>
      <c r="DI157">
        <v>13192.1615384615</v>
      </c>
      <c r="DJ157">
        <v>15</v>
      </c>
      <c r="DK157">
        <v>1626126261</v>
      </c>
      <c r="DL157" t="s">
        <v>294</v>
      </c>
      <c r="DM157">
        <v>1626126255</v>
      </c>
      <c r="DN157">
        <v>1626126261</v>
      </c>
      <c r="DO157">
        <v>7</v>
      </c>
      <c r="DP157">
        <v>0.339</v>
      </c>
      <c r="DQ157">
        <v>0.02</v>
      </c>
      <c r="DR157">
        <v>2.158</v>
      </c>
      <c r="DS157">
        <v>-0.064</v>
      </c>
      <c r="DT157">
        <v>420</v>
      </c>
      <c r="DU157">
        <v>4</v>
      </c>
      <c r="DV157">
        <v>0.09</v>
      </c>
      <c r="DW157">
        <v>0.05</v>
      </c>
      <c r="DX157">
        <v>-17.2204926829268</v>
      </c>
      <c r="DY157">
        <v>-0.370843902439093</v>
      </c>
      <c r="DZ157">
        <v>0.0466359036305296</v>
      </c>
      <c r="EA157">
        <v>1</v>
      </c>
      <c r="EB157">
        <v>902.306685714286</v>
      </c>
      <c r="EC157">
        <v>-7.2095748484832</v>
      </c>
      <c r="ED157">
        <v>0.749454040196825</v>
      </c>
      <c r="EE157">
        <v>1</v>
      </c>
      <c r="EF157">
        <v>2.86285414634146</v>
      </c>
      <c r="EG157">
        <v>0.278689965156794</v>
      </c>
      <c r="EH157">
        <v>0.0275043986704397</v>
      </c>
      <c r="EI157">
        <v>0</v>
      </c>
      <c r="EJ157">
        <v>2</v>
      </c>
      <c r="EK157">
        <v>3</v>
      </c>
      <c r="EL157" t="s">
        <v>340</v>
      </c>
      <c r="EM157">
        <v>100</v>
      </c>
      <c r="EN157">
        <v>100</v>
      </c>
      <c r="EO157">
        <v>2.131</v>
      </c>
      <c r="EP157">
        <v>-0.0545</v>
      </c>
      <c r="EQ157">
        <v>1.36772170046793</v>
      </c>
      <c r="ER157">
        <v>0.00225868272383977</v>
      </c>
      <c r="ES157">
        <v>-9.96746185667655e-07</v>
      </c>
      <c r="ET157">
        <v>2.83711317370827e-10</v>
      </c>
      <c r="EU157">
        <v>-0.063082517618382</v>
      </c>
      <c r="EV157">
        <v>-0.00217948432402501</v>
      </c>
      <c r="EW157">
        <v>0.000453263451741206</v>
      </c>
      <c r="EX157">
        <v>-1.16319206543697e-06</v>
      </c>
      <c r="EY157">
        <v>-2</v>
      </c>
      <c r="EZ157">
        <v>2196</v>
      </c>
      <c r="FA157">
        <v>1</v>
      </c>
      <c r="FB157">
        <v>25</v>
      </c>
      <c r="FC157">
        <v>5.7</v>
      </c>
      <c r="FD157">
        <v>5.6</v>
      </c>
      <c r="FE157">
        <v>18</v>
      </c>
      <c r="FF157">
        <v>943.788</v>
      </c>
      <c r="FG157">
        <v>423.055</v>
      </c>
      <c r="FH157">
        <v>16.8399</v>
      </c>
      <c r="FI157">
        <v>25.7971</v>
      </c>
      <c r="FJ157">
        <v>29.9994</v>
      </c>
      <c r="FK157">
        <v>25.855</v>
      </c>
      <c r="FL157">
        <v>25.8856</v>
      </c>
      <c r="FM157">
        <v>25.2672</v>
      </c>
      <c r="FN157">
        <v>71.8417</v>
      </c>
      <c r="FO157">
        <v>0</v>
      </c>
      <c r="FP157">
        <v>16.98</v>
      </c>
      <c r="FQ157">
        <v>420</v>
      </c>
      <c r="FR157">
        <v>4.59767</v>
      </c>
      <c r="FS157">
        <v>101.377</v>
      </c>
      <c r="FT157">
        <v>102.007</v>
      </c>
    </row>
    <row r="158" spans="1:176">
      <c r="A158">
        <v>142</v>
      </c>
      <c r="B158">
        <v>1626126596.6</v>
      </c>
      <c r="C158">
        <v>282.099999904633</v>
      </c>
      <c r="D158" t="s">
        <v>578</v>
      </c>
      <c r="E158" t="s">
        <v>579</v>
      </c>
      <c r="F158">
        <v>1</v>
      </c>
      <c r="I158">
        <v>1626126595.6</v>
      </c>
      <c r="J158">
        <f>(K158)/1000</f>
        <v>0</v>
      </c>
      <c r="K158">
        <f>1000*CC158*AI158*(BY158-BZ158)/(100*BR158*(1000-AI158*BY158))</f>
        <v>0</v>
      </c>
      <c r="L158">
        <f>CC158*AI158*(BX158-BW158*(1000-AI158*BZ158)/(1000-AI158*BY158))/(100*BR158)</f>
        <v>0</v>
      </c>
      <c r="M158">
        <f>BW158 - IF(AI158&gt;1, L158*BR158*100.0/(AK158*CK158), 0)</f>
        <v>0</v>
      </c>
      <c r="N158">
        <f>((T158-J158/2)*M158-L158)/(T158+J158/2)</f>
        <v>0</v>
      </c>
      <c r="O158">
        <f>N158*(CD158+CE158)/1000.0</f>
        <v>0</v>
      </c>
      <c r="P158">
        <f>(BW158 - IF(AI158&gt;1, L158*BR158*100.0/(AK158*CK158), 0))*(CD158+CE158)/1000.0</f>
        <v>0</v>
      </c>
      <c r="Q158">
        <f>2.0/((1/S158-1/R158)+SIGN(S158)*SQRT((1/S158-1/R158)*(1/S158-1/R158) + 4*BS158/((BS158+1)*(BS158+1))*(2*1/S158*1/R158-1/R158*1/R158)))</f>
        <v>0</v>
      </c>
      <c r="R158">
        <f>IF(LEFT(BT158,1)&lt;&gt;"0",IF(LEFT(BT158,1)="1",3.0,BU158),$D$5+$E$5*(CK158*CD158/($K$5*1000))+$F$5*(CK158*CD158/($K$5*1000))*MAX(MIN(BR158,$J$5),$I$5)*MAX(MIN(BR158,$J$5),$I$5)+$G$5*MAX(MIN(BR158,$J$5),$I$5)*(CK158*CD158/($K$5*1000))+$H$5*(CK158*CD158/($K$5*1000))*(CK158*CD158/($K$5*1000)))</f>
        <v>0</v>
      </c>
      <c r="S158">
        <f>J158*(1000-(1000*0.61365*exp(17.502*W158/(240.97+W158))/(CD158+CE158)+BY158)/2)/(1000*0.61365*exp(17.502*W158/(240.97+W158))/(CD158+CE158)-BY158)</f>
        <v>0</v>
      </c>
      <c r="T158">
        <f>1/((BS158+1)/(Q158/1.6)+1/(R158/1.37)) + BS158/((BS158+1)/(Q158/1.6) + BS158/(R158/1.37))</f>
        <v>0</v>
      </c>
      <c r="U158">
        <f>(BN158*BQ158)</f>
        <v>0</v>
      </c>
      <c r="V158">
        <f>(CF158+(U158+2*0.95*5.67E-8*(((CF158+$B$7)+273)^4-(CF158+273)^4)-44100*J158)/(1.84*29.3*R158+8*0.95*5.67E-8*(CF158+273)^3))</f>
        <v>0</v>
      </c>
      <c r="W158">
        <f>($C$7*CG158+$D$7*CH158+$E$7*V158)</f>
        <v>0</v>
      </c>
      <c r="X158">
        <f>0.61365*exp(17.502*W158/(240.97+W158))</f>
        <v>0</v>
      </c>
      <c r="Y158">
        <f>(Z158/AA158*100)</f>
        <v>0</v>
      </c>
      <c r="Z158">
        <f>BY158*(CD158+CE158)/1000</f>
        <v>0</v>
      </c>
      <c r="AA158">
        <f>0.61365*exp(17.502*CF158/(240.97+CF158))</f>
        <v>0</v>
      </c>
      <c r="AB158">
        <f>(X158-BY158*(CD158+CE158)/1000)</f>
        <v>0</v>
      </c>
      <c r="AC158">
        <f>(-J158*44100)</f>
        <v>0</v>
      </c>
      <c r="AD158">
        <f>2*29.3*R158*0.92*(CF158-W158)</f>
        <v>0</v>
      </c>
      <c r="AE158">
        <f>2*0.95*5.67E-8*(((CF158+$B$7)+273)^4-(W158+273)^4)</f>
        <v>0</v>
      </c>
      <c r="AF158">
        <f>U158+AE158+AC158+AD158</f>
        <v>0</v>
      </c>
      <c r="AG158">
        <v>15</v>
      </c>
      <c r="AH158">
        <v>2</v>
      </c>
      <c r="AI158">
        <f>IF(AG158*$H$13&gt;=AK158,1.0,(AK158/(AK158-AG158*$H$13)))</f>
        <v>0</v>
      </c>
      <c r="AJ158">
        <f>(AI158-1)*100</f>
        <v>0</v>
      </c>
      <c r="AK158">
        <f>MAX(0,($B$13+$C$13*CK158)/(1+$D$13*CK158)*CD158/(CF158+273)*$E$13)</f>
        <v>0</v>
      </c>
      <c r="AL158" t="s">
        <v>292</v>
      </c>
      <c r="AM158" t="s">
        <v>292</v>
      </c>
      <c r="AN158">
        <v>0</v>
      </c>
      <c r="AO158">
        <v>0</v>
      </c>
      <c r="AP158">
        <f>1-AN158/AO158</f>
        <v>0</v>
      </c>
      <c r="AQ158">
        <v>0</v>
      </c>
      <c r="AR158" t="s">
        <v>292</v>
      </c>
      <c r="AS158" t="s">
        <v>292</v>
      </c>
      <c r="AT158">
        <v>0</v>
      </c>
      <c r="AU158">
        <v>0</v>
      </c>
      <c r="AV158">
        <f>1-AT158/AU158</f>
        <v>0</v>
      </c>
      <c r="AW158">
        <v>0.5</v>
      </c>
      <c r="AX158">
        <f>BO158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292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BN158">
        <f>$B$11*CL158+$C$11*CM158+$F$11*CN158*(1-CQ158)</f>
        <v>0</v>
      </c>
      <c r="BO158">
        <f>BN158*BP158</f>
        <v>0</v>
      </c>
      <c r="BP158">
        <f>($B$11*$D$9+$C$11*$D$9+$F$11*((DA158+CS158)/MAX(DA158+CS158+DB158, 0.1)*$I$9+DB158/MAX(DA158+CS158+DB158, 0.1)*$J$9))/($B$11+$C$11+$F$11)</f>
        <v>0</v>
      </c>
      <c r="BQ158">
        <f>($B$11*$K$9+$C$11*$K$9+$F$11*((DA158+CS158)/MAX(DA158+CS158+DB158, 0.1)*$P$9+DB158/MAX(DA158+CS158+DB158, 0.1)*$Q$9))/($B$11+$C$11+$F$11)</f>
        <v>0</v>
      </c>
      <c r="BR158">
        <v>6</v>
      </c>
      <c r="BS158">
        <v>0.5</v>
      </c>
      <c r="BT158" t="s">
        <v>293</v>
      </c>
      <c r="BU158">
        <v>2</v>
      </c>
      <c r="BV158">
        <v>1626126595.6</v>
      </c>
      <c r="BW158">
        <v>402.663</v>
      </c>
      <c r="BX158">
        <v>420.002333333333</v>
      </c>
      <c r="BY158">
        <v>7.43391</v>
      </c>
      <c r="BZ158">
        <v>4.51758333333333</v>
      </c>
      <c r="CA158">
        <v>400.532</v>
      </c>
      <c r="CB158">
        <v>7.48838333333333</v>
      </c>
      <c r="CC158">
        <v>899.977333333333</v>
      </c>
      <c r="CD158">
        <v>100.772333333333</v>
      </c>
      <c r="CE158">
        <v>0.112226</v>
      </c>
      <c r="CF158">
        <v>18.7702</v>
      </c>
      <c r="CG158">
        <v>17.8381</v>
      </c>
      <c r="CH158">
        <v>999.9</v>
      </c>
      <c r="CI158">
        <v>0</v>
      </c>
      <c r="CJ158">
        <v>0</v>
      </c>
      <c r="CK158">
        <v>9992.70666666667</v>
      </c>
      <c r="CL158">
        <v>0</v>
      </c>
      <c r="CM158">
        <v>0.221023</v>
      </c>
      <c r="CN158">
        <v>1459.91666666667</v>
      </c>
      <c r="CO158">
        <v>0.972996333333333</v>
      </c>
      <c r="CP158">
        <v>0.0270039333333333</v>
      </c>
      <c r="CQ158">
        <v>0</v>
      </c>
      <c r="CR158">
        <v>900.882333333333</v>
      </c>
      <c r="CS158">
        <v>4.99999</v>
      </c>
      <c r="CT158">
        <v>13176.6333333333</v>
      </c>
      <c r="CU158">
        <v>12727.5666666667</v>
      </c>
      <c r="CV158">
        <v>40.062</v>
      </c>
      <c r="CW158">
        <v>42.25</v>
      </c>
      <c r="CX158">
        <v>41.25</v>
      </c>
      <c r="CY158">
        <v>41.562</v>
      </c>
      <c r="CZ158">
        <v>41.625</v>
      </c>
      <c r="DA158">
        <v>1415.62666666667</v>
      </c>
      <c r="DB158">
        <v>39.29</v>
      </c>
      <c r="DC158">
        <v>0</v>
      </c>
      <c r="DD158">
        <v>1626126606.1</v>
      </c>
      <c r="DE158">
        <v>0</v>
      </c>
      <c r="DF158">
        <v>901.640076923077</v>
      </c>
      <c r="DG158">
        <v>-7.10536752311617</v>
      </c>
      <c r="DH158">
        <v>-100.953846224416</v>
      </c>
      <c r="DI158">
        <v>13188.1576923077</v>
      </c>
      <c r="DJ158">
        <v>15</v>
      </c>
      <c r="DK158">
        <v>1626126261</v>
      </c>
      <c r="DL158" t="s">
        <v>294</v>
      </c>
      <c r="DM158">
        <v>1626126255</v>
      </c>
      <c r="DN158">
        <v>1626126261</v>
      </c>
      <c r="DO158">
        <v>7</v>
      </c>
      <c r="DP158">
        <v>0.339</v>
      </c>
      <c r="DQ158">
        <v>0.02</v>
      </c>
      <c r="DR158">
        <v>2.158</v>
      </c>
      <c r="DS158">
        <v>-0.064</v>
      </c>
      <c r="DT158">
        <v>420</v>
      </c>
      <c r="DU158">
        <v>4</v>
      </c>
      <c r="DV158">
        <v>0.09</v>
      </c>
      <c r="DW158">
        <v>0.05</v>
      </c>
      <c r="DX158">
        <v>-17.2377731707317</v>
      </c>
      <c r="DY158">
        <v>-0.454856445993006</v>
      </c>
      <c r="DZ158">
        <v>0.055009848450362</v>
      </c>
      <c r="EA158">
        <v>1</v>
      </c>
      <c r="EB158">
        <v>902.013909090909</v>
      </c>
      <c r="EC158">
        <v>-7.03028905324049</v>
      </c>
      <c r="ED158">
        <v>0.687059406528411</v>
      </c>
      <c r="EE158">
        <v>1</v>
      </c>
      <c r="EF158">
        <v>2.87218463414634</v>
      </c>
      <c r="EG158">
        <v>0.273597282229967</v>
      </c>
      <c r="EH158">
        <v>0.0269957096950482</v>
      </c>
      <c r="EI158">
        <v>0</v>
      </c>
      <c r="EJ158">
        <v>2</v>
      </c>
      <c r="EK158">
        <v>3</v>
      </c>
      <c r="EL158" t="s">
        <v>340</v>
      </c>
      <c r="EM158">
        <v>100</v>
      </c>
      <c r="EN158">
        <v>100</v>
      </c>
      <c r="EO158">
        <v>2.131</v>
      </c>
      <c r="EP158">
        <v>-0.0544</v>
      </c>
      <c r="EQ158">
        <v>1.36772170046793</v>
      </c>
      <c r="ER158">
        <v>0.00225868272383977</v>
      </c>
      <c r="ES158">
        <v>-9.96746185667655e-07</v>
      </c>
      <c r="ET158">
        <v>2.83711317370827e-10</v>
      </c>
      <c r="EU158">
        <v>-0.063082517618382</v>
      </c>
      <c r="EV158">
        <v>-0.00217948432402501</v>
      </c>
      <c r="EW158">
        <v>0.000453263451741206</v>
      </c>
      <c r="EX158">
        <v>-1.16319206543697e-06</v>
      </c>
      <c r="EY158">
        <v>-2</v>
      </c>
      <c r="EZ158">
        <v>2196</v>
      </c>
      <c r="FA158">
        <v>1</v>
      </c>
      <c r="FB158">
        <v>25</v>
      </c>
      <c r="FC158">
        <v>5.7</v>
      </c>
      <c r="FD158">
        <v>5.6</v>
      </c>
      <c r="FE158">
        <v>18</v>
      </c>
      <c r="FF158">
        <v>944.061</v>
      </c>
      <c r="FG158">
        <v>423.116</v>
      </c>
      <c r="FH158">
        <v>16.9063</v>
      </c>
      <c r="FI158">
        <v>25.7939</v>
      </c>
      <c r="FJ158">
        <v>29.9994</v>
      </c>
      <c r="FK158">
        <v>25.8528</v>
      </c>
      <c r="FL158">
        <v>25.884</v>
      </c>
      <c r="FM158">
        <v>25.2679</v>
      </c>
      <c r="FN158">
        <v>71.8417</v>
      </c>
      <c r="FO158">
        <v>0</v>
      </c>
      <c r="FP158">
        <v>16.98</v>
      </c>
      <c r="FQ158">
        <v>420</v>
      </c>
      <c r="FR158">
        <v>4.60138</v>
      </c>
      <c r="FS158">
        <v>101.378</v>
      </c>
      <c r="FT158">
        <v>102.008</v>
      </c>
    </row>
    <row r="159" spans="1:176">
      <c r="A159">
        <v>143</v>
      </c>
      <c r="B159">
        <v>1626126598.6</v>
      </c>
      <c r="C159">
        <v>284.099999904633</v>
      </c>
      <c r="D159" t="s">
        <v>580</v>
      </c>
      <c r="E159" t="s">
        <v>581</v>
      </c>
      <c r="F159">
        <v>1</v>
      </c>
      <c r="I159">
        <v>1626126597.6</v>
      </c>
      <c r="J159">
        <f>(K159)/1000</f>
        <v>0</v>
      </c>
      <c r="K159">
        <f>1000*CC159*AI159*(BY159-BZ159)/(100*BR159*(1000-AI159*BY159))</f>
        <v>0</v>
      </c>
      <c r="L159">
        <f>CC159*AI159*(BX159-BW159*(1000-AI159*BZ159)/(1000-AI159*BY159))/(100*BR159)</f>
        <v>0</v>
      </c>
      <c r="M159">
        <f>BW159 - IF(AI159&gt;1, L159*BR159*100.0/(AK159*CK159), 0)</f>
        <v>0</v>
      </c>
      <c r="N159">
        <f>((T159-J159/2)*M159-L159)/(T159+J159/2)</f>
        <v>0</v>
      </c>
      <c r="O159">
        <f>N159*(CD159+CE159)/1000.0</f>
        <v>0</v>
      </c>
      <c r="P159">
        <f>(BW159 - IF(AI159&gt;1, L159*BR159*100.0/(AK159*CK159), 0))*(CD159+CE159)/1000.0</f>
        <v>0</v>
      </c>
      <c r="Q159">
        <f>2.0/((1/S159-1/R159)+SIGN(S159)*SQRT((1/S159-1/R159)*(1/S159-1/R159) + 4*BS159/((BS159+1)*(BS159+1))*(2*1/S159*1/R159-1/R159*1/R159)))</f>
        <v>0</v>
      </c>
      <c r="R159">
        <f>IF(LEFT(BT159,1)&lt;&gt;"0",IF(LEFT(BT159,1)="1",3.0,BU159),$D$5+$E$5*(CK159*CD159/($K$5*1000))+$F$5*(CK159*CD159/($K$5*1000))*MAX(MIN(BR159,$J$5),$I$5)*MAX(MIN(BR159,$J$5),$I$5)+$G$5*MAX(MIN(BR159,$J$5),$I$5)*(CK159*CD159/($K$5*1000))+$H$5*(CK159*CD159/($K$5*1000))*(CK159*CD159/($K$5*1000)))</f>
        <v>0</v>
      </c>
      <c r="S159">
        <f>J159*(1000-(1000*0.61365*exp(17.502*W159/(240.97+W159))/(CD159+CE159)+BY159)/2)/(1000*0.61365*exp(17.502*W159/(240.97+W159))/(CD159+CE159)-BY159)</f>
        <v>0</v>
      </c>
      <c r="T159">
        <f>1/((BS159+1)/(Q159/1.6)+1/(R159/1.37)) + BS159/((BS159+1)/(Q159/1.6) + BS159/(R159/1.37))</f>
        <v>0</v>
      </c>
      <c r="U159">
        <f>(BN159*BQ159)</f>
        <v>0</v>
      </c>
      <c r="V159">
        <f>(CF159+(U159+2*0.95*5.67E-8*(((CF159+$B$7)+273)^4-(CF159+273)^4)-44100*J159)/(1.84*29.3*R159+8*0.95*5.67E-8*(CF159+273)^3))</f>
        <v>0</v>
      </c>
      <c r="W159">
        <f>($C$7*CG159+$D$7*CH159+$E$7*V159)</f>
        <v>0</v>
      </c>
      <c r="X159">
        <f>0.61365*exp(17.502*W159/(240.97+W159))</f>
        <v>0</v>
      </c>
      <c r="Y159">
        <f>(Z159/AA159*100)</f>
        <v>0</v>
      </c>
      <c r="Z159">
        <f>BY159*(CD159+CE159)/1000</f>
        <v>0</v>
      </c>
      <c r="AA159">
        <f>0.61365*exp(17.502*CF159/(240.97+CF159))</f>
        <v>0</v>
      </c>
      <c r="AB159">
        <f>(X159-BY159*(CD159+CE159)/1000)</f>
        <v>0</v>
      </c>
      <c r="AC159">
        <f>(-J159*44100)</f>
        <v>0</v>
      </c>
      <c r="AD159">
        <f>2*29.3*R159*0.92*(CF159-W159)</f>
        <v>0</v>
      </c>
      <c r="AE159">
        <f>2*0.95*5.67E-8*(((CF159+$B$7)+273)^4-(W159+273)^4)</f>
        <v>0</v>
      </c>
      <c r="AF159">
        <f>U159+AE159+AC159+AD159</f>
        <v>0</v>
      </c>
      <c r="AG159">
        <v>15</v>
      </c>
      <c r="AH159">
        <v>2</v>
      </c>
      <c r="AI159">
        <f>IF(AG159*$H$13&gt;=AK159,1.0,(AK159/(AK159-AG159*$H$13)))</f>
        <v>0</v>
      </c>
      <c r="AJ159">
        <f>(AI159-1)*100</f>
        <v>0</v>
      </c>
      <c r="AK159">
        <f>MAX(0,($B$13+$C$13*CK159)/(1+$D$13*CK159)*CD159/(CF159+273)*$E$13)</f>
        <v>0</v>
      </c>
      <c r="AL159" t="s">
        <v>292</v>
      </c>
      <c r="AM159" t="s">
        <v>292</v>
      </c>
      <c r="AN159">
        <v>0</v>
      </c>
      <c r="AO159">
        <v>0</v>
      </c>
      <c r="AP159">
        <f>1-AN159/AO159</f>
        <v>0</v>
      </c>
      <c r="AQ159">
        <v>0</v>
      </c>
      <c r="AR159" t="s">
        <v>292</v>
      </c>
      <c r="AS159" t="s">
        <v>292</v>
      </c>
      <c r="AT159">
        <v>0</v>
      </c>
      <c r="AU159">
        <v>0</v>
      </c>
      <c r="AV159">
        <f>1-AT159/AU159</f>
        <v>0</v>
      </c>
      <c r="AW159">
        <v>0.5</v>
      </c>
      <c r="AX159">
        <f>BO159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292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BN159">
        <f>$B$11*CL159+$C$11*CM159+$F$11*CN159*(1-CQ159)</f>
        <v>0</v>
      </c>
      <c r="BO159">
        <f>BN159*BP159</f>
        <v>0</v>
      </c>
      <c r="BP159">
        <f>($B$11*$D$9+$C$11*$D$9+$F$11*((DA159+CS159)/MAX(DA159+CS159+DB159, 0.1)*$I$9+DB159/MAX(DA159+CS159+DB159, 0.1)*$J$9))/($B$11+$C$11+$F$11)</f>
        <v>0</v>
      </c>
      <c r="BQ159">
        <f>($B$11*$K$9+$C$11*$K$9+$F$11*((DA159+CS159)/MAX(DA159+CS159+DB159, 0.1)*$P$9+DB159/MAX(DA159+CS159+DB159, 0.1)*$Q$9))/($B$11+$C$11+$F$11)</f>
        <v>0</v>
      </c>
      <c r="BR159">
        <v>6</v>
      </c>
      <c r="BS159">
        <v>0.5</v>
      </c>
      <c r="BT159" t="s">
        <v>293</v>
      </c>
      <c r="BU159">
        <v>2</v>
      </c>
      <c r="BV159">
        <v>1626126597.6</v>
      </c>
      <c r="BW159">
        <v>402.673333333333</v>
      </c>
      <c r="BX159">
        <v>420.004</v>
      </c>
      <c r="BY159">
        <v>7.44187666666667</v>
      </c>
      <c r="BZ159">
        <v>4.51882333333333</v>
      </c>
      <c r="CA159">
        <v>400.542666666667</v>
      </c>
      <c r="CB159">
        <v>7.49631666666667</v>
      </c>
      <c r="CC159">
        <v>900.013666666667</v>
      </c>
      <c r="CD159">
        <v>100.771666666667</v>
      </c>
      <c r="CE159">
        <v>0.112386</v>
      </c>
      <c r="CF159">
        <v>18.7980666666667</v>
      </c>
      <c r="CG159">
        <v>17.8645</v>
      </c>
      <c r="CH159">
        <v>999.9</v>
      </c>
      <c r="CI159">
        <v>0</v>
      </c>
      <c r="CJ159">
        <v>0</v>
      </c>
      <c r="CK159">
        <v>10007.1</v>
      </c>
      <c r="CL159">
        <v>0</v>
      </c>
      <c r="CM159">
        <v>0.221023</v>
      </c>
      <c r="CN159">
        <v>1459.91666666667</v>
      </c>
      <c r="CO159">
        <v>0.972996333333333</v>
      </c>
      <c r="CP159">
        <v>0.0270039333333333</v>
      </c>
      <c r="CQ159">
        <v>0</v>
      </c>
      <c r="CR159">
        <v>900.746666666667</v>
      </c>
      <c r="CS159">
        <v>4.99999</v>
      </c>
      <c r="CT159">
        <v>13173.7333333333</v>
      </c>
      <c r="CU159">
        <v>12727.6</v>
      </c>
      <c r="CV159">
        <v>40.062</v>
      </c>
      <c r="CW159">
        <v>42.25</v>
      </c>
      <c r="CX159">
        <v>41.25</v>
      </c>
      <c r="CY159">
        <v>41.562</v>
      </c>
      <c r="CZ159">
        <v>41.625</v>
      </c>
      <c r="DA159">
        <v>1415.62666666667</v>
      </c>
      <c r="DB159">
        <v>39.29</v>
      </c>
      <c r="DC159">
        <v>0</v>
      </c>
      <c r="DD159">
        <v>1626126607.9</v>
      </c>
      <c r="DE159">
        <v>0</v>
      </c>
      <c r="DF159">
        <v>901.41284</v>
      </c>
      <c r="DG159">
        <v>-6.77992306253034</v>
      </c>
      <c r="DH159">
        <v>-100.438461452722</v>
      </c>
      <c r="DI159">
        <v>13184.456</v>
      </c>
      <c r="DJ159">
        <v>15</v>
      </c>
      <c r="DK159">
        <v>1626126261</v>
      </c>
      <c r="DL159" t="s">
        <v>294</v>
      </c>
      <c r="DM159">
        <v>1626126255</v>
      </c>
      <c r="DN159">
        <v>1626126261</v>
      </c>
      <c r="DO159">
        <v>7</v>
      </c>
      <c r="DP159">
        <v>0.339</v>
      </c>
      <c r="DQ159">
        <v>0.02</v>
      </c>
      <c r="DR159">
        <v>2.158</v>
      </c>
      <c r="DS159">
        <v>-0.064</v>
      </c>
      <c r="DT159">
        <v>420</v>
      </c>
      <c r="DU159">
        <v>4</v>
      </c>
      <c r="DV159">
        <v>0.09</v>
      </c>
      <c r="DW159">
        <v>0.05</v>
      </c>
      <c r="DX159">
        <v>-17.2528463414634</v>
      </c>
      <c r="DY159">
        <v>-0.487177003484349</v>
      </c>
      <c r="DZ159">
        <v>0.0575377038528985</v>
      </c>
      <c r="EA159">
        <v>1</v>
      </c>
      <c r="EB159">
        <v>901.821848484848</v>
      </c>
      <c r="EC159">
        <v>-6.79389950678076</v>
      </c>
      <c r="ED159">
        <v>0.671115720555319</v>
      </c>
      <c r="EE159">
        <v>1</v>
      </c>
      <c r="EF159">
        <v>2.88118317073171</v>
      </c>
      <c r="EG159">
        <v>0.26590954703832</v>
      </c>
      <c r="EH159">
        <v>0.0262387088319142</v>
      </c>
      <c r="EI159">
        <v>0</v>
      </c>
      <c r="EJ159">
        <v>2</v>
      </c>
      <c r="EK159">
        <v>3</v>
      </c>
      <c r="EL159" t="s">
        <v>340</v>
      </c>
      <c r="EM159">
        <v>100</v>
      </c>
      <c r="EN159">
        <v>100</v>
      </c>
      <c r="EO159">
        <v>2.131</v>
      </c>
      <c r="EP159">
        <v>-0.0544</v>
      </c>
      <c r="EQ159">
        <v>1.36772170046793</v>
      </c>
      <c r="ER159">
        <v>0.00225868272383977</v>
      </c>
      <c r="ES159">
        <v>-9.96746185667655e-07</v>
      </c>
      <c r="ET159">
        <v>2.83711317370827e-10</v>
      </c>
      <c r="EU159">
        <v>-0.063082517618382</v>
      </c>
      <c r="EV159">
        <v>-0.00217948432402501</v>
      </c>
      <c r="EW159">
        <v>0.000453263451741206</v>
      </c>
      <c r="EX159">
        <v>-1.16319206543697e-06</v>
      </c>
      <c r="EY159">
        <v>-2</v>
      </c>
      <c r="EZ159">
        <v>2196</v>
      </c>
      <c r="FA159">
        <v>1</v>
      </c>
      <c r="FB159">
        <v>25</v>
      </c>
      <c r="FC159">
        <v>5.7</v>
      </c>
      <c r="FD159">
        <v>5.6</v>
      </c>
      <c r="FE159">
        <v>18</v>
      </c>
      <c r="FF159">
        <v>943.893</v>
      </c>
      <c r="FG159">
        <v>423.245</v>
      </c>
      <c r="FH159">
        <v>16.976</v>
      </c>
      <c r="FI159">
        <v>25.7903</v>
      </c>
      <c r="FJ159">
        <v>29.9993</v>
      </c>
      <c r="FK159">
        <v>25.8506</v>
      </c>
      <c r="FL159">
        <v>25.8818</v>
      </c>
      <c r="FM159">
        <v>25.2672</v>
      </c>
      <c r="FN159">
        <v>71.8417</v>
      </c>
      <c r="FO159">
        <v>0</v>
      </c>
      <c r="FP159">
        <v>17.08</v>
      </c>
      <c r="FQ159">
        <v>420</v>
      </c>
      <c r="FR159">
        <v>4.60866</v>
      </c>
      <c r="FS159">
        <v>101.378</v>
      </c>
      <c r="FT159">
        <v>102.009</v>
      </c>
    </row>
    <row r="160" spans="1:176">
      <c r="A160">
        <v>144</v>
      </c>
      <c r="B160">
        <v>1626126600.6</v>
      </c>
      <c r="C160">
        <v>286.099999904633</v>
      </c>
      <c r="D160" t="s">
        <v>582</v>
      </c>
      <c r="E160" t="s">
        <v>583</v>
      </c>
      <c r="F160">
        <v>1</v>
      </c>
      <c r="I160">
        <v>1626126599.6</v>
      </c>
      <c r="J160">
        <f>(K160)/1000</f>
        <v>0</v>
      </c>
      <c r="K160">
        <f>1000*CC160*AI160*(BY160-BZ160)/(100*BR160*(1000-AI160*BY160))</f>
        <v>0</v>
      </c>
      <c r="L160">
        <f>CC160*AI160*(BX160-BW160*(1000-AI160*BZ160)/(1000-AI160*BY160))/(100*BR160)</f>
        <v>0</v>
      </c>
      <c r="M160">
        <f>BW160 - IF(AI160&gt;1, L160*BR160*100.0/(AK160*CK160), 0)</f>
        <v>0</v>
      </c>
      <c r="N160">
        <f>((T160-J160/2)*M160-L160)/(T160+J160/2)</f>
        <v>0</v>
      </c>
      <c r="O160">
        <f>N160*(CD160+CE160)/1000.0</f>
        <v>0</v>
      </c>
      <c r="P160">
        <f>(BW160 - IF(AI160&gt;1, L160*BR160*100.0/(AK160*CK160), 0))*(CD160+CE160)/1000.0</f>
        <v>0</v>
      </c>
      <c r="Q160">
        <f>2.0/((1/S160-1/R160)+SIGN(S160)*SQRT((1/S160-1/R160)*(1/S160-1/R160) + 4*BS160/((BS160+1)*(BS160+1))*(2*1/S160*1/R160-1/R160*1/R160)))</f>
        <v>0</v>
      </c>
      <c r="R160">
        <f>IF(LEFT(BT160,1)&lt;&gt;"0",IF(LEFT(BT160,1)="1",3.0,BU160),$D$5+$E$5*(CK160*CD160/($K$5*1000))+$F$5*(CK160*CD160/($K$5*1000))*MAX(MIN(BR160,$J$5),$I$5)*MAX(MIN(BR160,$J$5),$I$5)+$G$5*MAX(MIN(BR160,$J$5),$I$5)*(CK160*CD160/($K$5*1000))+$H$5*(CK160*CD160/($K$5*1000))*(CK160*CD160/($K$5*1000)))</f>
        <v>0</v>
      </c>
      <c r="S160">
        <f>J160*(1000-(1000*0.61365*exp(17.502*W160/(240.97+W160))/(CD160+CE160)+BY160)/2)/(1000*0.61365*exp(17.502*W160/(240.97+W160))/(CD160+CE160)-BY160)</f>
        <v>0</v>
      </c>
      <c r="T160">
        <f>1/((BS160+1)/(Q160/1.6)+1/(R160/1.37)) + BS160/((BS160+1)/(Q160/1.6) + BS160/(R160/1.37))</f>
        <v>0</v>
      </c>
      <c r="U160">
        <f>(BN160*BQ160)</f>
        <v>0</v>
      </c>
      <c r="V160">
        <f>(CF160+(U160+2*0.95*5.67E-8*(((CF160+$B$7)+273)^4-(CF160+273)^4)-44100*J160)/(1.84*29.3*R160+8*0.95*5.67E-8*(CF160+273)^3))</f>
        <v>0</v>
      </c>
      <c r="W160">
        <f>($C$7*CG160+$D$7*CH160+$E$7*V160)</f>
        <v>0</v>
      </c>
      <c r="X160">
        <f>0.61365*exp(17.502*W160/(240.97+W160))</f>
        <v>0</v>
      </c>
      <c r="Y160">
        <f>(Z160/AA160*100)</f>
        <v>0</v>
      </c>
      <c r="Z160">
        <f>BY160*(CD160+CE160)/1000</f>
        <v>0</v>
      </c>
      <c r="AA160">
        <f>0.61365*exp(17.502*CF160/(240.97+CF160))</f>
        <v>0</v>
      </c>
      <c r="AB160">
        <f>(X160-BY160*(CD160+CE160)/1000)</f>
        <v>0</v>
      </c>
      <c r="AC160">
        <f>(-J160*44100)</f>
        <v>0</v>
      </c>
      <c r="AD160">
        <f>2*29.3*R160*0.92*(CF160-W160)</f>
        <v>0</v>
      </c>
      <c r="AE160">
        <f>2*0.95*5.67E-8*(((CF160+$B$7)+273)^4-(W160+273)^4)</f>
        <v>0</v>
      </c>
      <c r="AF160">
        <f>U160+AE160+AC160+AD160</f>
        <v>0</v>
      </c>
      <c r="AG160">
        <v>15</v>
      </c>
      <c r="AH160">
        <v>2</v>
      </c>
      <c r="AI160">
        <f>IF(AG160*$H$13&gt;=AK160,1.0,(AK160/(AK160-AG160*$H$13)))</f>
        <v>0</v>
      </c>
      <c r="AJ160">
        <f>(AI160-1)*100</f>
        <v>0</v>
      </c>
      <c r="AK160">
        <f>MAX(0,($B$13+$C$13*CK160)/(1+$D$13*CK160)*CD160/(CF160+273)*$E$13)</f>
        <v>0</v>
      </c>
      <c r="AL160" t="s">
        <v>292</v>
      </c>
      <c r="AM160" t="s">
        <v>292</v>
      </c>
      <c r="AN160">
        <v>0</v>
      </c>
      <c r="AO160">
        <v>0</v>
      </c>
      <c r="AP160">
        <f>1-AN160/AO160</f>
        <v>0</v>
      </c>
      <c r="AQ160">
        <v>0</v>
      </c>
      <c r="AR160" t="s">
        <v>292</v>
      </c>
      <c r="AS160" t="s">
        <v>292</v>
      </c>
      <c r="AT160">
        <v>0</v>
      </c>
      <c r="AU160">
        <v>0</v>
      </c>
      <c r="AV160">
        <f>1-AT160/AU160</f>
        <v>0</v>
      </c>
      <c r="AW160">
        <v>0.5</v>
      </c>
      <c r="AX160">
        <f>BO160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292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BN160">
        <f>$B$11*CL160+$C$11*CM160+$F$11*CN160*(1-CQ160)</f>
        <v>0</v>
      </c>
      <c r="BO160">
        <f>BN160*BP160</f>
        <v>0</v>
      </c>
      <c r="BP160">
        <f>($B$11*$D$9+$C$11*$D$9+$F$11*((DA160+CS160)/MAX(DA160+CS160+DB160, 0.1)*$I$9+DB160/MAX(DA160+CS160+DB160, 0.1)*$J$9))/($B$11+$C$11+$F$11)</f>
        <v>0</v>
      </c>
      <c r="BQ160">
        <f>($B$11*$K$9+$C$11*$K$9+$F$11*((DA160+CS160)/MAX(DA160+CS160+DB160, 0.1)*$P$9+DB160/MAX(DA160+CS160+DB160, 0.1)*$Q$9))/($B$11+$C$11+$F$11)</f>
        <v>0</v>
      </c>
      <c r="BR160">
        <v>6</v>
      </c>
      <c r="BS160">
        <v>0.5</v>
      </c>
      <c r="BT160" t="s">
        <v>293</v>
      </c>
      <c r="BU160">
        <v>2</v>
      </c>
      <c r="BV160">
        <v>1626126599.6</v>
      </c>
      <c r="BW160">
        <v>402.676666666667</v>
      </c>
      <c r="BX160">
        <v>420.008333333333</v>
      </c>
      <c r="BY160">
        <v>7.45074666666667</v>
      </c>
      <c r="BZ160">
        <v>4.51833</v>
      </c>
      <c r="CA160">
        <v>400.545666666667</v>
      </c>
      <c r="CB160">
        <v>7.50515</v>
      </c>
      <c r="CC160">
        <v>900.090666666667</v>
      </c>
      <c r="CD160">
        <v>100.772333333333</v>
      </c>
      <c r="CE160">
        <v>0.112424666666667</v>
      </c>
      <c r="CF160">
        <v>18.8297666666667</v>
      </c>
      <c r="CG160">
        <v>17.8853333333333</v>
      </c>
      <c r="CH160">
        <v>999.9</v>
      </c>
      <c r="CI160">
        <v>0</v>
      </c>
      <c r="CJ160">
        <v>0</v>
      </c>
      <c r="CK160">
        <v>10016.0333333333</v>
      </c>
      <c r="CL160">
        <v>0</v>
      </c>
      <c r="CM160">
        <v>0.221023</v>
      </c>
      <c r="CN160">
        <v>1459.91333333333</v>
      </c>
      <c r="CO160">
        <v>0.972996333333333</v>
      </c>
      <c r="CP160">
        <v>0.0270039333333333</v>
      </c>
      <c r="CQ160">
        <v>0</v>
      </c>
      <c r="CR160">
        <v>900.357666666667</v>
      </c>
      <c r="CS160">
        <v>4.99999</v>
      </c>
      <c r="CT160">
        <v>13170.6333333333</v>
      </c>
      <c r="CU160">
        <v>12727.6333333333</v>
      </c>
      <c r="CV160">
        <v>40.062</v>
      </c>
      <c r="CW160">
        <v>42.25</v>
      </c>
      <c r="CX160">
        <v>41.25</v>
      </c>
      <c r="CY160">
        <v>41.562</v>
      </c>
      <c r="CZ160">
        <v>41.625</v>
      </c>
      <c r="DA160">
        <v>1415.62333333333</v>
      </c>
      <c r="DB160">
        <v>39.29</v>
      </c>
      <c r="DC160">
        <v>0</v>
      </c>
      <c r="DD160">
        <v>1626126609.7</v>
      </c>
      <c r="DE160">
        <v>0</v>
      </c>
      <c r="DF160">
        <v>901.223846153846</v>
      </c>
      <c r="DG160">
        <v>-6.92594871703182</v>
      </c>
      <c r="DH160">
        <v>-102.892307816705</v>
      </c>
      <c r="DI160">
        <v>13181.9692307692</v>
      </c>
      <c r="DJ160">
        <v>15</v>
      </c>
      <c r="DK160">
        <v>1626126261</v>
      </c>
      <c r="DL160" t="s">
        <v>294</v>
      </c>
      <c r="DM160">
        <v>1626126255</v>
      </c>
      <c r="DN160">
        <v>1626126261</v>
      </c>
      <c r="DO160">
        <v>7</v>
      </c>
      <c r="DP160">
        <v>0.339</v>
      </c>
      <c r="DQ160">
        <v>0.02</v>
      </c>
      <c r="DR160">
        <v>2.158</v>
      </c>
      <c r="DS160">
        <v>-0.064</v>
      </c>
      <c r="DT160">
        <v>420</v>
      </c>
      <c r="DU160">
        <v>4</v>
      </c>
      <c r="DV160">
        <v>0.09</v>
      </c>
      <c r="DW160">
        <v>0.05</v>
      </c>
      <c r="DX160">
        <v>-17.2650951219512</v>
      </c>
      <c r="DY160">
        <v>-0.51684250871082</v>
      </c>
      <c r="DZ160">
        <v>0.059377728235012</v>
      </c>
      <c r="EA160">
        <v>0</v>
      </c>
      <c r="EB160">
        <v>901.612971428571</v>
      </c>
      <c r="EC160">
        <v>-6.99503436445516</v>
      </c>
      <c r="ED160">
        <v>0.72659815916224</v>
      </c>
      <c r="EE160">
        <v>1</v>
      </c>
      <c r="EF160">
        <v>2.88994536585366</v>
      </c>
      <c r="EG160">
        <v>0.259854146341464</v>
      </c>
      <c r="EH160">
        <v>0.0256420836543063</v>
      </c>
      <c r="EI160">
        <v>0</v>
      </c>
      <c r="EJ160">
        <v>1</v>
      </c>
      <c r="EK160">
        <v>3</v>
      </c>
      <c r="EL160" t="s">
        <v>459</v>
      </c>
      <c r="EM160">
        <v>100</v>
      </c>
      <c r="EN160">
        <v>100</v>
      </c>
      <c r="EO160">
        <v>2.131</v>
      </c>
      <c r="EP160">
        <v>-0.0544</v>
      </c>
      <c r="EQ160">
        <v>1.36772170046793</v>
      </c>
      <c r="ER160">
        <v>0.00225868272383977</v>
      </c>
      <c r="ES160">
        <v>-9.96746185667655e-07</v>
      </c>
      <c r="ET160">
        <v>2.83711317370827e-10</v>
      </c>
      <c r="EU160">
        <v>-0.063082517618382</v>
      </c>
      <c r="EV160">
        <v>-0.00217948432402501</v>
      </c>
      <c r="EW160">
        <v>0.000453263451741206</v>
      </c>
      <c r="EX160">
        <v>-1.16319206543697e-06</v>
      </c>
      <c r="EY160">
        <v>-2</v>
      </c>
      <c r="EZ160">
        <v>2196</v>
      </c>
      <c r="FA160">
        <v>1</v>
      </c>
      <c r="FB160">
        <v>25</v>
      </c>
      <c r="FC160">
        <v>5.8</v>
      </c>
      <c r="FD160">
        <v>5.7</v>
      </c>
      <c r="FE160">
        <v>18</v>
      </c>
      <c r="FF160">
        <v>943.651</v>
      </c>
      <c r="FG160">
        <v>423.494</v>
      </c>
      <c r="FH160">
        <v>17.0469</v>
      </c>
      <c r="FI160">
        <v>25.7864</v>
      </c>
      <c r="FJ160">
        <v>29.9993</v>
      </c>
      <c r="FK160">
        <v>25.8486</v>
      </c>
      <c r="FL160">
        <v>25.8798</v>
      </c>
      <c r="FM160">
        <v>25.2669</v>
      </c>
      <c r="FN160">
        <v>71.5683</v>
      </c>
      <c r="FO160">
        <v>0</v>
      </c>
      <c r="FP160">
        <v>17.18</v>
      </c>
      <c r="FQ160">
        <v>420</v>
      </c>
      <c r="FR160">
        <v>4.60846</v>
      </c>
      <c r="FS160">
        <v>101.38</v>
      </c>
      <c r="FT160">
        <v>102.009</v>
      </c>
    </row>
    <row r="161" spans="1:176">
      <c r="A161">
        <v>145</v>
      </c>
      <c r="B161">
        <v>1626126602.6</v>
      </c>
      <c r="C161">
        <v>288.099999904633</v>
      </c>
      <c r="D161" t="s">
        <v>584</v>
      </c>
      <c r="E161" t="s">
        <v>585</v>
      </c>
      <c r="F161">
        <v>1</v>
      </c>
      <c r="I161">
        <v>1626126601.6</v>
      </c>
      <c r="J161">
        <f>(K161)/1000</f>
        <v>0</v>
      </c>
      <c r="K161">
        <f>1000*CC161*AI161*(BY161-BZ161)/(100*BR161*(1000-AI161*BY161))</f>
        <v>0</v>
      </c>
      <c r="L161">
        <f>CC161*AI161*(BX161-BW161*(1000-AI161*BZ161)/(1000-AI161*BY161))/(100*BR161)</f>
        <v>0</v>
      </c>
      <c r="M161">
        <f>BW161 - IF(AI161&gt;1, L161*BR161*100.0/(AK161*CK161), 0)</f>
        <v>0</v>
      </c>
      <c r="N161">
        <f>((T161-J161/2)*M161-L161)/(T161+J161/2)</f>
        <v>0</v>
      </c>
      <c r="O161">
        <f>N161*(CD161+CE161)/1000.0</f>
        <v>0</v>
      </c>
      <c r="P161">
        <f>(BW161 - IF(AI161&gt;1, L161*BR161*100.0/(AK161*CK161), 0))*(CD161+CE161)/1000.0</f>
        <v>0</v>
      </c>
      <c r="Q161">
        <f>2.0/((1/S161-1/R161)+SIGN(S161)*SQRT((1/S161-1/R161)*(1/S161-1/R161) + 4*BS161/((BS161+1)*(BS161+1))*(2*1/S161*1/R161-1/R161*1/R161)))</f>
        <v>0</v>
      </c>
      <c r="R161">
        <f>IF(LEFT(BT161,1)&lt;&gt;"0",IF(LEFT(BT161,1)="1",3.0,BU161),$D$5+$E$5*(CK161*CD161/($K$5*1000))+$F$5*(CK161*CD161/($K$5*1000))*MAX(MIN(BR161,$J$5),$I$5)*MAX(MIN(BR161,$J$5),$I$5)+$G$5*MAX(MIN(BR161,$J$5),$I$5)*(CK161*CD161/($K$5*1000))+$H$5*(CK161*CD161/($K$5*1000))*(CK161*CD161/($K$5*1000)))</f>
        <v>0</v>
      </c>
      <c r="S161">
        <f>J161*(1000-(1000*0.61365*exp(17.502*W161/(240.97+W161))/(CD161+CE161)+BY161)/2)/(1000*0.61365*exp(17.502*W161/(240.97+W161))/(CD161+CE161)-BY161)</f>
        <v>0</v>
      </c>
      <c r="T161">
        <f>1/((BS161+1)/(Q161/1.6)+1/(R161/1.37)) + BS161/((BS161+1)/(Q161/1.6) + BS161/(R161/1.37))</f>
        <v>0</v>
      </c>
      <c r="U161">
        <f>(BN161*BQ161)</f>
        <v>0</v>
      </c>
      <c r="V161">
        <f>(CF161+(U161+2*0.95*5.67E-8*(((CF161+$B$7)+273)^4-(CF161+273)^4)-44100*J161)/(1.84*29.3*R161+8*0.95*5.67E-8*(CF161+273)^3))</f>
        <v>0</v>
      </c>
      <c r="W161">
        <f>($C$7*CG161+$D$7*CH161+$E$7*V161)</f>
        <v>0</v>
      </c>
      <c r="X161">
        <f>0.61365*exp(17.502*W161/(240.97+W161))</f>
        <v>0</v>
      </c>
      <c r="Y161">
        <f>(Z161/AA161*100)</f>
        <v>0</v>
      </c>
      <c r="Z161">
        <f>BY161*(CD161+CE161)/1000</f>
        <v>0</v>
      </c>
      <c r="AA161">
        <f>0.61365*exp(17.502*CF161/(240.97+CF161))</f>
        <v>0</v>
      </c>
      <c r="AB161">
        <f>(X161-BY161*(CD161+CE161)/1000)</f>
        <v>0</v>
      </c>
      <c r="AC161">
        <f>(-J161*44100)</f>
        <v>0</v>
      </c>
      <c r="AD161">
        <f>2*29.3*R161*0.92*(CF161-W161)</f>
        <v>0</v>
      </c>
      <c r="AE161">
        <f>2*0.95*5.67E-8*(((CF161+$B$7)+273)^4-(W161+273)^4)</f>
        <v>0</v>
      </c>
      <c r="AF161">
        <f>U161+AE161+AC161+AD161</f>
        <v>0</v>
      </c>
      <c r="AG161">
        <v>15</v>
      </c>
      <c r="AH161">
        <v>2</v>
      </c>
      <c r="AI161">
        <f>IF(AG161*$H$13&gt;=AK161,1.0,(AK161/(AK161-AG161*$H$13)))</f>
        <v>0</v>
      </c>
      <c r="AJ161">
        <f>(AI161-1)*100</f>
        <v>0</v>
      </c>
      <c r="AK161">
        <f>MAX(0,($B$13+$C$13*CK161)/(1+$D$13*CK161)*CD161/(CF161+273)*$E$13)</f>
        <v>0</v>
      </c>
      <c r="AL161" t="s">
        <v>292</v>
      </c>
      <c r="AM161" t="s">
        <v>292</v>
      </c>
      <c r="AN161">
        <v>0</v>
      </c>
      <c r="AO161">
        <v>0</v>
      </c>
      <c r="AP161">
        <f>1-AN161/AO161</f>
        <v>0</v>
      </c>
      <c r="AQ161">
        <v>0</v>
      </c>
      <c r="AR161" t="s">
        <v>292</v>
      </c>
      <c r="AS161" t="s">
        <v>292</v>
      </c>
      <c r="AT161">
        <v>0</v>
      </c>
      <c r="AU161">
        <v>0</v>
      </c>
      <c r="AV161">
        <f>1-AT161/AU161</f>
        <v>0</v>
      </c>
      <c r="AW161">
        <v>0.5</v>
      </c>
      <c r="AX161">
        <f>BO161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292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BN161">
        <f>$B$11*CL161+$C$11*CM161+$F$11*CN161*(1-CQ161)</f>
        <v>0</v>
      </c>
      <c r="BO161">
        <f>BN161*BP161</f>
        <v>0</v>
      </c>
      <c r="BP161">
        <f>($B$11*$D$9+$C$11*$D$9+$F$11*((DA161+CS161)/MAX(DA161+CS161+DB161, 0.1)*$I$9+DB161/MAX(DA161+CS161+DB161, 0.1)*$J$9))/($B$11+$C$11+$F$11)</f>
        <v>0</v>
      </c>
      <c r="BQ161">
        <f>($B$11*$K$9+$C$11*$K$9+$F$11*((DA161+CS161)/MAX(DA161+CS161+DB161, 0.1)*$P$9+DB161/MAX(DA161+CS161+DB161, 0.1)*$Q$9))/($B$11+$C$11+$F$11)</f>
        <v>0</v>
      </c>
      <c r="BR161">
        <v>6</v>
      </c>
      <c r="BS161">
        <v>0.5</v>
      </c>
      <c r="BT161" t="s">
        <v>293</v>
      </c>
      <c r="BU161">
        <v>2</v>
      </c>
      <c r="BV161">
        <v>1626126601.6</v>
      </c>
      <c r="BW161">
        <v>402.663333333333</v>
      </c>
      <c r="BX161">
        <v>420.015666666667</v>
      </c>
      <c r="BY161">
        <v>7.45955</v>
      </c>
      <c r="BZ161">
        <v>4.52193666666667</v>
      </c>
      <c r="CA161">
        <v>400.532666666667</v>
      </c>
      <c r="CB161">
        <v>7.51391</v>
      </c>
      <c r="CC161">
        <v>900.003</v>
      </c>
      <c r="CD161">
        <v>100.772</v>
      </c>
      <c r="CE161">
        <v>0.111943333333333</v>
      </c>
      <c r="CF161">
        <v>18.8607333333333</v>
      </c>
      <c r="CG161">
        <v>17.9082</v>
      </c>
      <c r="CH161">
        <v>999.9</v>
      </c>
      <c r="CI161">
        <v>0</v>
      </c>
      <c r="CJ161">
        <v>0</v>
      </c>
      <c r="CK161">
        <v>10018.9666666667</v>
      </c>
      <c r="CL161">
        <v>0</v>
      </c>
      <c r="CM161">
        <v>0.221023</v>
      </c>
      <c r="CN161">
        <v>1459.99</v>
      </c>
      <c r="CO161">
        <v>0.972997666666667</v>
      </c>
      <c r="CP161">
        <v>0.0270023666666667</v>
      </c>
      <c r="CQ161">
        <v>0</v>
      </c>
      <c r="CR161">
        <v>900.347</v>
      </c>
      <c r="CS161">
        <v>4.99999</v>
      </c>
      <c r="CT161">
        <v>13168.2333333333</v>
      </c>
      <c r="CU161">
        <v>12728.2333333333</v>
      </c>
      <c r="CV161">
        <v>40.062</v>
      </c>
      <c r="CW161">
        <v>42.25</v>
      </c>
      <c r="CX161">
        <v>41.25</v>
      </c>
      <c r="CY161">
        <v>41.562</v>
      </c>
      <c r="CZ161">
        <v>41.625</v>
      </c>
      <c r="DA161">
        <v>1415.7</v>
      </c>
      <c r="DB161">
        <v>39.29</v>
      </c>
      <c r="DC161">
        <v>0</v>
      </c>
      <c r="DD161">
        <v>1626126612.1</v>
      </c>
      <c r="DE161">
        <v>0</v>
      </c>
      <c r="DF161">
        <v>900.952076923077</v>
      </c>
      <c r="DG161">
        <v>-6.52348717262663</v>
      </c>
      <c r="DH161">
        <v>-102.095726502717</v>
      </c>
      <c r="DI161">
        <v>13178.0115384615</v>
      </c>
      <c r="DJ161">
        <v>15</v>
      </c>
      <c r="DK161">
        <v>1626126261</v>
      </c>
      <c r="DL161" t="s">
        <v>294</v>
      </c>
      <c r="DM161">
        <v>1626126255</v>
      </c>
      <c r="DN161">
        <v>1626126261</v>
      </c>
      <c r="DO161">
        <v>7</v>
      </c>
      <c r="DP161">
        <v>0.339</v>
      </c>
      <c r="DQ161">
        <v>0.02</v>
      </c>
      <c r="DR161">
        <v>2.158</v>
      </c>
      <c r="DS161">
        <v>-0.064</v>
      </c>
      <c r="DT161">
        <v>420</v>
      </c>
      <c r="DU161">
        <v>4</v>
      </c>
      <c r="DV161">
        <v>0.09</v>
      </c>
      <c r="DW161">
        <v>0.05</v>
      </c>
      <c r="DX161">
        <v>-17.2824414634146</v>
      </c>
      <c r="DY161">
        <v>-0.470818118466941</v>
      </c>
      <c r="DZ161">
        <v>0.0551126030277333</v>
      </c>
      <c r="EA161">
        <v>1</v>
      </c>
      <c r="EB161">
        <v>901.331151515152</v>
      </c>
      <c r="EC161">
        <v>-6.75751381832521</v>
      </c>
      <c r="ED161">
        <v>0.667229646587728</v>
      </c>
      <c r="EE161">
        <v>1</v>
      </c>
      <c r="EF161">
        <v>2.89848243902439</v>
      </c>
      <c r="EG161">
        <v>0.256780766550525</v>
      </c>
      <c r="EH161">
        <v>0.0253456425061816</v>
      </c>
      <c r="EI161">
        <v>0</v>
      </c>
      <c r="EJ161">
        <v>2</v>
      </c>
      <c r="EK161">
        <v>3</v>
      </c>
      <c r="EL161" t="s">
        <v>340</v>
      </c>
      <c r="EM161">
        <v>100</v>
      </c>
      <c r="EN161">
        <v>100</v>
      </c>
      <c r="EO161">
        <v>2.131</v>
      </c>
      <c r="EP161">
        <v>-0.0543</v>
      </c>
      <c r="EQ161">
        <v>1.36772170046793</v>
      </c>
      <c r="ER161">
        <v>0.00225868272383977</v>
      </c>
      <c r="ES161">
        <v>-9.96746185667655e-07</v>
      </c>
      <c r="ET161">
        <v>2.83711317370827e-10</v>
      </c>
      <c r="EU161">
        <v>-0.063082517618382</v>
      </c>
      <c r="EV161">
        <v>-0.00217948432402501</v>
      </c>
      <c r="EW161">
        <v>0.000453263451741206</v>
      </c>
      <c r="EX161">
        <v>-1.16319206543697e-06</v>
      </c>
      <c r="EY161">
        <v>-2</v>
      </c>
      <c r="EZ161">
        <v>2196</v>
      </c>
      <c r="FA161">
        <v>1</v>
      </c>
      <c r="FB161">
        <v>25</v>
      </c>
      <c r="FC161">
        <v>5.8</v>
      </c>
      <c r="FD161">
        <v>5.7</v>
      </c>
      <c r="FE161">
        <v>18</v>
      </c>
      <c r="FF161">
        <v>943.505</v>
      </c>
      <c r="FG161">
        <v>423.651</v>
      </c>
      <c r="FH161">
        <v>17.1105</v>
      </c>
      <c r="FI161">
        <v>25.7816</v>
      </c>
      <c r="FJ161">
        <v>29.9993</v>
      </c>
      <c r="FK161">
        <v>25.8462</v>
      </c>
      <c r="FL161">
        <v>25.8774</v>
      </c>
      <c r="FM161">
        <v>25.2689</v>
      </c>
      <c r="FN161">
        <v>71.5683</v>
      </c>
      <c r="FO161">
        <v>0</v>
      </c>
      <c r="FP161">
        <v>17.18</v>
      </c>
      <c r="FQ161">
        <v>420</v>
      </c>
      <c r="FR161">
        <v>4.60804</v>
      </c>
      <c r="FS161">
        <v>101.381</v>
      </c>
      <c r="FT161">
        <v>102.009</v>
      </c>
    </row>
    <row r="162" spans="1:176">
      <c r="A162">
        <v>146</v>
      </c>
      <c r="B162">
        <v>1626126604.6</v>
      </c>
      <c r="C162">
        <v>290.099999904633</v>
      </c>
      <c r="D162" t="s">
        <v>586</v>
      </c>
      <c r="E162" t="s">
        <v>587</v>
      </c>
      <c r="F162">
        <v>1</v>
      </c>
      <c r="I162">
        <v>1626126603.6</v>
      </c>
      <c r="J162">
        <f>(K162)/1000</f>
        <v>0</v>
      </c>
      <c r="K162">
        <f>1000*CC162*AI162*(BY162-BZ162)/(100*BR162*(1000-AI162*BY162))</f>
        <v>0</v>
      </c>
      <c r="L162">
        <f>CC162*AI162*(BX162-BW162*(1000-AI162*BZ162)/(1000-AI162*BY162))/(100*BR162)</f>
        <v>0</v>
      </c>
      <c r="M162">
        <f>BW162 - IF(AI162&gt;1, L162*BR162*100.0/(AK162*CK162), 0)</f>
        <v>0</v>
      </c>
      <c r="N162">
        <f>((T162-J162/2)*M162-L162)/(T162+J162/2)</f>
        <v>0</v>
      </c>
      <c r="O162">
        <f>N162*(CD162+CE162)/1000.0</f>
        <v>0</v>
      </c>
      <c r="P162">
        <f>(BW162 - IF(AI162&gt;1, L162*BR162*100.0/(AK162*CK162), 0))*(CD162+CE162)/1000.0</f>
        <v>0</v>
      </c>
      <c r="Q162">
        <f>2.0/((1/S162-1/R162)+SIGN(S162)*SQRT((1/S162-1/R162)*(1/S162-1/R162) + 4*BS162/((BS162+1)*(BS162+1))*(2*1/S162*1/R162-1/R162*1/R162)))</f>
        <v>0</v>
      </c>
      <c r="R162">
        <f>IF(LEFT(BT162,1)&lt;&gt;"0",IF(LEFT(BT162,1)="1",3.0,BU162),$D$5+$E$5*(CK162*CD162/($K$5*1000))+$F$5*(CK162*CD162/($K$5*1000))*MAX(MIN(BR162,$J$5),$I$5)*MAX(MIN(BR162,$J$5),$I$5)+$G$5*MAX(MIN(BR162,$J$5),$I$5)*(CK162*CD162/($K$5*1000))+$H$5*(CK162*CD162/($K$5*1000))*(CK162*CD162/($K$5*1000)))</f>
        <v>0</v>
      </c>
      <c r="S162">
        <f>J162*(1000-(1000*0.61365*exp(17.502*W162/(240.97+W162))/(CD162+CE162)+BY162)/2)/(1000*0.61365*exp(17.502*W162/(240.97+W162))/(CD162+CE162)-BY162)</f>
        <v>0</v>
      </c>
      <c r="T162">
        <f>1/((BS162+1)/(Q162/1.6)+1/(R162/1.37)) + BS162/((BS162+1)/(Q162/1.6) + BS162/(R162/1.37))</f>
        <v>0</v>
      </c>
      <c r="U162">
        <f>(BN162*BQ162)</f>
        <v>0</v>
      </c>
      <c r="V162">
        <f>(CF162+(U162+2*0.95*5.67E-8*(((CF162+$B$7)+273)^4-(CF162+273)^4)-44100*J162)/(1.84*29.3*R162+8*0.95*5.67E-8*(CF162+273)^3))</f>
        <v>0</v>
      </c>
      <c r="W162">
        <f>($C$7*CG162+$D$7*CH162+$E$7*V162)</f>
        <v>0</v>
      </c>
      <c r="X162">
        <f>0.61365*exp(17.502*W162/(240.97+W162))</f>
        <v>0</v>
      </c>
      <c r="Y162">
        <f>(Z162/AA162*100)</f>
        <v>0</v>
      </c>
      <c r="Z162">
        <f>BY162*(CD162+CE162)/1000</f>
        <v>0</v>
      </c>
      <c r="AA162">
        <f>0.61365*exp(17.502*CF162/(240.97+CF162))</f>
        <v>0</v>
      </c>
      <c r="AB162">
        <f>(X162-BY162*(CD162+CE162)/1000)</f>
        <v>0</v>
      </c>
      <c r="AC162">
        <f>(-J162*44100)</f>
        <v>0</v>
      </c>
      <c r="AD162">
        <f>2*29.3*R162*0.92*(CF162-W162)</f>
        <v>0</v>
      </c>
      <c r="AE162">
        <f>2*0.95*5.67E-8*(((CF162+$B$7)+273)^4-(W162+273)^4)</f>
        <v>0</v>
      </c>
      <c r="AF162">
        <f>U162+AE162+AC162+AD162</f>
        <v>0</v>
      </c>
      <c r="AG162">
        <v>15</v>
      </c>
      <c r="AH162">
        <v>2</v>
      </c>
      <c r="AI162">
        <f>IF(AG162*$H$13&gt;=AK162,1.0,(AK162/(AK162-AG162*$H$13)))</f>
        <v>0</v>
      </c>
      <c r="AJ162">
        <f>(AI162-1)*100</f>
        <v>0</v>
      </c>
      <c r="AK162">
        <f>MAX(0,($B$13+$C$13*CK162)/(1+$D$13*CK162)*CD162/(CF162+273)*$E$13)</f>
        <v>0</v>
      </c>
      <c r="AL162" t="s">
        <v>292</v>
      </c>
      <c r="AM162" t="s">
        <v>292</v>
      </c>
      <c r="AN162">
        <v>0</v>
      </c>
      <c r="AO162">
        <v>0</v>
      </c>
      <c r="AP162">
        <f>1-AN162/AO162</f>
        <v>0</v>
      </c>
      <c r="AQ162">
        <v>0</v>
      </c>
      <c r="AR162" t="s">
        <v>292</v>
      </c>
      <c r="AS162" t="s">
        <v>292</v>
      </c>
      <c r="AT162">
        <v>0</v>
      </c>
      <c r="AU162">
        <v>0</v>
      </c>
      <c r="AV162">
        <f>1-AT162/AU162</f>
        <v>0</v>
      </c>
      <c r="AW162">
        <v>0.5</v>
      </c>
      <c r="AX162">
        <f>BO162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292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BN162">
        <f>$B$11*CL162+$C$11*CM162+$F$11*CN162*(1-CQ162)</f>
        <v>0</v>
      </c>
      <c r="BO162">
        <f>BN162*BP162</f>
        <v>0</v>
      </c>
      <c r="BP162">
        <f>($B$11*$D$9+$C$11*$D$9+$F$11*((DA162+CS162)/MAX(DA162+CS162+DB162, 0.1)*$I$9+DB162/MAX(DA162+CS162+DB162, 0.1)*$J$9))/($B$11+$C$11+$F$11)</f>
        <v>0</v>
      </c>
      <c r="BQ162">
        <f>($B$11*$K$9+$C$11*$K$9+$F$11*((DA162+CS162)/MAX(DA162+CS162+DB162, 0.1)*$P$9+DB162/MAX(DA162+CS162+DB162, 0.1)*$Q$9))/($B$11+$C$11+$F$11)</f>
        <v>0</v>
      </c>
      <c r="BR162">
        <v>6</v>
      </c>
      <c r="BS162">
        <v>0.5</v>
      </c>
      <c r="BT162" t="s">
        <v>293</v>
      </c>
      <c r="BU162">
        <v>2</v>
      </c>
      <c r="BV162">
        <v>1626126603.6</v>
      </c>
      <c r="BW162">
        <v>402.633666666667</v>
      </c>
      <c r="BX162">
        <v>419.966</v>
      </c>
      <c r="BY162">
        <v>7.47062333333333</v>
      </c>
      <c r="BZ162">
        <v>4.53825</v>
      </c>
      <c r="CA162">
        <v>400.503</v>
      </c>
      <c r="CB162">
        <v>7.52493666666667</v>
      </c>
      <c r="CC162">
        <v>899.99</v>
      </c>
      <c r="CD162">
        <v>100.772</v>
      </c>
      <c r="CE162">
        <v>0.112368666666667</v>
      </c>
      <c r="CF162">
        <v>18.8869333333333</v>
      </c>
      <c r="CG162">
        <v>17.9388</v>
      </c>
      <c r="CH162">
        <v>999.9</v>
      </c>
      <c r="CI162">
        <v>0</v>
      </c>
      <c r="CJ162">
        <v>0</v>
      </c>
      <c r="CK162">
        <v>10016.4666666667</v>
      </c>
      <c r="CL162">
        <v>0</v>
      </c>
      <c r="CM162">
        <v>0.221023</v>
      </c>
      <c r="CN162">
        <v>1459.98666666667</v>
      </c>
      <c r="CO162">
        <v>0.972997666666667</v>
      </c>
      <c r="CP162">
        <v>0.0270023666666667</v>
      </c>
      <c r="CQ162">
        <v>0</v>
      </c>
      <c r="CR162">
        <v>899.799333333333</v>
      </c>
      <c r="CS162">
        <v>4.99999</v>
      </c>
      <c r="CT162">
        <v>13165</v>
      </c>
      <c r="CU162">
        <v>12728.2333333333</v>
      </c>
      <c r="CV162">
        <v>40.062</v>
      </c>
      <c r="CW162">
        <v>42.25</v>
      </c>
      <c r="CX162">
        <v>41.25</v>
      </c>
      <c r="CY162">
        <v>41.562</v>
      </c>
      <c r="CZ162">
        <v>41.625</v>
      </c>
      <c r="DA162">
        <v>1415.69666666667</v>
      </c>
      <c r="DB162">
        <v>39.29</v>
      </c>
      <c r="DC162">
        <v>0</v>
      </c>
      <c r="DD162">
        <v>1626126613.9</v>
      </c>
      <c r="DE162">
        <v>0</v>
      </c>
      <c r="DF162">
        <v>900.70472</v>
      </c>
      <c r="DG162">
        <v>-7.46984613221209</v>
      </c>
      <c r="DH162">
        <v>-97.6769228884084</v>
      </c>
      <c r="DI162">
        <v>13174.716</v>
      </c>
      <c r="DJ162">
        <v>15</v>
      </c>
      <c r="DK162">
        <v>1626126261</v>
      </c>
      <c r="DL162" t="s">
        <v>294</v>
      </c>
      <c r="DM162">
        <v>1626126255</v>
      </c>
      <c r="DN162">
        <v>1626126261</v>
      </c>
      <c r="DO162">
        <v>7</v>
      </c>
      <c r="DP162">
        <v>0.339</v>
      </c>
      <c r="DQ162">
        <v>0.02</v>
      </c>
      <c r="DR162">
        <v>2.158</v>
      </c>
      <c r="DS162">
        <v>-0.064</v>
      </c>
      <c r="DT162">
        <v>420</v>
      </c>
      <c r="DU162">
        <v>4</v>
      </c>
      <c r="DV162">
        <v>0.09</v>
      </c>
      <c r="DW162">
        <v>0.05</v>
      </c>
      <c r="DX162">
        <v>-17.2971048780488</v>
      </c>
      <c r="DY162">
        <v>-0.385764459930317</v>
      </c>
      <c r="DZ162">
        <v>0.047952135440226</v>
      </c>
      <c r="EA162">
        <v>1</v>
      </c>
      <c r="EB162">
        <v>901.086941176471</v>
      </c>
      <c r="EC162">
        <v>-7.07012460591401</v>
      </c>
      <c r="ED162">
        <v>0.714352316321522</v>
      </c>
      <c r="EE162">
        <v>1</v>
      </c>
      <c r="EF162">
        <v>2.90587975609756</v>
      </c>
      <c r="EG162">
        <v>0.237689059233451</v>
      </c>
      <c r="EH162">
        <v>0.0236920666445908</v>
      </c>
      <c r="EI162">
        <v>0</v>
      </c>
      <c r="EJ162">
        <v>2</v>
      </c>
      <c r="EK162">
        <v>3</v>
      </c>
      <c r="EL162" t="s">
        <v>340</v>
      </c>
      <c r="EM162">
        <v>100</v>
      </c>
      <c r="EN162">
        <v>100</v>
      </c>
      <c r="EO162">
        <v>2.13</v>
      </c>
      <c r="EP162">
        <v>-0.0543</v>
      </c>
      <c r="EQ162">
        <v>1.36772170046793</v>
      </c>
      <c r="ER162">
        <v>0.00225868272383977</v>
      </c>
      <c r="ES162">
        <v>-9.96746185667655e-07</v>
      </c>
      <c r="ET162">
        <v>2.83711317370827e-10</v>
      </c>
      <c r="EU162">
        <v>-0.063082517618382</v>
      </c>
      <c r="EV162">
        <v>-0.00217948432402501</v>
      </c>
      <c r="EW162">
        <v>0.000453263451741206</v>
      </c>
      <c r="EX162">
        <v>-1.16319206543697e-06</v>
      </c>
      <c r="EY162">
        <v>-2</v>
      </c>
      <c r="EZ162">
        <v>2196</v>
      </c>
      <c r="FA162">
        <v>1</v>
      </c>
      <c r="FB162">
        <v>25</v>
      </c>
      <c r="FC162">
        <v>5.8</v>
      </c>
      <c r="FD162">
        <v>5.7</v>
      </c>
      <c r="FE162">
        <v>18</v>
      </c>
      <c r="FF162">
        <v>943.805</v>
      </c>
      <c r="FG162">
        <v>423.502</v>
      </c>
      <c r="FH162">
        <v>17.1759</v>
      </c>
      <c r="FI162">
        <v>25.7773</v>
      </c>
      <c r="FJ162">
        <v>29.9993</v>
      </c>
      <c r="FK162">
        <v>25.844</v>
      </c>
      <c r="FL162">
        <v>25.8753</v>
      </c>
      <c r="FM162">
        <v>25.2679</v>
      </c>
      <c r="FN162">
        <v>71.5683</v>
      </c>
      <c r="FO162">
        <v>0</v>
      </c>
      <c r="FP162">
        <v>17.29</v>
      </c>
      <c r="FQ162">
        <v>420</v>
      </c>
      <c r="FR162">
        <v>4.65239</v>
      </c>
      <c r="FS162">
        <v>101.38</v>
      </c>
      <c r="FT162">
        <v>102.01</v>
      </c>
    </row>
    <row r="163" spans="1:176">
      <c r="A163">
        <v>147</v>
      </c>
      <c r="B163">
        <v>1626126606.6</v>
      </c>
      <c r="C163">
        <v>292.099999904633</v>
      </c>
      <c r="D163" t="s">
        <v>588</v>
      </c>
      <c r="E163" t="s">
        <v>589</v>
      </c>
      <c r="F163">
        <v>1</v>
      </c>
      <c r="I163">
        <v>1626126605.6</v>
      </c>
      <c r="J163">
        <f>(K163)/1000</f>
        <v>0</v>
      </c>
      <c r="K163">
        <f>1000*CC163*AI163*(BY163-BZ163)/(100*BR163*(1000-AI163*BY163))</f>
        <v>0</v>
      </c>
      <c r="L163">
        <f>CC163*AI163*(BX163-BW163*(1000-AI163*BZ163)/(1000-AI163*BY163))/(100*BR163)</f>
        <v>0</v>
      </c>
      <c r="M163">
        <f>BW163 - IF(AI163&gt;1, L163*BR163*100.0/(AK163*CK163), 0)</f>
        <v>0</v>
      </c>
      <c r="N163">
        <f>((T163-J163/2)*M163-L163)/(T163+J163/2)</f>
        <v>0</v>
      </c>
      <c r="O163">
        <f>N163*(CD163+CE163)/1000.0</f>
        <v>0</v>
      </c>
      <c r="P163">
        <f>(BW163 - IF(AI163&gt;1, L163*BR163*100.0/(AK163*CK163), 0))*(CD163+CE163)/1000.0</f>
        <v>0</v>
      </c>
      <c r="Q163">
        <f>2.0/((1/S163-1/R163)+SIGN(S163)*SQRT((1/S163-1/R163)*(1/S163-1/R163) + 4*BS163/((BS163+1)*(BS163+1))*(2*1/S163*1/R163-1/R163*1/R163)))</f>
        <v>0</v>
      </c>
      <c r="R163">
        <f>IF(LEFT(BT163,1)&lt;&gt;"0",IF(LEFT(BT163,1)="1",3.0,BU163),$D$5+$E$5*(CK163*CD163/($K$5*1000))+$F$5*(CK163*CD163/($K$5*1000))*MAX(MIN(BR163,$J$5),$I$5)*MAX(MIN(BR163,$J$5),$I$5)+$G$5*MAX(MIN(BR163,$J$5),$I$5)*(CK163*CD163/($K$5*1000))+$H$5*(CK163*CD163/($K$5*1000))*(CK163*CD163/($K$5*1000)))</f>
        <v>0</v>
      </c>
      <c r="S163">
        <f>J163*(1000-(1000*0.61365*exp(17.502*W163/(240.97+W163))/(CD163+CE163)+BY163)/2)/(1000*0.61365*exp(17.502*W163/(240.97+W163))/(CD163+CE163)-BY163)</f>
        <v>0</v>
      </c>
      <c r="T163">
        <f>1/((BS163+1)/(Q163/1.6)+1/(R163/1.37)) + BS163/((BS163+1)/(Q163/1.6) + BS163/(R163/1.37))</f>
        <v>0</v>
      </c>
      <c r="U163">
        <f>(BN163*BQ163)</f>
        <v>0</v>
      </c>
      <c r="V163">
        <f>(CF163+(U163+2*0.95*5.67E-8*(((CF163+$B$7)+273)^4-(CF163+273)^4)-44100*J163)/(1.84*29.3*R163+8*0.95*5.67E-8*(CF163+273)^3))</f>
        <v>0</v>
      </c>
      <c r="W163">
        <f>($C$7*CG163+$D$7*CH163+$E$7*V163)</f>
        <v>0</v>
      </c>
      <c r="X163">
        <f>0.61365*exp(17.502*W163/(240.97+W163))</f>
        <v>0</v>
      </c>
      <c r="Y163">
        <f>(Z163/AA163*100)</f>
        <v>0</v>
      </c>
      <c r="Z163">
        <f>BY163*(CD163+CE163)/1000</f>
        <v>0</v>
      </c>
      <c r="AA163">
        <f>0.61365*exp(17.502*CF163/(240.97+CF163))</f>
        <v>0</v>
      </c>
      <c r="AB163">
        <f>(X163-BY163*(CD163+CE163)/1000)</f>
        <v>0</v>
      </c>
      <c r="AC163">
        <f>(-J163*44100)</f>
        <v>0</v>
      </c>
      <c r="AD163">
        <f>2*29.3*R163*0.92*(CF163-W163)</f>
        <v>0</v>
      </c>
      <c r="AE163">
        <f>2*0.95*5.67E-8*(((CF163+$B$7)+273)^4-(W163+273)^4)</f>
        <v>0</v>
      </c>
      <c r="AF163">
        <f>U163+AE163+AC163+AD163</f>
        <v>0</v>
      </c>
      <c r="AG163">
        <v>15</v>
      </c>
      <c r="AH163">
        <v>2</v>
      </c>
      <c r="AI163">
        <f>IF(AG163*$H$13&gt;=AK163,1.0,(AK163/(AK163-AG163*$H$13)))</f>
        <v>0</v>
      </c>
      <c r="AJ163">
        <f>(AI163-1)*100</f>
        <v>0</v>
      </c>
      <c r="AK163">
        <f>MAX(0,($B$13+$C$13*CK163)/(1+$D$13*CK163)*CD163/(CF163+273)*$E$13)</f>
        <v>0</v>
      </c>
      <c r="AL163" t="s">
        <v>292</v>
      </c>
      <c r="AM163" t="s">
        <v>292</v>
      </c>
      <c r="AN163">
        <v>0</v>
      </c>
      <c r="AO163">
        <v>0</v>
      </c>
      <c r="AP163">
        <f>1-AN163/AO163</f>
        <v>0</v>
      </c>
      <c r="AQ163">
        <v>0</v>
      </c>
      <c r="AR163" t="s">
        <v>292</v>
      </c>
      <c r="AS163" t="s">
        <v>292</v>
      </c>
      <c r="AT163">
        <v>0</v>
      </c>
      <c r="AU163">
        <v>0</v>
      </c>
      <c r="AV163">
        <f>1-AT163/AU163</f>
        <v>0</v>
      </c>
      <c r="AW163">
        <v>0.5</v>
      </c>
      <c r="AX163">
        <f>BO163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292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BN163">
        <f>$B$11*CL163+$C$11*CM163+$F$11*CN163*(1-CQ163)</f>
        <v>0</v>
      </c>
      <c r="BO163">
        <f>BN163*BP163</f>
        <v>0</v>
      </c>
      <c r="BP163">
        <f>($B$11*$D$9+$C$11*$D$9+$F$11*((DA163+CS163)/MAX(DA163+CS163+DB163, 0.1)*$I$9+DB163/MAX(DA163+CS163+DB163, 0.1)*$J$9))/($B$11+$C$11+$F$11)</f>
        <v>0</v>
      </c>
      <c r="BQ163">
        <f>($B$11*$K$9+$C$11*$K$9+$F$11*((DA163+CS163)/MAX(DA163+CS163+DB163, 0.1)*$P$9+DB163/MAX(DA163+CS163+DB163, 0.1)*$Q$9))/($B$11+$C$11+$F$11)</f>
        <v>0</v>
      </c>
      <c r="BR163">
        <v>6</v>
      </c>
      <c r="BS163">
        <v>0.5</v>
      </c>
      <c r="BT163" t="s">
        <v>293</v>
      </c>
      <c r="BU163">
        <v>2</v>
      </c>
      <c r="BV163">
        <v>1626126605.6</v>
      </c>
      <c r="BW163">
        <v>402.624333333333</v>
      </c>
      <c r="BX163">
        <v>419.960666666667</v>
      </c>
      <c r="BY163">
        <v>7.48762333333333</v>
      </c>
      <c r="BZ163">
        <v>4.55374</v>
      </c>
      <c r="CA163">
        <v>400.493666666667</v>
      </c>
      <c r="CB163">
        <v>7.54186333333333</v>
      </c>
      <c r="CC163">
        <v>900.011333333333</v>
      </c>
      <c r="CD163">
        <v>100.773</v>
      </c>
      <c r="CE163">
        <v>0.112098</v>
      </c>
      <c r="CF163">
        <v>18.9152</v>
      </c>
      <c r="CG163">
        <v>17.9701</v>
      </c>
      <c r="CH163">
        <v>999.9</v>
      </c>
      <c r="CI163">
        <v>0</v>
      </c>
      <c r="CJ163">
        <v>0</v>
      </c>
      <c r="CK163">
        <v>10005.2</v>
      </c>
      <c r="CL163">
        <v>0</v>
      </c>
      <c r="CM163">
        <v>0.221023</v>
      </c>
      <c r="CN163">
        <v>1459.91333333333</v>
      </c>
      <c r="CO163">
        <v>0.972996333333333</v>
      </c>
      <c r="CP163">
        <v>0.0270039333333333</v>
      </c>
      <c r="CQ163">
        <v>0</v>
      </c>
      <c r="CR163">
        <v>899.693</v>
      </c>
      <c r="CS163">
        <v>4.99999</v>
      </c>
      <c r="CT163">
        <v>13160.6333333333</v>
      </c>
      <c r="CU163">
        <v>12727.5333333333</v>
      </c>
      <c r="CV163">
        <v>40.062</v>
      </c>
      <c r="CW163">
        <v>42.25</v>
      </c>
      <c r="CX163">
        <v>41.25</v>
      </c>
      <c r="CY163">
        <v>41.562</v>
      </c>
      <c r="CZ163">
        <v>41.625</v>
      </c>
      <c r="DA163">
        <v>1415.62333333333</v>
      </c>
      <c r="DB163">
        <v>39.29</v>
      </c>
      <c r="DC163">
        <v>0</v>
      </c>
      <c r="DD163">
        <v>1626126616.3</v>
      </c>
      <c r="DE163">
        <v>0</v>
      </c>
      <c r="DF163">
        <v>900.41416</v>
      </c>
      <c r="DG163">
        <v>-7.44338462077339</v>
      </c>
      <c r="DH163">
        <v>-95.3692308571741</v>
      </c>
      <c r="DI163">
        <v>13170.836</v>
      </c>
      <c r="DJ163">
        <v>15</v>
      </c>
      <c r="DK163">
        <v>1626126261</v>
      </c>
      <c r="DL163" t="s">
        <v>294</v>
      </c>
      <c r="DM163">
        <v>1626126255</v>
      </c>
      <c r="DN163">
        <v>1626126261</v>
      </c>
      <c r="DO163">
        <v>7</v>
      </c>
      <c r="DP163">
        <v>0.339</v>
      </c>
      <c r="DQ163">
        <v>0.02</v>
      </c>
      <c r="DR163">
        <v>2.158</v>
      </c>
      <c r="DS163">
        <v>-0.064</v>
      </c>
      <c r="DT163">
        <v>420</v>
      </c>
      <c r="DU163">
        <v>4</v>
      </c>
      <c r="DV163">
        <v>0.09</v>
      </c>
      <c r="DW163">
        <v>0.05</v>
      </c>
      <c r="DX163">
        <v>-17.3035</v>
      </c>
      <c r="DY163">
        <v>-0.358473867595862</v>
      </c>
      <c r="DZ163">
        <v>0.0468602228740416</v>
      </c>
      <c r="EA163">
        <v>1</v>
      </c>
      <c r="EB163">
        <v>900.894971428571</v>
      </c>
      <c r="EC163">
        <v>-7.23775216591162</v>
      </c>
      <c r="ED163">
        <v>0.750927977741619</v>
      </c>
      <c r="EE163">
        <v>1</v>
      </c>
      <c r="EF163">
        <v>2.9121756097561</v>
      </c>
      <c r="EG163">
        <v>0.203033310104533</v>
      </c>
      <c r="EH163">
        <v>0.0208362690411462</v>
      </c>
      <c r="EI163">
        <v>0</v>
      </c>
      <c r="EJ163">
        <v>2</v>
      </c>
      <c r="EK163">
        <v>3</v>
      </c>
      <c r="EL163" t="s">
        <v>340</v>
      </c>
      <c r="EM163">
        <v>100</v>
      </c>
      <c r="EN163">
        <v>100</v>
      </c>
      <c r="EO163">
        <v>2.131</v>
      </c>
      <c r="EP163">
        <v>-0.0542</v>
      </c>
      <c r="EQ163">
        <v>1.36772170046793</v>
      </c>
      <c r="ER163">
        <v>0.00225868272383977</v>
      </c>
      <c r="ES163">
        <v>-9.96746185667655e-07</v>
      </c>
      <c r="ET163">
        <v>2.83711317370827e-10</v>
      </c>
      <c r="EU163">
        <v>-0.063082517618382</v>
      </c>
      <c r="EV163">
        <v>-0.00217948432402501</v>
      </c>
      <c r="EW163">
        <v>0.000453263451741206</v>
      </c>
      <c r="EX163">
        <v>-1.16319206543697e-06</v>
      </c>
      <c r="EY163">
        <v>-2</v>
      </c>
      <c r="EZ163">
        <v>2196</v>
      </c>
      <c r="FA163">
        <v>1</v>
      </c>
      <c r="FB163">
        <v>25</v>
      </c>
      <c r="FC163">
        <v>5.9</v>
      </c>
      <c r="FD163">
        <v>5.8</v>
      </c>
      <c r="FE163">
        <v>18</v>
      </c>
      <c r="FF163">
        <v>943.925</v>
      </c>
      <c r="FG163">
        <v>423.471</v>
      </c>
      <c r="FH163">
        <v>17.2351</v>
      </c>
      <c r="FI163">
        <v>25.7732</v>
      </c>
      <c r="FJ163">
        <v>29.9995</v>
      </c>
      <c r="FK163">
        <v>25.842</v>
      </c>
      <c r="FL163">
        <v>25.8732</v>
      </c>
      <c r="FM163">
        <v>25.2674</v>
      </c>
      <c r="FN163">
        <v>71.2832</v>
      </c>
      <c r="FO163">
        <v>0</v>
      </c>
      <c r="FP163">
        <v>17.39</v>
      </c>
      <c r="FQ163">
        <v>420</v>
      </c>
      <c r="FR163">
        <v>4.65521</v>
      </c>
      <c r="FS163">
        <v>101.38</v>
      </c>
      <c r="FT163">
        <v>102.01</v>
      </c>
    </row>
    <row r="164" spans="1:176">
      <c r="A164">
        <v>148</v>
      </c>
      <c r="B164">
        <v>1626126608.6</v>
      </c>
      <c r="C164">
        <v>294.099999904633</v>
      </c>
      <c r="D164" t="s">
        <v>590</v>
      </c>
      <c r="E164" t="s">
        <v>591</v>
      </c>
      <c r="F164">
        <v>1</v>
      </c>
      <c r="I164">
        <v>1626126607.6</v>
      </c>
      <c r="J164">
        <f>(K164)/1000</f>
        <v>0</v>
      </c>
      <c r="K164">
        <f>1000*CC164*AI164*(BY164-BZ164)/(100*BR164*(1000-AI164*BY164))</f>
        <v>0</v>
      </c>
      <c r="L164">
        <f>CC164*AI164*(BX164-BW164*(1000-AI164*BZ164)/(1000-AI164*BY164))/(100*BR164)</f>
        <v>0</v>
      </c>
      <c r="M164">
        <f>BW164 - IF(AI164&gt;1, L164*BR164*100.0/(AK164*CK164), 0)</f>
        <v>0</v>
      </c>
      <c r="N164">
        <f>((T164-J164/2)*M164-L164)/(T164+J164/2)</f>
        <v>0</v>
      </c>
      <c r="O164">
        <f>N164*(CD164+CE164)/1000.0</f>
        <v>0</v>
      </c>
      <c r="P164">
        <f>(BW164 - IF(AI164&gt;1, L164*BR164*100.0/(AK164*CK164), 0))*(CD164+CE164)/1000.0</f>
        <v>0</v>
      </c>
      <c r="Q164">
        <f>2.0/((1/S164-1/R164)+SIGN(S164)*SQRT((1/S164-1/R164)*(1/S164-1/R164) + 4*BS164/((BS164+1)*(BS164+1))*(2*1/S164*1/R164-1/R164*1/R164)))</f>
        <v>0</v>
      </c>
      <c r="R164">
        <f>IF(LEFT(BT164,1)&lt;&gt;"0",IF(LEFT(BT164,1)="1",3.0,BU164),$D$5+$E$5*(CK164*CD164/($K$5*1000))+$F$5*(CK164*CD164/($K$5*1000))*MAX(MIN(BR164,$J$5),$I$5)*MAX(MIN(BR164,$J$5),$I$5)+$G$5*MAX(MIN(BR164,$J$5),$I$5)*(CK164*CD164/($K$5*1000))+$H$5*(CK164*CD164/($K$5*1000))*(CK164*CD164/($K$5*1000)))</f>
        <v>0</v>
      </c>
      <c r="S164">
        <f>J164*(1000-(1000*0.61365*exp(17.502*W164/(240.97+W164))/(CD164+CE164)+BY164)/2)/(1000*0.61365*exp(17.502*W164/(240.97+W164))/(CD164+CE164)-BY164)</f>
        <v>0</v>
      </c>
      <c r="T164">
        <f>1/((BS164+1)/(Q164/1.6)+1/(R164/1.37)) + BS164/((BS164+1)/(Q164/1.6) + BS164/(R164/1.37))</f>
        <v>0</v>
      </c>
      <c r="U164">
        <f>(BN164*BQ164)</f>
        <v>0</v>
      </c>
      <c r="V164">
        <f>(CF164+(U164+2*0.95*5.67E-8*(((CF164+$B$7)+273)^4-(CF164+273)^4)-44100*J164)/(1.84*29.3*R164+8*0.95*5.67E-8*(CF164+273)^3))</f>
        <v>0</v>
      </c>
      <c r="W164">
        <f>($C$7*CG164+$D$7*CH164+$E$7*V164)</f>
        <v>0</v>
      </c>
      <c r="X164">
        <f>0.61365*exp(17.502*W164/(240.97+W164))</f>
        <v>0</v>
      </c>
      <c r="Y164">
        <f>(Z164/AA164*100)</f>
        <v>0</v>
      </c>
      <c r="Z164">
        <f>BY164*(CD164+CE164)/1000</f>
        <v>0</v>
      </c>
      <c r="AA164">
        <f>0.61365*exp(17.502*CF164/(240.97+CF164))</f>
        <v>0</v>
      </c>
      <c r="AB164">
        <f>(X164-BY164*(CD164+CE164)/1000)</f>
        <v>0</v>
      </c>
      <c r="AC164">
        <f>(-J164*44100)</f>
        <v>0</v>
      </c>
      <c r="AD164">
        <f>2*29.3*R164*0.92*(CF164-W164)</f>
        <v>0</v>
      </c>
      <c r="AE164">
        <f>2*0.95*5.67E-8*(((CF164+$B$7)+273)^4-(W164+273)^4)</f>
        <v>0</v>
      </c>
      <c r="AF164">
        <f>U164+AE164+AC164+AD164</f>
        <v>0</v>
      </c>
      <c r="AG164">
        <v>15</v>
      </c>
      <c r="AH164">
        <v>2</v>
      </c>
      <c r="AI164">
        <f>IF(AG164*$H$13&gt;=AK164,1.0,(AK164/(AK164-AG164*$H$13)))</f>
        <v>0</v>
      </c>
      <c r="AJ164">
        <f>(AI164-1)*100</f>
        <v>0</v>
      </c>
      <c r="AK164">
        <f>MAX(0,($B$13+$C$13*CK164)/(1+$D$13*CK164)*CD164/(CF164+273)*$E$13)</f>
        <v>0</v>
      </c>
      <c r="AL164" t="s">
        <v>292</v>
      </c>
      <c r="AM164" t="s">
        <v>292</v>
      </c>
      <c r="AN164">
        <v>0</v>
      </c>
      <c r="AO164">
        <v>0</v>
      </c>
      <c r="AP164">
        <f>1-AN164/AO164</f>
        <v>0</v>
      </c>
      <c r="AQ164">
        <v>0</v>
      </c>
      <c r="AR164" t="s">
        <v>292</v>
      </c>
      <c r="AS164" t="s">
        <v>292</v>
      </c>
      <c r="AT164">
        <v>0</v>
      </c>
      <c r="AU164">
        <v>0</v>
      </c>
      <c r="AV164">
        <f>1-AT164/AU164</f>
        <v>0</v>
      </c>
      <c r="AW164">
        <v>0.5</v>
      </c>
      <c r="AX164">
        <f>BO164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292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BN164">
        <f>$B$11*CL164+$C$11*CM164+$F$11*CN164*(1-CQ164)</f>
        <v>0</v>
      </c>
      <c r="BO164">
        <f>BN164*BP164</f>
        <v>0</v>
      </c>
      <c r="BP164">
        <f>($B$11*$D$9+$C$11*$D$9+$F$11*((DA164+CS164)/MAX(DA164+CS164+DB164, 0.1)*$I$9+DB164/MAX(DA164+CS164+DB164, 0.1)*$J$9))/($B$11+$C$11+$F$11)</f>
        <v>0</v>
      </c>
      <c r="BQ164">
        <f>($B$11*$K$9+$C$11*$K$9+$F$11*((DA164+CS164)/MAX(DA164+CS164+DB164, 0.1)*$P$9+DB164/MAX(DA164+CS164+DB164, 0.1)*$Q$9))/($B$11+$C$11+$F$11)</f>
        <v>0</v>
      </c>
      <c r="BR164">
        <v>6</v>
      </c>
      <c r="BS164">
        <v>0.5</v>
      </c>
      <c r="BT164" t="s">
        <v>293</v>
      </c>
      <c r="BU164">
        <v>2</v>
      </c>
      <c r="BV164">
        <v>1626126607.6</v>
      </c>
      <c r="BW164">
        <v>402.613</v>
      </c>
      <c r="BX164">
        <v>420.024</v>
      </c>
      <c r="BY164">
        <v>7.50543</v>
      </c>
      <c r="BZ164">
        <v>4.55826</v>
      </c>
      <c r="CA164">
        <v>400.482</v>
      </c>
      <c r="CB164">
        <v>7.55958666666667</v>
      </c>
      <c r="CC164">
        <v>899.993333333333</v>
      </c>
      <c r="CD164">
        <v>100.772</v>
      </c>
      <c r="CE164">
        <v>0.111441333333333</v>
      </c>
      <c r="CF164">
        <v>18.9467</v>
      </c>
      <c r="CG164">
        <v>17.9922</v>
      </c>
      <c r="CH164">
        <v>999.9</v>
      </c>
      <c r="CI164">
        <v>0</v>
      </c>
      <c r="CJ164">
        <v>0</v>
      </c>
      <c r="CK164">
        <v>10006.85</v>
      </c>
      <c r="CL164">
        <v>0</v>
      </c>
      <c r="CM164">
        <v>0.221023</v>
      </c>
      <c r="CN164">
        <v>1459.98666666667</v>
      </c>
      <c r="CO164">
        <v>0.972997666666667</v>
      </c>
      <c r="CP164">
        <v>0.0270023666666667</v>
      </c>
      <c r="CQ164">
        <v>0</v>
      </c>
      <c r="CR164">
        <v>899.483</v>
      </c>
      <c r="CS164">
        <v>4.99999</v>
      </c>
      <c r="CT164">
        <v>13158</v>
      </c>
      <c r="CU164">
        <v>12728.2666666667</v>
      </c>
      <c r="CV164">
        <v>40.062</v>
      </c>
      <c r="CW164">
        <v>42.25</v>
      </c>
      <c r="CX164">
        <v>41.25</v>
      </c>
      <c r="CY164">
        <v>41.562</v>
      </c>
      <c r="CZ164">
        <v>41.6456666666667</v>
      </c>
      <c r="DA164">
        <v>1415.69666666667</v>
      </c>
      <c r="DB164">
        <v>39.29</v>
      </c>
      <c r="DC164">
        <v>0</v>
      </c>
      <c r="DD164">
        <v>1626126618.1</v>
      </c>
      <c r="DE164">
        <v>0</v>
      </c>
      <c r="DF164">
        <v>900.227</v>
      </c>
      <c r="DG164">
        <v>-7.47788033819973</v>
      </c>
      <c r="DH164">
        <v>-94.8649572219283</v>
      </c>
      <c r="DI164">
        <v>13168.3076923077</v>
      </c>
      <c r="DJ164">
        <v>15</v>
      </c>
      <c r="DK164">
        <v>1626126261</v>
      </c>
      <c r="DL164" t="s">
        <v>294</v>
      </c>
      <c r="DM164">
        <v>1626126255</v>
      </c>
      <c r="DN164">
        <v>1626126261</v>
      </c>
      <c r="DO164">
        <v>7</v>
      </c>
      <c r="DP164">
        <v>0.339</v>
      </c>
      <c r="DQ164">
        <v>0.02</v>
      </c>
      <c r="DR164">
        <v>2.158</v>
      </c>
      <c r="DS164">
        <v>-0.064</v>
      </c>
      <c r="DT164">
        <v>420</v>
      </c>
      <c r="DU164">
        <v>4</v>
      </c>
      <c r="DV164">
        <v>0.09</v>
      </c>
      <c r="DW164">
        <v>0.05</v>
      </c>
      <c r="DX164">
        <v>-17.3160195121951</v>
      </c>
      <c r="DY164">
        <v>-0.422362369337988</v>
      </c>
      <c r="DZ164">
        <v>0.051591194273745</v>
      </c>
      <c r="EA164">
        <v>1</v>
      </c>
      <c r="EB164">
        <v>900.609939393939</v>
      </c>
      <c r="EC164">
        <v>-6.93337479234973</v>
      </c>
      <c r="ED164">
        <v>0.682147008922167</v>
      </c>
      <c r="EE164">
        <v>1</v>
      </c>
      <c r="EF164">
        <v>2.91875414634146</v>
      </c>
      <c r="EG164">
        <v>0.1788581184669</v>
      </c>
      <c r="EH164">
        <v>0.0184838934468416</v>
      </c>
      <c r="EI164">
        <v>0</v>
      </c>
      <c r="EJ164">
        <v>2</v>
      </c>
      <c r="EK164">
        <v>3</v>
      </c>
      <c r="EL164" t="s">
        <v>340</v>
      </c>
      <c r="EM164">
        <v>100</v>
      </c>
      <c r="EN164">
        <v>100</v>
      </c>
      <c r="EO164">
        <v>2.131</v>
      </c>
      <c r="EP164">
        <v>-0.0541</v>
      </c>
      <c r="EQ164">
        <v>1.36772170046793</v>
      </c>
      <c r="ER164">
        <v>0.00225868272383977</v>
      </c>
      <c r="ES164">
        <v>-9.96746185667655e-07</v>
      </c>
      <c r="ET164">
        <v>2.83711317370827e-10</v>
      </c>
      <c r="EU164">
        <v>-0.063082517618382</v>
      </c>
      <c r="EV164">
        <v>-0.00217948432402501</v>
      </c>
      <c r="EW164">
        <v>0.000453263451741206</v>
      </c>
      <c r="EX164">
        <v>-1.16319206543697e-06</v>
      </c>
      <c r="EY164">
        <v>-2</v>
      </c>
      <c r="EZ164">
        <v>2196</v>
      </c>
      <c r="FA164">
        <v>1</v>
      </c>
      <c r="FB164">
        <v>25</v>
      </c>
      <c r="FC164">
        <v>5.9</v>
      </c>
      <c r="FD164">
        <v>5.8</v>
      </c>
      <c r="FE164">
        <v>18</v>
      </c>
      <c r="FF164">
        <v>943.756</v>
      </c>
      <c r="FG164">
        <v>423.601</v>
      </c>
      <c r="FH164">
        <v>17.305</v>
      </c>
      <c r="FI164">
        <v>25.7686</v>
      </c>
      <c r="FJ164">
        <v>29.9993</v>
      </c>
      <c r="FK164">
        <v>25.8397</v>
      </c>
      <c r="FL164">
        <v>25.8711</v>
      </c>
      <c r="FM164">
        <v>25.2683</v>
      </c>
      <c r="FN164">
        <v>71.2832</v>
      </c>
      <c r="FO164">
        <v>0</v>
      </c>
      <c r="FP164">
        <v>17.39</v>
      </c>
      <c r="FQ164">
        <v>420</v>
      </c>
      <c r="FR164">
        <v>4.65183</v>
      </c>
      <c r="FS164">
        <v>101.381</v>
      </c>
      <c r="FT164">
        <v>102.01</v>
      </c>
    </row>
    <row r="165" spans="1:176">
      <c r="A165">
        <v>149</v>
      </c>
      <c r="B165">
        <v>1626126610.6</v>
      </c>
      <c r="C165">
        <v>296.099999904633</v>
      </c>
      <c r="D165" t="s">
        <v>592</v>
      </c>
      <c r="E165" t="s">
        <v>593</v>
      </c>
      <c r="F165">
        <v>1</v>
      </c>
      <c r="I165">
        <v>1626126609.6</v>
      </c>
      <c r="J165">
        <f>(K165)/1000</f>
        <v>0</v>
      </c>
      <c r="K165">
        <f>1000*CC165*AI165*(BY165-BZ165)/(100*BR165*(1000-AI165*BY165))</f>
        <v>0</v>
      </c>
      <c r="L165">
        <f>CC165*AI165*(BX165-BW165*(1000-AI165*BZ165)/(1000-AI165*BY165))/(100*BR165)</f>
        <v>0</v>
      </c>
      <c r="M165">
        <f>BW165 - IF(AI165&gt;1, L165*BR165*100.0/(AK165*CK165), 0)</f>
        <v>0</v>
      </c>
      <c r="N165">
        <f>((T165-J165/2)*M165-L165)/(T165+J165/2)</f>
        <v>0</v>
      </c>
      <c r="O165">
        <f>N165*(CD165+CE165)/1000.0</f>
        <v>0</v>
      </c>
      <c r="P165">
        <f>(BW165 - IF(AI165&gt;1, L165*BR165*100.0/(AK165*CK165), 0))*(CD165+CE165)/1000.0</f>
        <v>0</v>
      </c>
      <c r="Q165">
        <f>2.0/((1/S165-1/R165)+SIGN(S165)*SQRT((1/S165-1/R165)*(1/S165-1/R165) + 4*BS165/((BS165+1)*(BS165+1))*(2*1/S165*1/R165-1/R165*1/R165)))</f>
        <v>0</v>
      </c>
      <c r="R165">
        <f>IF(LEFT(BT165,1)&lt;&gt;"0",IF(LEFT(BT165,1)="1",3.0,BU165),$D$5+$E$5*(CK165*CD165/($K$5*1000))+$F$5*(CK165*CD165/($K$5*1000))*MAX(MIN(BR165,$J$5),$I$5)*MAX(MIN(BR165,$J$5),$I$5)+$G$5*MAX(MIN(BR165,$J$5),$I$5)*(CK165*CD165/($K$5*1000))+$H$5*(CK165*CD165/($K$5*1000))*(CK165*CD165/($K$5*1000)))</f>
        <v>0</v>
      </c>
      <c r="S165">
        <f>J165*(1000-(1000*0.61365*exp(17.502*W165/(240.97+W165))/(CD165+CE165)+BY165)/2)/(1000*0.61365*exp(17.502*W165/(240.97+W165))/(CD165+CE165)-BY165)</f>
        <v>0</v>
      </c>
      <c r="T165">
        <f>1/((BS165+1)/(Q165/1.6)+1/(R165/1.37)) + BS165/((BS165+1)/(Q165/1.6) + BS165/(R165/1.37))</f>
        <v>0</v>
      </c>
      <c r="U165">
        <f>(BN165*BQ165)</f>
        <v>0</v>
      </c>
      <c r="V165">
        <f>(CF165+(U165+2*0.95*5.67E-8*(((CF165+$B$7)+273)^4-(CF165+273)^4)-44100*J165)/(1.84*29.3*R165+8*0.95*5.67E-8*(CF165+273)^3))</f>
        <v>0</v>
      </c>
      <c r="W165">
        <f>($C$7*CG165+$D$7*CH165+$E$7*V165)</f>
        <v>0</v>
      </c>
      <c r="X165">
        <f>0.61365*exp(17.502*W165/(240.97+W165))</f>
        <v>0</v>
      </c>
      <c r="Y165">
        <f>(Z165/AA165*100)</f>
        <v>0</v>
      </c>
      <c r="Z165">
        <f>BY165*(CD165+CE165)/1000</f>
        <v>0</v>
      </c>
      <c r="AA165">
        <f>0.61365*exp(17.502*CF165/(240.97+CF165))</f>
        <v>0</v>
      </c>
      <c r="AB165">
        <f>(X165-BY165*(CD165+CE165)/1000)</f>
        <v>0</v>
      </c>
      <c r="AC165">
        <f>(-J165*44100)</f>
        <v>0</v>
      </c>
      <c r="AD165">
        <f>2*29.3*R165*0.92*(CF165-W165)</f>
        <v>0</v>
      </c>
      <c r="AE165">
        <f>2*0.95*5.67E-8*(((CF165+$B$7)+273)^4-(W165+273)^4)</f>
        <v>0</v>
      </c>
      <c r="AF165">
        <f>U165+AE165+AC165+AD165</f>
        <v>0</v>
      </c>
      <c r="AG165">
        <v>15</v>
      </c>
      <c r="AH165">
        <v>2</v>
      </c>
      <c r="AI165">
        <f>IF(AG165*$H$13&gt;=AK165,1.0,(AK165/(AK165-AG165*$H$13)))</f>
        <v>0</v>
      </c>
      <c r="AJ165">
        <f>(AI165-1)*100</f>
        <v>0</v>
      </c>
      <c r="AK165">
        <f>MAX(0,($B$13+$C$13*CK165)/(1+$D$13*CK165)*CD165/(CF165+273)*$E$13)</f>
        <v>0</v>
      </c>
      <c r="AL165" t="s">
        <v>292</v>
      </c>
      <c r="AM165" t="s">
        <v>292</v>
      </c>
      <c r="AN165">
        <v>0</v>
      </c>
      <c r="AO165">
        <v>0</v>
      </c>
      <c r="AP165">
        <f>1-AN165/AO165</f>
        <v>0</v>
      </c>
      <c r="AQ165">
        <v>0</v>
      </c>
      <c r="AR165" t="s">
        <v>292</v>
      </c>
      <c r="AS165" t="s">
        <v>292</v>
      </c>
      <c r="AT165">
        <v>0</v>
      </c>
      <c r="AU165">
        <v>0</v>
      </c>
      <c r="AV165">
        <f>1-AT165/AU165</f>
        <v>0</v>
      </c>
      <c r="AW165">
        <v>0.5</v>
      </c>
      <c r="AX165">
        <f>BO165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292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BN165">
        <f>$B$11*CL165+$C$11*CM165+$F$11*CN165*(1-CQ165)</f>
        <v>0</v>
      </c>
      <c r="BO165">
        <f>BN165*BP165</f>
        <v>0</v>
      </c>
      <c r="BP165">
        <f>($B$11*$D$9+$C$11*$D$9+$F$11*((DA165+CS165)/MAX(DA165+CS165+DB165, 0.1)*$I$9+DB165/MAX(DA165+CS165+DB165, 0.1)*$J$9))/($B$11+$C$11+$F$11)</f>
        <v>0</v>
      </c>
      <c r="BQ165">
        <f>($B$11*$K$9+$C$11*$K$9+$F$11*((DA165+CS165)/MAX(DA165+CS165+DB165, 0.1)*$P$9+DB165/MAX(DA165+CS165+DB165, 0.1)*$Q$9))/($B$11+$C$11+$F$11)</f>
        <v>0</v>
      </c>
      <c r="BR165">
        <v>6</v>
      </c>
      <c r="BS165">
        <v>0.5</v>
      </c>
      <c r="BT165" t="s">
        <v>293</v>
      </c>
      <c r="BU165">
        <v>2</v>
      </c>
      <c r="BV165">
        <v>1626126609.6</v>
      </c>
      <c r="BW165">
        <v>402.583</v>
      </c>
      <c r="BX165">
        <v>420.000333333333</v>
      </c>
      <c r="BY165">
        <v>7.52105333333333</v>
      </c>
      <c r="BZ165">
        <v>4.56885</v>
      </c>
      <c r="CA165">
        <v>400.452666666667</v>
      </c>
      <c r="CB165">
        <v>7.57514333333333</v>
      </c>
      <c r="CC165">
        <v>900.020666666667</v>
      </c>
      <c r="CD165">
        <v>100.772333333333</v>
      </c>
      <c r="CE165">
        <v>0.112010333333333</v>
      </c>
      <c r="CF165">
        <v>18.9771666666667</v>
      </c>
      <c r="CG165">
        <v>18.0135</v>
      </c>
      <c r="CH165">
        <v>999.9</v>
      </c>
      <c r="CI165">
        <v>0</v>
      </c>
      <c r="CJ165">
        <v>0</v>
      </c>
      <c r="CK165">
        <v>10019.3666666667</v>
      </c>
      <c r="CL165">
        <v>0</v>
      </c>
      <c r="CM165">
        <v>0.221023</v>
      </c>
      <c r="CN165">
        <v>1460.07333333333</v>
      </c>
      <c r="CO165">
        <v>0.972999</v>
      </c>
      <c r="CP165">
        <v>0.0270008</v>
      </c>
      <c r="CQ165">
        <v>0</v>
      </c>
      <c r="CR165">
        <v>899.195666666667</v>
      </c>
      <c r="CS165">
        <v>4.99999</v>
      </c>
      <c r="CT165">
        <v>13155.4</v>
      </c>
      <c r="CU165">
        <v>12729</v>
      </c>
      <c r="CV165">
        <v>40.062</v>
      </c>
      <c r="CW165">
        <v>42.25</v>
      </c>
      <c r="CX165">
        <v>41.25</v>
      </c>
      <c r="CY165">
        <v>41.562</v>
      </c>
      <c r="CZ165">
        <v>41.687</v>
      </c>
      <c r="DA165">
        <v>1415.78333333333</v>
      </c>
      <c r="DB165">
        <v>39.29</v>
      </c>
      <c r="DC165">
        <v>0</v>
      </c>
      <c r="DD165">
        <v>1626126619.9</v>
      </c>
      <c r="DE165">
        <v>0</v>
      </c>
      <c r="DF165">
        <v>899.99864</v>
      </c>
      <c r="DG165">
        <v>-7.3203076725635</v>
      </c>
      <c r="DH165">
        <v>-95.09999978692</v>
      </c>
      <c r="DI165">
        <v>13165.028</v>
      </c>
      <c r="DJ165">
        <v>15</v>
      </c>
      <c r="DK165">
        <v>1626126261</v>
      </c>
      <c r="DL165" t="s">
        <v>294</v>
      </c>
      <c r="DM165">
        <v>1626126255</v>
      </c>
      <c r="DN165">
        <v>1626126261</v>
      </c>
      <c r="DO165">
        <v>7</v>
      </c>
      <c r="DP165">
        <v>0.339</v>
      </c>
      <c r="DQ165">
        <v>0.02</v>
      </c>
      <c r="DR165">
        <v>2.158</v>
      </c>
      <c r="DS165">
        <v>-0.064</v>
      </c>
      <c r="DT165">
        <v>420</v>
      </c>
      <c r="DU165">
        <v>4</v>
      </c>
      <c r="DV165">
        <v>0.09</v>
      </c>
      <c r="DW165">
        <v>0.05</v>
      </c>
      <c r="DX165">
        <v>-17.3334512195122</v>
      </c>
      <c r="DY165">
        <v>-0.430266898954754</v>
      </c>
      <c r="DZ165">
        <v>0.0521610971844766</v>
      </c>
      <c r="EA165">
        <v>1</v>
      </c>
      <c r="EB165">
        <v>900.379794117647</v>
      </c>
      <c r="EC165">
        <v>-7.29395629238661</v>
      </c>
      <c r="ED165">
        <v>0.734480760145719</v>
      </c>
      <c r="EE165">
        <v>1</v>
      </c>
      <c r="EF165">
        <v>2.92525829268293</v>
      </c>
      <c r="EG165">
        <v>0.166206480836234</v>
      </c>
      <c r="EH165">
        <v>0.0171373325047322</v>
      </c>
      <c r="EI165">
        <v>0</v>
      </c>
      <c r="EJ165">
        <v>2</v>
      </c>
      <c r="EK165">
        <v>3</v>
      </c>
      <c r="EL165" t="s">
        <v>340</v>
      </c>
      <c r="EM165">
        <v>100</v>
      </c>
      <c r="EN165">
        <v>100</v>
      </c>
      <c r="EO165">
        <v>2.13</v>
      </c>
      <c r="EP165">
        <v>-0.0541</v>
      </c>
      <c r="EQ165">
        <v>1.36772170046793</v>
      </c>
      <c r="ER165">
        <v>0.00225868272383977</v>
      </c>
      <c r="ES165">
        <v>-9.96746185667655e-07</v>
      </c>
      <c r="ET165">
        <v>2.83711317370827e-10</v>
      </c>
      <c r="EU165">
        <v>-0.063082517618382</v>
      </c>
      <c r="EV165">
        <v>-0.00217948432402501</v>
      </c>
      <c r="EW165">
        <v>0.000453263451741206</v>
      </c>
      <c r="EX165">
        <v>-1.16319206543697e-06</v>
      </c>
      <c r="EY165">
        <v>-2</v>
      </c>
      <c r="EZ165">
        <v>2196</v>
      </c>
      <c r="FA165">
        <v>1</v>
      </c>
      <c r="FB165">
        <v>25</v>
      </c>
      <c r="FC165">
        <v>5.9</v>
      </c>
      <c r="FD165">
        <v>5.8</v>
      </c>
      <c r="FE165">
        <v>18</v>
      </c>
      <c r="FF165">
        <v>943.354</v>
      </c>
      <c r="FG165">
        <v>423.632</v>
      </c>
      <c r="FH165">
        <v>17.379</v>
      </c>
      <c r="FI165">
        <v>25.7643</v>
      </c>
      <c r="FJ165">
        <v>29.9992</v>
      </c>
      <c r="FK165">
        <v>25.8375</v>
      </c>
      <c r="FL165">
        <v>25.8695</v>
      </c>
      <c r="FM165">
        <v>25.2682</v>
      </c>
      <c r="FN165">
        <v>71.2832</v>
      </c>
      <c r="FO165">
        <v>0</v>
      </c>
      <c r="FP165">
        <v>17.49</v>
      </c>
      <c r="FQ165">
        <v>420</v>
      </c>
      <c r="FR165">
        <v>4.64848</v>
      </c>
      <c r="FS165">
        <v>101.383</v>
      </c>
      <c r="FT165">
        <v>102.01</v>
      </c>
    </row>
    <row r="166" spans="1:176">
      <c r="A166">
        <v>150</v>
      </c>
      <c r="B166">
        <v>1626126612.6</v>
      </c>
      <c r="C166">
        <v>298.099999904633</v>
      </c>
      <c r="D166" t="s">
        <v>594</v>
      </c>
      <c r="E166" t="s">
        <v>595</v>
      </c>
      <c r="F166">
        <v>1</v>
      </c>
      <c r="I166">
        <v>1626126611.6</v>
      </c>
      <c r="J166">
        <f>(K166)/1000</f>
        <v>0</v>
      </c>
      <c r="K166">
        <f>1000*CC166*AI166*(BY166-BZ166)/(100*BR166*(1000-AI166*BY166))</f>
        <v>0</v>
      </c>
      <c r="L166">
        <f>CC166*AI166*(BX166-BW166*(1000-AI166*BZ166)/(1000-AI166*BY166))/(100*BR166)</f>
        <v>0</v>
      </c>
      <c r="M166">
        <f>BW166 - IF(AI166&gt;1, L166*BR166*100.0/(AK166*CK166), 0)</f>
        <v>0</v>
      </c>
      <c r="N166">
        <f>((T166-J166/2)*M166-L166)/(T166+J166/2)</f>
        <v>0</v>
      </c>
      <c r="O166">
        <f>N166*(CD166+CE166)/1000.0</f>
        <v>0</v>
      </c>
      <c r="P166">
        <f>(BW166 - IF(AI166&gt;1, L166*BR166*100.0/(AK166*CK166), 0))*(CD166+CE166)/1000.0</f>
        <v>0</v>
      </c>
      <c r="Q166">
        <f>2.0/((1/S166-1/R166)+SIGN(S166)*SQRT((1/S166-1/R166)*(1/S166-1/R166) + 4*BS166/((BS166+1)*(BS166+1))*(2*1/S166*1/R166-1/R166*1/R166)))</f>
        <v>0</v>
      </c>
      <c r="R166">
        <f>IF(LEFT(BT166,1)&lt;&gt;"0",IF(LEFT(BT166,1)="1",3.0,BU166),$D$5+$E$5*(CK166*CD166/($K$5*1000))+$F$5*(CK166*CD166/($K$5*1000))*MAX(MIN(BR166,$J$5),$I$5)*MAX(MIN(BR166,$J$5),$I$5)+$G$5*MAX(MIN(BR166,$J$5),$I$5)*(CK166*CD166/($K$5*1000))+$H$5*(CK166*CD166/($K$5*1000))*(CK166*CD166/($K$5*1000)))</f>
        <v>0</v>
      </c>
      <c r="S166">
        <f>J166*(1000-(1000*0.61365*exp(17.502*W166/(240.97+W166))/(CD166+CE166)+BY166)/2)/(1000*0.61365*exp(17.502*W166/(240.97+W166))/(CD166+CE166)-BY166)</f>
        <v>0</v>
      </c>
      <c r="T166">
        <f>1/((BS166+1)/(Q166/1.6)+1/(R166/1.37)) + BS166/((BS166+1)/(Q166/1.6) + BS166/(R166/1.37))</f>
        <v>0</v>
      </c>
      <c r="U166">
        <f>(BN166*BQ166)</f>
        <v>0</v>
      </c>
      <c r="V166">
        <f>(CF166+(U166+2*0.95*5.67E-8*(((CF166+$B$7)+273)^4-(CF166+273)^4)-44100*J166)/(1.84*29.3*R166+8*0.95*5.67E-8*(CF166+273)^3))</f>
        <v>0</v>
      </c>
      <c r="W166">
        <f>($C$7*CG166+$D$7*CH166+$E$7*V166)</f>
        <v>0</v>
      </c>
      <c r="X166">
        <f>0.61365*exp(17.502*W166/(240.97+W166))</f>
        <v>0</v>
      </c>
      <c r="Y166">
        <f>(Z166/AA166*100)</f>
        <v>0</v>
      </c>
      <c r="Z166">
        <f>BY166*(CD166+CE166)/1000</f>
        <v>0</v>
      </c>
      <c r="AA166">
        <f>0.61365*exp(17.502*CF166/(240.97+CF166))</f>
        <v>0</v>
      </c>
      <c r="AB166">
        <f>(X166-BY166*(CD166+CE166)/1000)</f>
        <v>0</v>
      </c>
      <c r="AC166">
        <f>(-J166*44100)</f>
        <v>0</v>
      </c>
      <c r="AD166">
        <f>2*29.3*R166*0.92*(CF166-W166)</f>
        <v>0</v>
      </c>
      <c r="AE166">
        <f>2*0.95*5.67E-8*(((CF166+$B$7)+273)^4-(W166+273)^4)</f>
        <v>0</v>
      </c>
      <c r="AF166">
        <f>U166+AE166+AC166+AD166</f>
        <v>0</v>
      </c>
      <c r="AG166">
        <v>15</v>
      </c>
      <c r="AH166">
        <v>2</v>
      </c>
      <c r="AI166">
        <f>IF(AG166*$H$13&gt;=AK166,1.0,(AK166/(AK166-AG166*$H$13)))</f>
        <v>0</v>
      </c>
      <c r="AJ166">
        <f>(AI166-1)*100</f>
        <v>0</v>
      </c>
      <c r="AK166">
        <f>MAX(0,($B$13+$C$13*CK166)/(1+$D$13*CK166)*CD166/(CF166+273)*$E$13)</f>
        <v>0</v>
      </c>
      <c r="AL166" t="s">
        <v>292</v>
      </c>
      <c r="AM166" t="s">
        <v>292</v>
      </c>
      <c r="AN166">
        <v>0</v>
      </c>
      <c r="AO166">
        <v>0</v>
      </c>
      <c r="AP166">
        <f>1-AN166/AO166</f>
        <v>0</v>
      </c>
      <c r="AQ166">
        <v>0</v>
      </c>
      <c r="AR166" t="s">
        <v>292</v>
      </c>
      <c r="AS166" t="s">
        <v>292</v>
      </c>
      <c r="AT166">
        <v>0</v>
      </c>
      <c r="AU166">
        <v>0</v>
      </c>
      <c r="AV166">
        <f>1-AT166/AU166</f>
        <v>0</v>
      </c>
      <c r="AW166">
        <v>0.5</v>
      </c>
      <c r="AX166">
        <f>BO166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292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BN166">
        <f>$B$11*CL166+$C$11*CM166+$F$11*CN166*(1-CQ166)</f>
        <v>0</v>
      </c>
      <c r="BO166">
        <f>BN166*BP166</f>
        <v>0</v>
      </c>
      <c r="BP166">
        <f>($B$11*$D$9+$C$11*$D$9+$F$11*((DA166+CS166)/MAX(DA166+CS166+DB166, 0.1)*$I$9+DB166/MAX(DA166+CS166+DB166, 0.1)*$J$9))/($B$11+$C$11+$F$11)</f>
        <v>0</v>
      </c>
      <c r="BQ166">
        <f>($B$11*$K$9+$C$11*$K$9+$F$11*((DA166+CS166)/MAX(DA166+CS166+DB166, 0.1)*$P$9+DB166/MAX(DA166+CS166+DB166, 0.1)*$Q$9))/($B$11+$C$11+$F$11)</f>
        <v>0</v>
      </c>
      <c r="BR166">
        <v>6</v>
      </c>
      <c r="BS166">
        <v>0.5</v>
      </c>
      <c r="BT166" t="s">
        <v>293</v>
      </c>
      <c r="BU166">
        <v>2</v>
      </c>
      <c r="BV166">
        <v>1626126611.6</v>
      </c>
      <c r="BW166">
        <v>402.552</v>
      </c>
      <c r="BX166">
        <v>419.991333333333</v>
      </c>
      <c r="BY166">
        <v>7.53753333333333</v>
      </c>
      <c r="BZ166">
        <v>4.58542333333333</v>
      </c>
      <c r="CA166">
        <v>400.421666666667</v>
      </c>
      <c r="CB166">
        <v>7.59155</v>
      </c>
      <c r="CC166">
        <v>900.025333333333</v>
      </c>
      <c r="CD166">
        <v>100.773</v>
      </c>
      <c r="CE166">
        <v>0.112112</v>
      </c>
      <c r="CF166">
        <v>19.0042</v>
      </c>
      <c r="CG166">
        <v>18.0395333333333</v>
      </c>
      <c r="CH166">
        <v>999.9</v>
      </c>
      <c r="CI166">
        <v>0</v>
      </c>
      <c r="CJ166">
        <v>0</v>
      </c>
      <c r="CK166">
        <v>10022.7</v>
      </c>
      <c r="CL166">
        <v>0</v>
      </c>
      <c r="CM166">
        <v>0.221023</v>
      </c>
      <c r="CN166">
        <v>1459.98</v>
      </c>
      <c r="CO166">
        <v>0.972995</v>
      </c>
      <c r="CP166">
        <v>0.0270055</v>
      </c>
      <c r="CQ166">
        <v>0</v>
      </c>
      <c r="CR166">
        <v>899.024</v>
      </c>
      <c r="CS166">
        <v>4.99999</v>
      </c>
      <c r="CT166">
        <v>13151.0333333333</v>
      </c>
      <c r="CU166">
        <v>12728.2</v>
      </c>
      <c r="CV166">
        <v>40.062</v>
      </c>
      <c r="CW166">
        <v>42.25</v>
      </c>
      <c r="CX166">
        <v>41.25</v>
      </c>
      <c r="CY166">
        <v>41.562</v>
      </c>
      <c r="CZ166">
        <v>41.6663333333333</v>
      </c>
      <c r="DA166">
        <v>1415.69</v>
      </c>
      <c r="DB166">
        <v>39.29</v>
      </c>
      <c r="DC166">
        <v>0</v>
      </c>
      <c r="DD166">
        <v>1626126622.3</v>
      </c>
      <c r="DE166">
        <v>0</v>
      </c>
      <c r="DF166">
        <v>899.69164</v>
      </c>
      <c r="DG166">
        <v>-7.19715385296826</v>
      </c>
      <c r="DH166">
        <v>-97.9769231459154</v>
      </c>
      <c r="DI166">
        <v>13161.164</v>
      </c>
      <c r="DJ166">
        <v>15</v>
      </c>
      <c r="DK166">
        <v>1626126261</v>
      </c>
      <c r="DL166" t="s">
        <v>294</v>
      </c>
      <c r="DM166">
        <v>1626126255</v>
      </c>
      <c r="DN166">
        <v>1626126261</v>
      </c>
      <c r="DO166">
        <v>7</v>
      </c>
      <c r="DP166">
        <v>0.339</v>
      </c>
      <c r="DQ166">
        <v>0.02</v>
      </c>
      <c r="DR166">
        <v>2.158</v>
      </c>
      <c r="DS166">
        <v>-0.064</v>
      </c>
      <c r="DT166">
        <v>420</v>
      </c>
      <c r="DU166">
        <v>4</v>
      </c>
      <c r="DV166">
        <v>0.09</v>
      </c>
      <c r="DW166">
        <v>0.05</v>
      </c>
      <c r="DX166">
        <v>-17.3532317073171</v>
      </c>
      <c r="DY166">
        <v>-0.352521951219521</v>
      </c>
      <c r="DZ166">
        <v>0.0425682146335161</v>
      </c>
      <c r="EA166">
        <v>1</v>
      </c>
      <c r="EB166">
        <v>900.218028571429</v>
      </c>
      <c r="EC166">
        <v>-7.31277413845253</v>
      </c>
      <c r="ED166">
        <v>0.754461794383051</v>
      </c>
      <c r="EE166">
        <v>1</v>
      </c>
      <c r="EF166">
        <v>2.93089878048781</v>
      </c>
      <c r="EG166">
        <v>0.148616027874574</v>
      </c>
      <c r="EH166">
        <v>0.0153645839506381</v>
      </c>
      <c r="EI166">
        <v>0</v>
      </c>
      <c r="EJ166">
        <v>2</v>
      </c>
      <c r="EK166">
        <v>3</v>
      </c>
      <c r="EL166" t="s">
        <v>340</v>
      </c>
      <c r="EM166">
        <v>100</v>
      </c>
      <c r="EN166">
        <v>100</v>
      </c>
      <c r="EO166">
        <v>2.131</v>
      </c>
      <c r="EP166">
        <v>-0.054</v>
      </c>
      <c r="EQ166">
        <v>1.36772170046793</v>
      </c>
      <c r="ER166">
        <v>0.00225868272383977</v>
      </c>
      <c r="ES166">
        <v>-9.96746185667655e-07</v>
      </c>
      <c r="ET166">
        <v>2.83711317370827e-10</v>
      </c>
      <c r="EU166">
        <v>-0.063082517618382</v>
      </c>
      <c r="EV166">
        <v>-0.00217948432402501</v>
      </c>
      <c r="EW166">
        <v>0.000453263451741206</v>
      </c>
      <c r="EX166">
        <v>-1.16319206543697e-06</v>
      </c>
      <c r="EY166">
        <v>-2</v>
      </c>
      <c r="EZ166">
        <v>2196</v>
      </c>
      <c r="FA166">
        <v>1</v>
      </c>
      <c r="FB166">
        <v>25</v>
      </c>
      <c r="FC166">
        <v>6</v>
      </c>
      <c r="FD166">
        <v>5.9</v>
      </c>
      <c r="FE166">
        <v>18</v>
      </c>
      <c r="FF166">
        <v>943.89</v>
      </c>
      <c r="FG166">
        <v>423.692</v>
      </c>
      <c r="FH166">
        <v>17.4584</v>
      </c>
      <c r="FI166">
        <v>25.7601</v>
      </c>
      <c r="FJ166">
        <v>29.9993</v>
      </c>
      <c r="FK166">
        <v>25.8354</v>
      </c>
      <c r="FL166">
        <v>25.8678</v>
      </c>
      <c r="FM166">
        <v>25.2673</v>
      </c>
      <c r="FN166">
        <v>71.2832</v>
      </c>
      <c r="FO166">
        <v>0</v>
      </c>
      <c r="FP166">
        <v>17.59</v>
      </c>
      <c r="FQ166">
        <v>420</v>
      </c>
      <c r="FR166">
        <v>4.68632</v>
      </c>
      <c r="FS166">
        <v>101.383</v>
      </c>
      <c r="FT166">
        <v>102.01</v>
      </c>
    </row>
    <row r="167" spans="1:176">
      <c r="A167">
        <v>151</v>
      </c>
      <c r="B167">
        <v>1626126614.6</v>
      </c>
      <c r="C167">
        <v>300.099999904633</v>
      </c>
      <c r="D167" t="s">
        <v>596</v>
      </c>
      <c r="E167" t="s">
        <v>597</v>
      </c>
      <c r="F167">
        <v>1</v>
      </c>
      <c r="I167">
        <v>1626126613.6</v>
      </c>
      <c r="J167">
        <f>(K167)/1000</f>
        <v>0</v>
      </c>
      <c r="K167">
        <f>1000*CC167*AI167*(BY167-BZ167)/(100*BR167*(1000-AI167*BY167))</f>
        <v>0</v>
      </c>
      <c r="L167">
        <f>CC167*AI167*(BX167-BW167*(1000-AI167*BZ167)/(1000-AI167*BY167))/(100*BR167)</f>
        <v>0</v>
      </c>
      <c r="M167">
        <f>BW167 - IF(AI167&gt;1, L167*BR167*100.0/(AK167*CK167), 0)</f>
        <v>0</v>
      </c>
      <c r="N167">
        <f>((T167-J167/2)*M167-L167)/(T167+J167/2)</f>
        <v>0</v>
      </c>
      <c r="O167">
        <f>N167*(CD167+CE167)/1000.0</f>
        <v>0</v>
      </c>
      <c r="P167">
        <f>(BW167 - IF(AI167&gt;1, L167*BR167*100.0/(AK167*CK167), 0))*(CD167+CE167)/1000.0</f>
        <v>0</v>
      </c>
      <c r="Q167">
        <f>2.0/((1/S167-1/R167)+SIGN(S167)*SQRT((1/S167-1/R167)*(1/S167-1/R167) + 4*BS167/((BS167+1)*(BS167+1))*(2*1/S167*1/R167-1/R167*1/R167)))</f>
        <v>0</v>
      </c>
      <c r="R167">
        <f>IF(LEFT(BT167,1)&lt;&gt;"0",IF(LEFT(BT167,1)="1",3.0,BU167),$D$5+$E$5*(CK167*CD167/($K$5*1000))+$F$5*(CK167*CD167/($K$5*1000))*MAX(MIN(BR167,$J$5),$I$5)*MAX(MIN(BR167,$J$5),$I$5)+$G$5*MAX(MIN(BR167,$J$5),$I$5)*(CK167*CD167/($K$5*1000))+$H$5*(CK167*CD167/($K$5*1000))*(CK167*CD167/($K$5*1000)))</f>
        <v>0</v>
      </c>
      <c r="S167">
        <f>J167*(1000-(1000*0.61365*exp(17.502*W167/(240.97+W167))/(CD167+CE167)+BY167)/2)/(1000*0.61365*exp(17.502*W167/(240.97+W167))/(CD167+CE167)-BY167)</f>
        <v>0</v>
      </c>
      <c r="T167">
        <f>1/((BS167+1)/(Q167/1.6)+1/(R167/1.37)) + BS167/((BS167+1)/(Q167/1.6) + BS167/(R167/1.37))</f>
        <v>0</v>
      </c>
      <c r="U167">
        <f>(BN167*BQ167)</f>
        <v>0</v>
      </c>
      <c r="V167">
        <f>(CF167+(U167+2*0.95*5.67E-8*(((CF167+$B$7)+273)^4-(CF167+273)^4)-44100*J167)/(1.84*29.3*R167+8*0.95*5.67E-8*(CF167+273)^3))</f>
        <v>0</v>
      </c>
      <c r="W167">
        <f>($C$7*CG167+$D$7*CH167+$E$7*V167)</f>
        <v>0</v>
      </c>
      <c r="X167">
        <f>0.61365*exp(17.502*W167/(240.97+W167))</f>
        <v>0</v>
      </c>
      <c r="Y167">
        <f>(Z167/AA167*100)</f>
        <v>0</v>
      </c>
      <c r="Z167">
        <f>BY167*(CD167+CE167)/1000</f>
        <v>0</v>
      </c>
      <c r="AA167">
        <f>0.61365*exp(17.502*CF167/(240.97+CF167))</f>
        <v>0</v>
      </c>
      <c r="AB167">
        <f>(X167-BY167*(CD167+CE167)/1000)</f>
        <v>0</v>
      </c>
      <c r="AC167">
        <f>(-J167*44100)</f>
        <v>0</v>
      </c>
      <c r="AD167">
        <f>2*29.3*R167*0.92*(CF167-W167)</f>
        <v>0</v>
      </c>
      <c r="AE167">
        <f>2*0.95*5.67E-8*(((CF167+$B$7)+273)^4-(W167+273)^4)</f>
        <v>0</v>
      </c>
      <c r="AF167">
        <f>U167+AE167+AC167+AD167</f>
        <v>0</v>
      </c>
      <c r="AG167">
        <v>15</v>
      </c>
      <c r="AH167">
        <v>2</v>
      </c>
      <c r="AI167">
        <f>IF(AG167*$H$13&gt;=AK167,1.0,(AK167/(AK167-AG167*$H$13)))</f>
        <v>0</v>
      </c>
      <c r="AJ167">
        <f>(AI167-1)*100</f>
        <v>0</v>
      </c>
      <c r="AK167">
        <f>MAX(0,($B$13+$C$13*CK167)/(1+$D$13*CK167)*CD167/(CF167+273)*$E$13)</f>
        <v>0</v>
      </c>
      <c r="AL167" t="s">
        <v>292</v>
      </c>
      <c r="AM167" t="s">
        <v>292</v>
      </c>
      <c r="AN167">
        <v>0</v>
      </c>
      <c r="AO167">
        <v>0</v>
      </c>
      <c r="AP167">
        <f>1-AN167/AO167</f>
        <v>0</v>
      </c>
      <c r="AQ167">
        <v>0</v>
      </c>
      <c r="AR167" t="s">
        <v>292</v>
      </c>
      <c r="AS167" t="s">
        <v>292</v>
      </c>
      <c r="AT167">
        <v>0</v>
      </c>
      <c r="AU167">
        <v>0</v>
      </c>
      <c r="AV167">
        <f>1-AT167/AU167</f>
        <v>0</v>
      </c>
      <c r="AW167">
        <v>0.5</v>
      </c>
      <c r="AX167">
        <f>BO167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292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BN167">
        <f>$B$11*CL167+$C$11*CM167+$F$11*CN167*(1-CQ167)</f>
        <v>0</v>
      </c>
      <c r="BO167">
        <f>BN167*BP167</f>
        <v>0</v>
      </c>
      <c r="BP167">
        <f>($B$11*$D$9+$C$11*$D$9+$F$11*((DA167+CS167)/MAX(DA167+CS167+DB167, 0.1)*$I$9+DB167/MAX(DA167+CS167+DB167, 0.1)*$J$9))/($B$11+$C$11+$F$11)</f>
        <v>0</v>
      </c>
      <c r="BQ167">
        <f>($B$11*$K$9+$C$11*$K$9+$F$11*((DA167+CS167)/MAX(DA167+CS167+DB167, 0.1)*$P$9+DB167/MAX(DA167+CS167+DB167, 0.1)*$Q$9))/($B$11+$C$11+$F$11)</f>
        <v>0</v>
      </c>
      <c r="BR167">
        <v>6</v>
      </c>
      <c r="BS167">
        <v>0.5</v>
      </c>
      <c r="BT167" t="s">
        <v>293</v>
      </c>
      <c r="BU167">
        <v>2</v>
      </c>
      <c r="BV167">
        <v>1626126613.6</v>
      </c>
      <c r="BW167">
        <v>402.542</v>
      </c>
      <c r="BX167">
        <v>420.014666666667</v>
      </c>
      <c r="BY167">
        <v>7.55485333333333</v>
      </c>
      <c r="BZ167">
        <v>4.59332333333333</v>
      </c>
      <c r="CA167">
        <v>400.411333333333</v>
      </c>
      <c r="CB167">
        <v>7.60879</v>
      </c>
      <c r="CC167">
        <v>900.005</v>
      </c>
      <c r="CD167">
        <v>100.773</v>
      </c>
      <c r="CE167">
        <v>0.111309333333333</v>
      </c>
      <c r="CF167">
        <v>19.0348</v>
      </c>
      <c r="CG167">
        <v>18.0711</v>
      </c>
      <c r="CH167">
        <v>999.9</v>
      </c>
      <c r="CI167">
        <v>0</v>
      </c>
      <c r="CJ167">
        <v>0</v>
      </c>
      <c r="CK167">
        <v>10022.0666666667</v>
      </c>
      <c r="CL167">
        <v>0</v>
      </c>
      <c r="CM167">
        <v>0.221023</v>
      </c>
      <c r="CN167">
        <v>1459.99</v>
      </c>
      <c r="CO167">
        <v>0.972996333333333</v>
      </c>
      <c r="CP167">
        <v>0.0270039333333333</v>
      </c>
      <c r="CQ167">
        <v>0</v>
      </c>
      <c r="CR167">
        <v>898.855666666667</v>
      </c>
      <c r="CS167">
        <v>4.99999</v>
      </c>
      <c r="CT167">
        <v>13147.7333333333</v>
      </c>
      <c r="CU167">
        <v>12728.2666666667</v>
      </c>
      <c r="CV167">
        <v>40.062</v>
      </c>
      <c r="CW167">
        <v>42.25</v>
      </c>
      <c r="CX167">
        <v>41.25</v>
      </c>
      <c r="CY167">
        <v>41.562</v>
      </c>
      <c r="CZ167">
        <v>41.687</v>
      </c>
      <c r="DA167">
        <v>1415.7</v>
      </c>
      <c r="DB167">
        <v>39.29</v>
      </c>
      <c r="DC167">
        <v>0</v>
      </c>
      <c r="DD167">
        <v>1626126624.1</v>
      </c>
      <c r="DE167">
        <v>0</v>
      </c>
      <c r="DF167">
        <v>899.528192307692</v>
      </c>
      <c r="DG167">
        <v>-6.73794871408963</v>
      </c>
      <c r="DH167">
        <v>-97.7162392857159</v>
      </c>
      <c r="DI167">
        <v>13158.5615384615</v>
      </c>
      <c r="DJ167">
        <v>15</v>
      </c>
      <c r="DK167">
        <v>1626126261</v>
      </c>
      <c r="DL167" t="s">
        <v>294</v>
      </c>
      <c r="DM167">
        <v>1626126255</v>
      </c>
      <c r="DN167">
        <v>1626126261</v>
      </c>
      <c r="DO167">
        <v>7</v>
      </c>
      <c r="DP167">
        <v>0.339</v>
      </c>
      <c r="DQ167">
        <v>0.02</v>
      </c>
      <c r="DR167">
        <v>2.158</v>
      </c>
      <c r="DS167">
        <v>-0.064</v>
      </c>
      <c r="DT167">
        <v>420</v>
      </c>
      <c r="DU167">
        <v>4</v>
      </c>
      <c r="DV167">
        <v>0.09</v>
      </c>
      <c r="DW167">
        <v>0.05</v>
      </c>
      <c r="DX167">
        <v>-17.3706219512195</v>
      </c>
      <c r="DY167">
        <v>-0.398780487804887</v>
      </c>
      <c r="DZ167">
        <v>0.047018328093208</v>
      </c>
      <c r="EA167">
        <v>1</v>
      </c>
      <c r="EB167">
        <v>899.92303030303</v>
      </c>
      <c r="EC167">
        <v>-7.19133984308032</v>
      </c>
      <c r="ED167">
        <v>0.700675409433478</v>
      </c>
      <c r="EE167">
        <v>1</v>
      </c>
      <c r="EF167">
        <v>2.93619048780488</v>
      </c>
      <c r="EG167">
        <v>0.135350801393724</v>
      </c>
      <c r="EH167">
        <v>0.013973644521937</v>
      </c>
      <c r="EI167">
        <v>0</v>
      </c>
      <c r="EJ167">
        <v>2</v>
      </c>
      <c r="EK167">
        <v>3</v>
      </c>
      <c r="EL167" t="s">
        <v>340</v>
      </c>
      <c r="EM167">
        <v>100</v>
      </c>
      <c r="EN167">
        <v>100</v>
      </c>
      <c r="EO167">
        <v>2.13</v>
      </c>
      <c r="EP167">
        <v>-0.0539</v>
      </c>
      <c r="EQ167">
        <v>1.36772170046793</v>
      </c>
      <c r="ER167">
        <v>0.00225868272383977</v>
      </c>
      <c r="ES167">
        <v>-9.96746185667655e-07</v>
      </c>
      <c r="ET167">
        <v>2.83711317370827e-10</v>
      </c>
      <c r="EU167">
        <v>-0.063082517618382</v>
      </c>
      <c r="EV167">
        <v>-0.00217948432402501</v>
      </c>
      <c r="EW167">
        <v>0.000453263451741206</v>
      </c>
      <c r="EX167">
        <v>-1.16319206543697e-06</v>
      </c>
      <c r="EY167">
        <v>-2</v>
      </c>
      <c r="EZ167">
        <v>2196</v>
      </c>
      <c r="FA167">
        <v>1</v>
      </c>
      <c r="FB167">
        <v>25</v>
      </c>
      <c r="FC167">
        <v>6</v>
      </c>
      <c r="FD167">
        <v>5.9</v>
      </c>
      <c r="FE167">
        <v>18</v>
      </c>
      <c r="FF167">
        <v>943.85</v>
      </c>
      <c r="FG167">
        <v>423.777</v>
      </c>
      <c r="FH167">
        <v>17.5134</v>
      </c>
      <c r="FI167">
        <v>25.7556</v>
      </c>
      <c r="FJ167">
        <v>29.9993</v>
      </c>
      <c r="FK167">
        <v>25.8331</v>
      </c>
      <c r="FL167">
        <v>25.8655</v>
      </c>
      <c r="FM167">
        <v>25.2689</v>
      </c>
      <c r="FN167">
        <v>71.2832</v>
      </c>
      <c r="FO167">
        <v>0</v>
      </c>
      <c r="FP167">
        <v>17.59</v>
      </c>
      <c r="FQ167">
        <v>420</v>
      </c>
      <c r="FR167">
        <v>4.6843</v>
      </c>
      <c r="FS167">
        <v>101.383</v>
      </c>
      <c r="FT167">
        <v>102.01</v>
      </c>
    </row>
    <row r="168" spans="1:176">
      <c r="A168">
        <v>152</v>
      </c>
      <c r="B168">
        <v>1626126616.6</v>
      </c>
      <c r="C168">
        <v>302.099999904633</v>
      </c>
      <c r="D168" t="s">
        <v>598</v>
      </c>
      <c r="E168" t="s">
        <v>599</v>
      </c>
      <c r="F168">
        <v>1</v>
      </c>
      <c r="I168">
        <v>1626126615.6</v>
      </c>
      <c r="J168">
        <f>(K168)/1000</f>
        <v>0</v>
      </c>
      <c r="K168">
        <f>1000*CC168*AI168*(BY168-BZ168)/(100*BR168*(1000-AI168*BY168))</f>
        <v>0</v>
      </c>
      <c r="L168">
        <f>CC168*AI168*(BX168-BW168*(1000-AI168*BZ168)/(1000-AI168*BY168))/(100*BR168)</f>
        <v>0</v>
      </c>
      <c r="M168">
        <f>BW168 - IF(AI168&gt;1, L168*BR168*100.0/(AK168*CK168), 0)</f>
        <v>0</v>
      </c>
      <c r="N168">
        <f>((T168-J168/2)*M168-L168)/(T168+J168/2)</f>
        <v>0</v>
      </c>
      <c r="O168">
        <f>N168*(CD168+CE168)/1000.0</f>
        <v>0</v>
      </c>
      <c r="P168">
        <f>(BW168 - IF(AI168&gt;1, L168*BR168*100.0/(AK168*CK168), 0))*(CD168+CE168)/1000.0</f>
        <v>0</v>
      </c>
      <c r="Q168">
        <f>2.0/((1/S168-1/R168)+SIGN(S168)*SQRT((1/S168-1/R168)*(1/S168-1/R168) + 4*BS168/((BS168+1)*(BS168+1))*(2*1/S168*1/R168-1/R168*1/R168)))</f>
        <v>0</v>
      </c>
      <c r="R168">
        <f>IF(LEFT(BT168,1)&lt;&gt;"0",IF(LEFT(BT168,1)="1",3.0,BU168),$D$5+$E$5*(CK168*CD168/($K$5*1000))+$F$5*(CK168*CD168/($K$5*1000))*MAX(MIN(BR168,$J$5),$I$5)*MAX(MIN(BR168,$J$5),$I$5)+$G$5*MAX(MIN(BR168,$J$5),$I$5)*(CK168*CD168/($K$5*1000))+$H$5*(CK168*CD168/($K$5*1000))*(CK168*CD168/($K$5*1000)))</f>
        <v>0</v>
      </c>
      <c r="S168">
        <f>J168*(1000-(1000*0.61365*exp(17.502*W168/(240.97+W168))/(CD168+CE168)+BY168)/2)/(1000*0.61365*exp(17.502*W168/(240.97+W168))/(CD168+CE168)-BY168)</f>
        <v>0</v>
      </c>
      <c r="T168">
        <f>1/((BS168+1)/(Q168/1.6)+1/(R168/1.37)) + BS168/((BS168+1)/(Q168/1.6) + BS168/(R168/1.37))</f>
        <v>0</v>
      </c>
      <c r="U168">
        <f>(BN168*BQ168)</f>
        <v>0</v>
      </c>
      <c r="V168">
        <f>(CF168+(U168+2*0.95*5.67E-8*(((CF168+$B$7)+273)^4-(CF168+273)^4)-44100*J168)/(1.84*29.3*R168+8*0.95*5.67E-8*(CF168+273)^3))</f>
        <v>0</v>
      </c>
      <c r="W168">
        <f>($C$7*CG168+$D$7*CH168+$E$7*V168)</f>
        <v>0</v>
      </c>
      <c r="X168">
        <f>0.61365*exp(17.502*W168/(240.97+W168))</f>
        <v>0</v>
      </c>
      <c r="Y168">
        <f>(Z168/AA168*100)</f>
        <v>0</v>
      </c>
      <c r="Z168">
        <f>BY168*(CD168+CE168)/1000</f>
        <v>0</v>
      </c>
      <c r="AA168">
        <f>0.61365*exp(17.502*CF168/(240.97+CF168))</f>
        <v>0</v>
      </c>
      <c r="AB168">
        <f>(X168-BY168*(CD168+CE168)/1000)</f>
        <v>0</v>
      </c>
      <c r="AC168">
        <f>(-J168*44100)</f>
        <v>0</v>
      </c>
      <c r="AD168">
        <f>2*29.3*R168*0.92*(CF168-W168)</f>
        <v>0</v>
      </c>
      <c r="AE168">
        <f>2*0.95*5.67E-8*(((CF168+$B$7)+273)^4-(W168+273)^4)</f>
        <v>0</v>
      </c>
      <c r="AF168">
        <f>U168+AE168+AC168+AD168</f>
        <v>0</v>
      </c>
      <c r="AG168">
        <v>15</v>
      </c>
      <c r="AH168">
        <v>2</v>
      </c>
      <c r="AI168">
        <f>IF(AG168*$H$13&gt;=AK168,1.0,(AK168/(AK168-AG168*$H$13)))</f>
        <v>0</v>
      </c>
      <c r="AJ168">
        <f>(AI168-1)*100</f>
        <v>0</v>
      </c>
      <c r="AK168">
        <f>MAX(0,($B$13+$C$13*CK168)/(1+$D$13*CK168)*CD168/(CF168+273)*$E$13)</f>
        <v>0</v>
      </c>
      <c r="AL168" t="s">
        <v>292</v>
      </c>
      <c r="AM168" t="s">
        <v>292</v>
      </c>
      <c r="AN168">
        <v>0</v>
      </c>
      <c r="AO168">
        <v>0</v>
      </c>
      <c r="AP168">
        <f>1-AN168/AO168</f>
        <v>0</v>
      </c>
      <c r="AQ168">
        <v>0</v>
      </c>
      <c r="AR168" t="s">
        <v>292</v>
      </c>
      <c r="AS168" t="s">
        <v>292</v>
      </c>
      <c r="AT168">
        <v>0</v>
      </c>
      <c r="AU168">
        <v>0</v>
      </c>
      <c r="AV168">
        <f>1-AT168/AU168</f>
        <v>0</v>
      </c>
      <c r="AW168">
        <v>0.5</v>
      </c>
      <c r="AX168">
        <f>BO168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292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BN168">
        <f>$B$11*CL168+$C$11*CM168+$F$11*CN168*(1-CQ168)</f>
        <v>0</v>
      </c>
      <c r="BO168">
        <f>BN168*BP168</f>
        <v>0</v>
      </c>
      <c r="BP168">
        <f>($B$11*$D$9+$C$11*$D$9+$F$11*((DA168+CS168)/MAX(DA168+CS168+DB168, 0.1)*$I$9+DB168/MAX(DA168+CS168+DB168, 0.1)*$J$9))/($B$11+$C$11+$F$11)</f>
        <v>0</v>
      </c>
      <c r="BQ168">
        <f>($B$11*$K$9+$C$11*$K$9+$F$11*((DA168+CS168)/MAX(DA168+CS168+DB168, 0.1)*$P$9+DB168/MAX(DA168+CS168+DB168, 0.1)*$Q$9))/($B$11+$C$11+$F$11)</f>
        <v>0</v>
      </c>
      <c r="BR168">
        <v>6</v>
      </c>
      <c r="BS168">
        <v>0.5</v>
      </c>
      <c r="BT168" t="s">
        <v>293</v>
      </c>
      <c r="BU168">
        <v>2</v>
      </c>
      <c r="BV168">
        <v>1626126615.6</v>
      </c>
      <c r="BW168">
        <v>402.523666666667</v>
      </c>
      <c r="BX168">
        <v>419.996666666667</v>
      </c>
      <c r="BY168">
        <v>7.57225666666667</v>
      </c>
      <c r="BZ168">
        <v>4.59475333333333</v>
      </c>
      <c r="CA168">
        <v>400.393333333333</v>
      </c>
      <c r="CB168">
        <v>7.62611666666667</v>
      </c>
      <c r="CC168">
        <v>900.012</v>
      </c>
      <c r="CD168">
        <v>100.772333333333</v>
      </c>
      <c r="CE168">
        <v>0.111541</v>
      </c>
      <c r="CF168">
        <v>19.066</v>
      </c>
      <c r="CG168">
        <v>18.0968</v>
      </c>
      <c r="CH168">
        <v>999.9</v>
      </c>
      <c r="CI168">
        <v>0</v>
      </c>
      <c r="CJ168">
        <v>0</v>
      </c>
      <c r="CK168">
        <v>10028.7333333333</v>
      </c>
      <c r="CL168">
        <v>0</v>
      </c>
      <c r="CM168">
        <v>0.221023</v>
      </c>
      <c r="CN168">
        <v>1459.99333333333</v>
      </c>
      <c r="CO168">
        <v>0.972997666666667</v>
      </c>
      <c r="CP168">
        <v>0.0270023666666667</v>
      </c>
      <c r="CQ168">
        <v>0</v>
      </c>
      <c r="CR168">
        <v>898.525</v>
      </c>
      <c r="CS168">
        <v>4.99999</v>
      </c>
      <c r="CT168">
        <v>13144.8333333333</v>
      </c>
      <c r="CU168">
        <v>12728.2666666667</v>
      </c>
      <c r="CV168">
        <v>40.062</v>
      </c>
      <c r="CW168">
        <v>42.25</v>
      </c>
      <c r="CX168">
        <v>41.25</v>
      </c>
      <c r="CY168">
        <v>41.562</v>
      </c>
      <c r="CZ168">
        <v>41.6663333333333</v>
      </c>
      <c r="DA168">
        <v>1415.70333333333</v>
      </c>
      <c r="DB168">
        <v>39.29</v>
      </c>
      <c r="DC168">
        <v>0</v>
      </c>
      <c r="DD168">
        <v>1626126625.9</v>
      </c>
      <c r="DE168">
        <v>0</v>
      </c>
      <c r="DF168">
        <v>899.26092</v>
      </c>
      <c r="DG168">
        <v>-6.95292306307258</v>
      </c>
      <c r="DH168">
        <v>-100.707692112331</v>
      </c>
      <c r="DI168">
        <v>13155.108</v>
      </c>
      <c r="DJ168">
        <v>15</v>
      </c>
      <c r="DK168">
        <v>1626126261</v>
      </c>
      <c r="DL168" t="s">
        <v>294</v>
      </c>
      <c r="DM168">
        <v>1626126255</v>
      </c>
      <c r="DN168">
        <v>1626126261</v>
      </c>
      <c r="DO168">
        <v>7</v>
      </c>
      <c r="DP168">
        <v>0.339</v>
      </c>
      <c r="DQ168">
        <v>0.02</v>
      </c>
      <c r="DR168">
        <v>2.158</v>
      </c>
      <c r="DS168">
        <v>-0.064</v>
      </c>
      <c r="DT168">
        <v>420</v>
      </c>
      <c r="DU168">
        <v>4</v>
      </c>
      <c r="DV168">
        <v>0.09</v>
      </c>
      <c r="DW168">
        <v>0.05</v>
      </c>
      <c r="DX168">
        <v>-17.3835682926829</v>
      </c>
      <c r="DY168">
        <v>-0.507543554006973</v>
      </c>
      <c r="DZ168">
        <v>0.0550752010902716</v>
      </c>
      <c r="EA168">
        <v>0</v>
      </c>
      <c r="EB168">
        <v>899.718</v>
      </c>
      <c r="EC168">
        <v>-7.14195053544091</v>
      </c>
      <c r="ED168">
        <v>0.69791312301227</v>
      </c>
      <c r="EE168">
        <v>1</v>
      </c>
      <c r="EF168">
        <v>2.94201878048781</v>
      </c>
      <c r="EG168">
        <v>0.14524013937283</v>
      </c>
      <c r="EH168">
        <v>0.0151555879085654</v>
      </c>
      <c r="EI168">
        <v>0</v>
      </c>
      <c r="EJ168">
        <v>1</v>
      </c>
      <c r="EK168">
        <v>3</v>
      </c>
      <c r="EL168" t="s">
        <v>459</v>
      </c>
      <c r="EM168">
        <v>100</v>
      </c>
      <c r="EN168">
        <v>100</v>
      </c>
      <c r="EO168">
        <v>2.13</v>
      </c>
      <c r="EP168">
        <v>-0.0538</v>
      </c>
      <c r="EQ168">
        <v>1.36772170046793</v>
      </c>
      <c r="ER168">
        <v>0.00225868272383977</v>
      </c>
      <c r="ES168">
        <v>-9.96746185667655e-07</v>
      </c>
      <c r="ET168">
        <v>2.83711317370827e-10</v>
      </c>
      <c r="EU168">
        <v>-0.063082517618382</v>
      </c>
      <c r="EV168">
        <v>-0.00217948432402501</v>
      </c>
      <c r="EW168">
        <v>0.000453263451741206</v>
      </c>
      <c r="EX168">
        <v>-1.16319206543697e-06</v>
      </c>
      <c r="EY168">
        <v>-2</v>
      </c>
      <c r="EZ168">
        <v>2196</v>
      </c>
      <c r="FA168">
        <v>1</v>
      </c>
      <c r="FB168">
        <v>25</v>
      </c>
      <c r="FC168">
        <v>6</v>
      </c>
      <c r="FD168">
        <v>5.9</v>
      </c>
      <c r="FE168">
        <v>18</v>
      </c>
      <c r="FF168">
        <v>943.916</v>
      </c>
      <c r="FG168">
        <v>423.981</v>
      </c>
      <c r="FH168">
        <v>17.5799</v>
      </c>
      <c r="FI168">
        <v>25.7515</v>
      </c>
      <c r="FJ168">
        <v>29.9993</v>
      </c>
      <c r="FK168">
        <v>25.831</v>
      </c>
      <c r="FL168">
        <v>25.8633</v>
      </c>
      <c r="FM168">
        <v>25.2677</v>
      </c>
      <c r="FN168">
        <v>71.0025</v>
      </c>
      <c r="FO168">
        <v>0</v>
      </c>
      <c r="FP168">
        <v>17.69</v>
      </c>
      <c r="FQ168">
        <v>420</v>
      </c>
      <c r="FR168">
        <v>4.6903</v>
      </c>
      <c r="FS168">
        <v>101.383</v>
      </c>
      <c r="FT168">
        <v>102.011</v>
      </c>
    </row>
    <row r="169" spans="1:176">
      <c r="A169">
        <v>153</v>
      </c>
      <c r="B169">
        <v>1626126618.6</v>
      </c>
      <c r="C169">
        <v>304.099999904633</v>
      </c>
      <c r="D169" t="s">
        <v>600</v>
      </c>
      <c r="E169" t="s">
        <v>601</v>
      </c>
      <c r="F169">
        <v>1</v>
      </c>
      <c r="I169">
        <v>1626126617.6</v>
      </c>
      <c r="J169">
        <f>(K169)/1000</f>
        <v>0</v>
      </c>
      <c r="K169">
        <f>1000*CC169*AI169*(BY169-BZ169)/(100*BR169*(1000-AI169*BY169))</f>
        <v>0</v>
      </c>
      <c r="L169">
        <f>CC169*AI169*(BX169-BW169*(1000-AI169*BZ169)/(1000-AI169*BY169))/(100*BR169)</f>
        <v>0</v>
      </c>
      <c r="M169">
        <f>BW169 - IF(AI169&gt;1, L169*BR169*100.0/(AK169*CK169), 0)</f>
        <v>0</v>
      </c>
      <c r="N169">
        <f>((T169-J169/2)*M169-L169)/(T169+J169/2)</f>
        <v>0</v>
      </c>
      <c r="O169">
        <f>N169*(CD169+CE169)/1000.0</f>
        <v>0</v>
      </c>
      <c r="P169">
        <f>(BW169 - IF(AI169&gt;1, L169*BR169*100.0/(AK169*CK169), 0))*(CD169+CE169)/1000.0</f>
        <v>0</v>
      </c>
      <c r="Q169">
        <f>2.0/((1/S169-1/R169)+SIGN(S169)*SQRT((1/S169-1/R169)*(1/S169-1/R169) + 4*BS169/((BS169+1)*(BS169+1))*(2*1/S169*1/R169-1/R169*1/R169)))</f>
        <v>0</v>
      </c>
      <c r="R169">
        <f>IF(LEFT(BT169,1)&lt;&gt;"0",IF(LEFT(BT169,1)="1",3.0,BU169),$D$5+$E$5*(CK169*CD169/($K$5*1000))+$F$5*(CK169*CD169/($K$5*1000))*MAX(MIN(BR169,$J$5),$I$5)*MAX(MIN(BR169,$J$5),$I$5)+$G$5*MAX(MIN(BR169,$J$5),$I$5)*(CK169*CD169/($K$5*1000))+$H$5*(CK169*CD169/($K$5*1000))*(CK169*CD169/($K$5*1000)))</f>
        <v>0</v>
      </c>
      <c r="S169">
        <f>J169*(1000-(1000*0.61365*exp(17.502*W169/(240.97+W169))/(CD169+CE169)+BY169)/2)/(1000*0.61365*exp(17.502*W169/(240.97+W169))/(CD169+CE169)-BY169)</f>
        <v>0</v>
      </c>
      <c r="T169">
        <f>1/((BS169+1)/(Q169/1.6)+1/(R169/1.37)) + BS169/((BS169+1)/(Q169/1.6) + BS169/(R169/1.37))</f>
        <v>0</v>
      </c>
      <c r="U169">
        <f>(BN169*BQ169)</f>
        <v>0</v>
      </c>
      <c r="V169">
        <f>(CF169+(U169+2*0.95*5.67E-8*(((CF169+$B$7)+273)^4-(CF169+273)^4)-44100*J169)/(1.84*29.3*R169+8*0.95*5.67E-8*(CF169+273)^3))</f>
        <v>0</v>
      </c>
      <c r="W169">
        <f>($C$7*CG169+$D$7*CH169+$E$7*V169)</f>
        <v>0</v>
      </c>
      <c r="X169">
        <f>0.61365*exp(17.502*W169/(240.97+W169))</f>
        <v>0</v>
      </c>
      <c r="Y169">
        <f>(Z169/AA169*100)</f>
        <v>0</v>
      </c>
      <c r="Z169">
        <f>BY169*(CD169+CE169)/1000</f>
        <v>0</v>
      </c>
      <c r="AA169">
        <f>0.61365*exp(17.502*CF169/(240.97+CF169))</f>
        <v>0</v>
      </c>
      <c r="AB169">
        <f>(X169-BY169*(CD169+CE169)/1000)</f>
        <v>0</v>
      </c>
      <c r="AC169">
        <f>(-J169*44100)</f>
        <v>0</v>
      </c>
      <c r="AD169">
        <f>2*29.3*R169*0.92*(CF169-W169)</f>
        <v>0</v>
      </c>
      <c r="AE169">
        <f>2*0.95*5.67E-8*(((CF169+$B$7)+273)^4-(W169+273)^4)</f>
        <v>0</v>
      </c>
      <c r="AF169">
        <f>U169+AE169+AC169+AD169</f>
        <v>0</v>
      </c>
      <c r="AG169">
        <v>14</v>
      </c>
      <c r="AH169">
        <v>2</v>
      </c>
      <c r="AI169">
        <f>IF(AG169*$H$13&gt;=AK169,1.0,(AK169/(AK169-AG169*$H$13)))</f>
        <v>0</v>
      </c>
      <c r="AJ169">
        <f>(AI169-1)*100</f>
        <v>0</v>
      </c>
      <c r="AK169">
        <f>MAX(0,($B$13+$C$13*CK169)/(1+$D$13*CK169)*CD169/(CF169+273)*$E$13)</f>
        <v>0</v>
      </c>
      <c r="AL169" t="s">
        <v>292</v>
      </c>
      <c r="AM169" t="s">
        <v>292</v>
      </c>
      <c r="AN169">
        <v>0</v>
      </c>
      <c r="AO169">
        <v>0</v>
      </c>
      <c r="AP169">
        <f>1-AN169/AO169</f>
        <v>0</v>
      </c>
      <c r="AQ169">
        <v>0</v>
      </c>
      <c r="AR169" t="s">
        <v>292</v>
      </c>
      <c r="AS169" t="s">
        <v>292</v>
      </c>
      <c r="AT169">
        <v>0</v>
      </c>
      <c r="AU169">
        <v>0</v>
      </c>
      <c r="AV169">
        <f>1-AT169/AU169</f>
        <v>0</v>
      </c>
      <c r="AW169">
        <v>0.5</v>
      </c>
      <c r="AX169">
        <f>BO169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292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BN169">
        <f>$B$11*CL169+$C$11*CM169+$F$11*CN169*(1-CQ169)</f>
        <v>0</v>
      </c>
      <c r="BO169">
        <f>BN169*BP169</f>
        <v>0</v>
      </c>
      <c r="BP169">
        <f>($B$11*$D$9+$C$11*$D$9+$F$11*((DA169+CS169)/MAX(DA169+CS169+DB169, 0.1)*$I$9+DB169/MAX(DA169+CS169+DB169, 0.1)*$J$9))/($B$11+$C$11+$F$11)</f>
        <v>0</v>
      </c>
      <c r="BQ169">
        <f>($B$11*$K$9+$C$11*$K$9+$F$11*((DA169+CS169)/MAX(DA169+CS169+DB169, 0.1)*$P$9+DB169/MAX(DA169+CS169+DB169, 0.1)*$Q$9))/($B$11+$C$11+$F$11)</f>
        <v>0</v>
      </c>
      <c r="BR169">
        <v>6</v>
      </c>
      <c r="BS169">
        <v>0.5</v>
      </c>
      <c r="BT169" t="s">
        <v>293</v>
      </c>
      <c r="BU169">
        <v>2</v>
      </c>
      <c r="BV169">
        <v>1626126617.6</v>
      </c>
      <c r="BW169">
        <v>402.515</v>
      </c>
      <c r="BX169">
        <v>419.984333333333</v>
      </c>
      <c r="BY169">
        <v>7.58508</v>
      </c>
      <c r="BZ169">
        <v>4.6041</v>
      </c>
      <c r="CA169">
        <v>400.384333333333</v>
      </c>
      <c r="CB169">
        <v>7.63888333333333</v>
      </c>
      <c r="CC169">
        <v>900.022</v>
      </c>
      <c r="CD169">
        <v>100.772</v>
      </c>
      <c r="CE169">
        <v>0.111687666666667</v>
      </c>
      <c r="CF169">
        <v>19.0979</v>
      </c>
      <c r="CG169">
        <v>18.1237333333333</v>
      </c>
      <c r="CH169">
        <v>999.9</v>
      </c>
      <c r="CI169">
        <v>0</v>
      </c>
      <c r="CJ169">
        <v>0</v>
      </c>
      <c r="CK169">
        <v>10036.2666666667</v>
      </c>
      <c r="CL169">
        <v>0</v>
      </c>
      <c r="CM169">
        <v>0.221023</v>
      </c>
      <c r="CN169">
        <v>1460.08</v>
      </c>
      <c r="CO169">
        <v>0.972999</v>
      </c>
      <c r="CP169">
        <v>0.0270008</v>
      </c>
      <c r="CQ169">
        <v>0</v>
      </c>
      <c r="CR169">
        <v>898.302666666667</v>
      </c>
      <c r="CS169">
        <v>4.99999</v>
      </c>
      <c r="CT169">
        <v>13142.2</v>
      </c>
      <c r="CU169">
        <v>12729</v>
      </c>
      <c r="CV169">
        <v>40.062</v>
      </c>
      <c r="CW169">
        <v>42.25</v>
      </c>
      <c r="CX169">
        <v>41.25</v>
      </c>
      <c r="CY169">
        <v>41.562</v>
      </c>
      <c r="CZ169">
        <v>41.687</v>
      </c>
      <c r="DA169">
        <v>1415.79</v>
      </c>
      <c r="DB169">
        <v>39.29</v>
      </c>
      <c r="DC169">
        <v>0</v>
      </c>
      <c r="DD169">
        <v>1626126627.7</v>
      </c>
      <c r="DE169">
        <v>0</v>
      </c>
      <c r="DF169">
        <v>899.076115384615</v>
      </c>
      <c r="DG169">
        <v>-6.7834871814736</v>
      </c>
      <c r="DH169">
        <v>-104.488888966177</v>
      </c>
      <c r="DI169">
        <v>13152.7038461538</v>
      </c>
      <c r="DJ169">
        <v>15</v>
      </c>
      <c r="DK169">
        <v>1626126261</v>
      </c>
      <c r="DL169" t="s">
        <v>294</v>
      </c>
      <c r="DM169">
        <v>1626126255</v>
      </c>
      <c r="DN169">
        <v>1626126261</v>
      </c>
      <c r="DO169">
        <v>7</v>
      </c>
      <c r="DP169">
        <v>0.339</v>
      </c>
      <c r="DQ169">
        <v>0.02</v>
      </c>
      <c r="DR169">
        <v>2.158</v>
      </c>
      <c r="DS169">
        <v>-0.064</v>
      </c>
      <c r="DT169">
        <v>420</v>
      </c>
      <c r="DU169">
        <v>4</v>
      </c>
      <c r="DV169">
        <v>0.09</v>
      </c>
      <c r="DW169">
        <v>0.05</v>
      </c>
      <c r="DX169">
        <v>-17.3975463414634</v>
      </c>
      <c r="DY169">
        <v>-0.550881533100993</v>
      </c>
      <c r="DZ169">
        <v>0.0581561359200532</v>
      </c>
      <c r="EA169">
        <v>0</v>
      </c>
      <c r="EB169">
        <v>899.490742857143</v>
      </c>
      <c r="EC169">
        <v>-7.2731989642041</v>
      </c>
      <c r="ED169">
        <v>0.749269028276698</v>
      </c>
      <c r="EE169">
        <v>1</v>
      </c>
      <c r="EF169">
        <v>2.94818829268293</v>
      </c>
      <c r="EG169">
        <v>0.164116515679442</v>
      </c>
      <c r="EH169">
        <v>0.017260732525851</v>
      </c>
      <c r="EI169">
        <v>0</v>
      </c>
      <c r="EJ169">
        <v>1</v>
      </c>
      <c r="EK169">
        <v>3</v>
      </c>
      <c r="EL169" t="s">
        <v>459</v>
      </c>
      <c r="EM169">
        <v>100</v>
      </c>
      <c r="EN169">
        <v>100</v>
      </c>
      <c r="EO169">
        <v>2.131</v>
      </c>
      <c r="EP169">
        <v>-0.0538</v>
      </c>
      <c r="EQ169">
        <v>1.36772170046793</v>
      </c>
      <c r="ER169">
        <v>0.00225868272383977</v>
      </c>
      <c r="ES169">
        <v>-9.96746185667655e-07</v>
      </c>
      <c r="ET169">
        <v>2.83711317370827e-10</v>
      </c>
      <c r="EU169">
        <v>-0.063082517618382</v>
      </c>
      <c r="EV169">
        <v>-0.00217948432402501</v>
      </c>
      <c r="EW169">
        <v>0.000453263451741206</v>
      </c>
      <c r="EX169">
        <v>-1.16319206543697e-06</v>
      </c>
      <c r="EY169">
        <v>-2</v>
      </c>
      <c r="EZ169">
        <v>2196</v>
      </c>
      <c r="FA169">
        <v>1</v>
      </c>
      <c r="FB169">
        <v>25</v>
      </c>
      <c r="FC169">
        <v>6.1</v>
      </c>
      <c r="FD169">
        <v>6</v>
      </c>
      <c r="FE169">
        <v>18</v>
      </c>
      <c r="FF169">
        <v>944.321</v>
      </c>
      <c r="FG169">
        <v>423.949</v>
      </c>
      <c r="FH169">
        <v>17.6448</v>
      </c>
      <c r="FI169">
        <v>25.7482</v>
      </c>
      <c r="FJ169">
        <v>29.9993</v>
      </c>
      <c r="FK169">
        <v>25.8288</v>
      </c>
      <c r="FL169">
        <v>25.8612</v>
      </c>
      <c r="FM169">
        <v>25.2697</v>
      </c>
      <c r="FN169">
        <v>71.0025</v>
      </c>
      <c r="FO169">
        <v>0</v>
      </c>
      <c r="FP169">
        <v>17.69</v>
      </c>
      <c r="FQ169">
        <v>420</v>
      </c>
      <c r="FR169">
        <v>4.67639</v>
      </c>
      <c r="FS169">
        <v>101.384</v>
      </c>
      <c r="FT169">
        <v>102.012</v>
      </c>
    </row>
    <row r="170" spans="1:176">
      <c r="A170">
        <v>154</v>
      </c>
      <c r="B170">
        <v>1626126620.6</v>
      </c>
      <c r="C170">
        <v>306.099999904633</v>
      </c>
      <c r="D170" t="s">
        <v>602</v>
      </c>
      <c r="E170" t="s">
        <v>603</v>
      </c>
      <c r="F170">
        <v>1</v>
      </c>
      <c r="I170">
        <v>1626126619.6</v>
      </c>
      <c r="J170">
        <f>(K170)/1000</f>
        <v>0</v>
      </c>
      <c r="K170">
        <f>1000*CC170*AI170*(BY170-BZ170)/(100*BR170*(1000-AI170*BY170))</f>
        <v>0</v>
      </c>
      <c r="L170">
        <f>CC170*AI170*(BX170-BW170*(1000-AI170*BZ170)/(1000-AI170*BY170))/(100*BR170)</f>
        <v>0</v>
      </c>
      <c r="M170">
        <f>BW170 - IF(AI170&gt;1, L170*BR170*100.0/(AK170*CK170), 0)</f>
        <v>0</v>
      </c>
      <c r="N170">
        <f>((T170-J170/2)*M170-L170)/(T170+J170/2)</f>
        <v>0</v>
      </c>
      <c r="O170">
        <f>N170*(CD170+CE170)/1000.0</f>
        <v>0</v>
      </c>
      <c r="P170">
        <f>(BW170 - IF(AI170&gt;1, L170*BR170*100.0/(AK170*CK170), 0))*(CD170+CE170)/1000.0</f>
        <v>0</v>
      </c>
      <c r="Q170">
        <f>2.0/((1/S170-1/R170)+SIGN(S170)*SQRT((1/S170-1/R170)*(1/S170-1/R170) + 4*BS170/((BS170+1)*(BS170+1))*(2*1/S170*1/R170-1/R170*1/R170)))</f>
        <v>0</v>
      </c>
      <c r="R170">
        <f>IF(LEFT(BT170,1)&lt;&gt;"0",IF(LEFT(BT170,1)="1",3.0,BU170),$D$5+$E$5*(CK170*CD170/($K$5*1000))+$F$5*(CK170*CD170/($K$5*1000))*MAX(MIN(BR170,$J$5),$I$5)*MAX(MIN(BR170,$J$5),$I$5)+$G$5*MAX(MIN(BR170,$J$5),$I$5)*(CK170*CD170/($K$5*1000))+$H$5*(CK170*CD170/($K$5*1000))*(CK170*CD170/($K$5*1000)))</f>
        <v>0</v>
      </c>
      <c r="S170">
        <f>J170*(1000-(1000*0.61365*exp(17.502*W170/(240.97+W170))/(CD170+CE170)+BY170)/2)/(1000*0.61365*exp(17.502*W170/(240.97+W170))/(CD170+CE170)-BY170)</f>
        <v>0</v>
      </c>
      <c r="T170">
        <f>1/((BS170+1)/(Q170/1.6)+1/(R170/1.37)) + BS170/((BS170+1)/(Q170/1.6) + BS170/(R170/1.37))</f>
        <v>0</v>
      </c>
      <c r="U170">
        <f>(BN170*BQ170)</f>
        <v>0</v>
      </c>
      <c r="V170">
        <f>(CF170+(U170+2*0.95*5.67E-8*(((CF170+$B$7)+273)^4-(CF170+273)^4)-44100*J170)/(1.84*29.3*R170+8*0.95*5.67E-8*(CF170+273)^3))</f>
        <v>0</v>
      </c>
      <c r="W170">
        <f>($C$7*CG170+$D$7*CH170+$E$7*V170)</f>
        <v>0</v>
      </c>
      <c r="X170">
        <f>0.61365*exp(17.502*W170/(240.97+W170))</f>
        <v>0</v>
      </c>
      <c r="Y170">
        <f>(Z170/AA170*100)</f>
        <v>0</v>
      </c>
      <c r="Z170">
        <f>BY170*(CD170+CE170)/1000</f>
        <v>0</v>
      </c>
      <c r="AA170">
        <f>0.61365*exp(17.502*CF170/(240.97+CF170))</f>
        <v>0</v>
      </c>
      <c r="AB170">
        <f>(X170-BY170*(CD170+CE170)/1000)</f>
        <v>0</v>
      </c>
      <c r="AC170">
        <f>(-J170*44100)</f>
        <v>0</v>
      </c>
      <c r="AD170">
        <f>2*29.3*R170*0.92*(CF170-W170)</f>
        <v>0</v>
      </c>
      <c r="AE170">
        <f>2*0.95*5.67E-8*(((CF170+$B$7)+273)^4-(W170+273)^4)</f>
        <v>0</v>
      </c>
      <c r="AF170">
        <f>U170+AE170+AC170+AD170</f>
        <v>0</v>
      </c>
      <c r="AG170">
        <v>15</v>
      </c>
      <c r="AH170">
        <v>2</v>
      </c>
      <c r="AI170">
        <f>IF(AG170*$H$13&gt;=AK170,1.0,(AK170/(AK170-AG170*$H$13)))</f>
        <v>0</v>
      </c>
      <c r="AJ170">
        <f>(AI170-1)*100</f>
        <v>0</v>
      </c>
      <c r="AK170">
        <f>MAX(0,($B$13+$C$13*CK170)/(1+$D$13*CK170)*CD170/(CF170+273)*$E$13)</f>
        <v>0</v>
      </c>
      <c r="AL170" t="s">
        <v>292</v>
      </c>
      <c r="AM170" t="s">
        <v>292</v>
      </c>
      <c r="AN170">
        <v>0</v>
      </c>
      <c r="AO170">
        <v>0</v>
      </c>
      <c r="AP170">
        <f>1-AN170/AO170</f>
        <v>0</v>
      </c>
      <c r="AQ170">
        <v>0</v>
      </c>
      <c r="AR170" t="s">
        <v>292</v>
      </c>
      <c r="AS170" t="s">
        <v>292</v>
      </c>
      <c r="AT170">
        <v>0</v>
      </c>
      <c r="AU170">
        <v>0</v>
      </c>
      <c r="AV170">
        <f>1-AT170/AU170</f>
        <v>0</v>
      </c>
      <c r="AW170">
        <v>0.5</v>
      </c>
      <c r="AX170">
        <f>BO170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292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BN170">
        <f>$B$11*CL170+$C$11*CM170+$F$11*CN170*(1-CQ170)</f>
        <v>0</v>
      </c>
      <c r="BO170">
        <f>BN170*BP170</f>
        <v>0</v>
      </c>
      <c r="BP170">
        <f>($B$11*$D$9+$C$11*$D$9+$F$11*((DA170+CS170)/MAX(DA170+CS170+DB170, 0.1)*$I$9+DB170/MAX(DA170+CS170+DB170, 0.1)*$J$9))/($B$11+$C$11+$F$11)</f>
        <v>0</v>
      </c>
      <c r="BQ170">
        <f>($B$11*$K$9+$C$11*$K$9+$F$11*((DA170+CS170)/MAX(DA170+CS170+DB170, 0.1)*$P$9+DB170/MAX(DA170+CS170+DB170, 0.1)*$Q$9))/($B$11+$C$11+$F$11)</f>
        <v>0</v>
      </c>
      <c r="BR170">
        <v>6</v>
      </c>
      <c r="BS170">
        <v>0.5</v>
      </c>
      <c r="BT170" t="s">
        <v>293</v>
      </c>
      <c r="BU170">
        <v>2</v>
      </c>
      <c r="BV170">
        <v>1626126619.6</v>
      </c>
      <c r="BW170">
        <v>402.486333333333</v>
      </c>
      <c r="BX170">
        <v>419.957</v>
      </c>
      <c r="BY170">
        <v>7.60285</v>
      </c>
      <c r="BZ170">
        <v>4.63668333333333</v>
      </c>
      <c r="CA170">
        <v>400.356</v>
      </c>
      <c r="CB170">
        <v>7.65657</v>
      </c>
      <c r="CC170">
        <v>899.963666666667</v>
      </c>
      <c r="CD170">
        <v>100.773666666667</v>
      </c>
      <c r="CE170">
        <v>0.111427</v>
      </c>
      <c r="CF170">
        <v>19.1271</v>
      </c>
      <c r="CG170">
        <v>18.1564</v>
      </c>
      <c r="CH170">
        <v>999.9</v>
      </c>
      <c r="CI170">
        <v>0</v>
      </c>
      <c r="CJ170">
        <v>0</v>
      </c>
      <c r="CK170">
        <v>10030.6333333333</v>
      </c>
      <c r="CL170">
        <v>0</v>
      </c>
      <c r="CM170">
        <v>0.221023</v>
      </c>
      <c r="CN170">
        <v>1460.08</v>
      </c>
      <c r="CO170">
        <v>0.972997666666667</v>
      </c>
      <c r="CP170">
        <v>0.0270023666666667</v>
      </c>
      <c r="CQ170">
        <v>0</v>
      </c>
      <c r="CR170">
        <v>898.243333333333</v>
      </c>
      <c r="CS170">
        <v>4.99999</v>
      </c>
      <c r="CT170">
        <v>13138.7666666667</v>
      </c>
      <c r="CU170">
        <v>12729</v>
      </c>
      <c r="CV170">
        <v>40.062</v>
      </c>
      <c r="CW170">
        <v>42.25</v>
      </c>
      <c r="CX170">
        <v>41.25</v>
      </c>
      <c r="CY170">
        <v>41.562</v>
      </c>
      <c r="CZ170">
        <v>41.687</v>
      </c>
      <c r="DA170">
        <v>1415.79</v>
      </c>
      <c r="DB170">
        <v>39.2933333333333</v>
      </c>
      <c r="DC170">
        <v>0</v>
      </c>
      <c r="DD170">
        <v>1626126630.1</v>
      </c>
      <c r="DE170">
        <v>0</v>
      </c>
      <c r="DF170">
        <v>898.8415</v>
      </c>
      <c r="DG170">
        <v>-7.22382905253961</v>
      </c>
      <c r="DH170">
        <v>-98.311111131882</v>
      </c>
      <c r="DI170">
        <v>13148.6384615385</v>
      </c>
      <c r="DJ170">
        <v>15</v>
      </c>
      <c r="DK170">
        <v>1626126261</v>
      </c>
      <c r="DL170" t="s">
        <v>294</v>
      </c>
      <c r="DM170">
        <v>1626126255</v>
      </c>
      <c r="DN170">
        <v>1626126261</v>
      </c>
      <c r="DO170">
        <v>7</v>
      </c>
      <c r="DP170">
        <v>0.339</v>
      </c>
      <c r="DQ170">
        <v>0.02</v>
      </c>
      <c r="DR170">
        <v>2.158</v>
      </c>
      <c r="DS170">
        <v>-0.064</v>
      </c>
      <c r="DT170">
        <v>420</v>
      </c>
      <c r="DU170">
        <v>4</v>
      </c>
      <c r="DV170">
        <v>0.09</v>
      </c>
      <c r="DW170">
        <v>0.05</v>
      </c>
      <c r="DX170">
        <v>-17.4103658536585</v>
      </c>
      <c r="DY170">
        <v>-0.534832055749173</v>
      </c>
      <c r="DZ170">
        <v>0.0570372775397752</v>
      </c>
      <c r="EA170">
        <v>0</v>
      </c>
      <c r="EB170">
        <v>899.201848484848</v>
      </c>
      <c r="EC170">
        <v>-7.0291140729125</v>
      </c>
      <c r="ED170">
        <v>0.687935079795223</v>
      </c>
      <c r="EE170">
        <v>1</v>
      </c>
      <c r="EF170">
        <v>2.95261243902439</v>
      </c>
      <c r="EG170">
        <v>0.158634982578394</v>
      </c>
      <c r="EH170">
        <v>0.0169286973524592</v>
      </c>
      <c r="EI170">
        <v>0</v>
      </c>
      <c r="EJ170">
        <v>1</v>
      </c>
      <c r="EK170">
        <v>3</v>
      </c>
      <c r="EL170" t="s">
        <v>459</v>
      </c>
      <c r="EM170">
        <v>100</v>
      </c>
      <c r="EN170">
        <v>100</v>
      </c>
      <c r="EO170">
        <v>2.13</v>
      </c>
      <c r="EP170">
        <v>-0.0537</v>
      </c>
      <c r="EQ170">
        <v>1.36772170046793</v>
      </c>
      <c r="ER170">
        <v>0.00225868272383977</v>
      </c>
      <c r="ES170">
        <v>-9.96746185667655e-07</v>
      </c>
      <c r="ET170">
        <v>2.83711317370827e-10</v>
      </c>
      <c r="EU170">
        <v>-0.063082517618382</v>
      </c>
      <c r="EV170">
        <v>-0.00217948432402501</v>
      </c>
      <c r="EW170">
        <v>0.000453263451741206</v>
      </c>
      <c r="EX170">
        <v>-1.16319206543697e-06</v>
      </c>
      <c r="EY170">
        <v>-2</v>
      </c>
      <c r="EZ170">
        <v>2196</v>
      </c>
      <c r="FA170">
        <v>1</v>
      </c>
      <c r="FB170">
        <v>25</v>
      </c>
      <c r="FC170">
        <v>6.1</v>
      </c>
      <c r="FD170">
        <v>6</v>
      </c>
      <c r="FE170">
        <v>18</v>
      </c>
      <c r="FF170">
        <v>944.205</v>
      </c>
      <c r="FG170">
        <v>423.682</v>
      </c>
      <c r="FH170">
        <v>17.7063</v>
      </c>
      <c r="FI170">
        <v>25.7447</v>
      </c>
      <c r="FJ170">
        <v>29.9993</v>
      </c>
      <c r="FK170">
        <v>25.8266</v>
      </c>
      <c r="FL170">
        <v>25.859</v>
      </c>
      <c r="FM170">
        <v>25.2688</v>
      </c>
      <c r="FN170">
        <v>71.0025</v>
      </c>
      <c r="FO170">
        <v>0</v>
      </c>
      <c r="FP170">
        <v>17.79</v>
      </c>
      <c r="FQ170">
        <v>420</v>
      </c>
      <c r="FR170">
        <v>4.67049</v>
      </c>
      <c r="FS170">
        <v>101.385</v>
      </c>
      <c r="FT170">
        <v>102.012</v>
      </c>
    </row>
    <row r="171" spans="1:176">
      <c r="A171">
        <v>155</v>
      </c>
      <c r="B171">
        <v>1626126622.6</v>
      </c>
      <c r="C171">
        <v>308.099999904633</v>
      </c>
      <c r="D171" t="s">
        <v>604</v>
      </c>
      <c r="E171" t="s">
        <v>605</v>
      </c>
      <c r="F171">
        <v>1</v>
      </c>
      <c r="I171">
        <v>1626126621.6</v>
      </c>
      <c r="J171">
        <f>(K171)/1000</f>
        <v>0</v>
      </c>
      <c r="K171">
        <f>1000*CC171*AI171*(BY171-BZ171)/(100*BR171*(1000-AI171*BY171))</f>
        <v>0</v>
      </c>
      <c r="L171">
        <f>CC171*AI171*(BX171-BW171*(1000-AI171*BZ171)/(1000-AI171*BY171))/(100*BR171)</f>
        <v>0</v>
      </c>
      <c r="M171">
        <f>BW171 - IF(AI171&gt;1, L171*BR171*100.0/(AK171*CK171), 0)</f>
        <v>0</v>
      </c>
      <c r="N171">
        <f>((T171-J171/2)*M171-L171)/(T171+J171/2)</f>
        <v>0</v>
      </c>
      <c r="O171">
        <f>N171*(CD171+CE171)/1000.0</f>
        <v>0</v>
      </c>
      <c r="P171">
        <f>(BW171 - IF(AI171&gt;1, L171*BR171*100.0/(AK171*CK171), 0))*(CD171+CE171)/1000.0</f>
        <v>0</v>
      </c>
      <c r="Q171">
        <f>2.0/((1/S171-1/R171)+SIGN(S171)*SQRT((1/S171-1/R171)*(1/S171-1/R171) + 4*BS171/((BS171+1)*(BS171+1))*(2*1/S171*1/R171-1/R171*1/R171)))</f>
        <v>0</v>
      </c>
      <c r="R171">
        <f>IF(LEFT(BT171,1)&lt;&gt;"0",IF(LEFT(BT171,1)="1",3.0,BU171),$D$5+$E$5*(CK171*CD171/($K$5*1000))+$F$5*(CK171*CD171/($K$5*1000))*MAX(MIN(BR171,$J$5),$I$5)*MAX(MIN(BR171,$J$5),$I$5)+$G$5*MAX(MIN(BR171,$J$5),$I$5)*(CK171*CD171/($K$5*1000))+$H$5*(CK171*CD171/($K$5*1000))*(CK171*CD171/($K$5*1000)))</f>
        <v>0</v>
      </c>
      <c r="S171">
        <f>J171*(1000-(1000*0.61365*exp(17.502*W171/(240.97+W171))/(CD171+CE171)+BY171)/2)/(1000*0.61365*exp(17.502*W171/(240.97+W171))/(CD171+CE171)-BY171)</f>
        <v>0</v>
      </c>
      <c r="T171">
        <f>1/((BS171+1)/(Q171/1.6)+1/(R171/1.37)) + BS171/((BS171+1)/(Q171/1.6) + BS171/(R171/1.37))</f>
        <v>0</v>
      </c>
      <c r="U171">
        <f>(BN171*BQ171)</f>
        <v>0</v>
      </c>
      <c r="V171">
        <f>(CF171+(U171+2*0.95*5.67E-8*(((CF171+$B$7)+273)^4-(CF171+273)^4)-44100*J171)/(1.84*29.3*R171+8*0.95*5.67E-8*(CF171+273)^3))</f>
        <v>0</v>
      </c>
      <c r="W171">
        <f>($C$7*CG171+$D$7*CH171+$E$7*V171)</f>
        <v>0</v>
      </c>
      <c r="X171">
        <f>0.61365*exp(17.502*W171/(240.97+W171))</f>
        <v>0</v>
      </c>
      <c r="Y171">
        <f>(Z171/AA171*100)</f>
        <v>0</v>
      </c>
      <c r="Z171">
        <f>BY171*(CD171+CE171)/1000</f>
        <v>0</v>
      </c>
      <c r="AA171">
        <f>0.61365*exp(17.502*CF171/(240.97+CF171))</f>
        <v>0</v>
      </c>
      <c r="AB171">
        <f>(X171-BY171*(CD171+CE171)/1000)</f>
        <v>0</v>
      </c>
      <c r="AC171">
        <f>(-J171*44100)</f>
        <v>0</v>
      </c>
      <c r="AD171">
        <f>2*29.3*R171*0.92*(CF171-W171)</f>
        <v>0</v>
      </c>
      <c r="AE171">
        <f>2*0.95*5.67E-8*(((CF171+$B$7)+273)^4-(W171+273)^4)</f>
        <v>0</v>
      </c>
      <c r="AF171">
        <f>U171+AE171+AC171+AD171</f>
        <v>0</v>
      </c>
      <c r="AG171">
        <v>15</v>
      </c>
      <c r="AH171">
        <v>2</v>
      </c>
      <c r="AI171">
        <f>IF(AG171*$H$13&gt;=AK171,1.0,(AK171/(AK171-AG171*$H$13)))</f>
        <v>0</v>
      </c>
      <c r="AJ171">
        <f>(AI171-1)*100</f>
        <v>0</v>
      </c>
      <c r="AK171">
        <f>MAX(0,($B$13+$C$13*CK171)/(1+$D$13*CK171)*CD171/(CF171+273)*$E$13)</f>
        <v>0</v>
      </c>
      <c r="AL171" t="s">
        <v>292</v>
      </c>
      <c r="AM171" t="s">
        <v>292</v>
      </c>
      <c r="AN171">
        <v>0</v>
      </c>
      <c r="AO171">
        <v>0</v>
      </c>
      <c r="AP171">
        <f>1-AN171/AO171</f>
        <v>0</v>
      </c>
      <c r="AQ171">
        <v>0</v>
      </c>
      <c r="AR171" t="s">
        <v>292</v>
      </c>
      <c r="AS171" t="s">
        <v>292</v>
      </c>
      <c r="AT171">
        <v>0</v>
      </c>
      <c r="AU171">
        <v>0</v>
      </c>
      <c r="AV171">
        <f>1-AT171/AU171</f>
        <v>0</v>
      </c>
      <c r="AW171">
        <v>0.5</v>
      </c>
      <c r="AX171">
        <f>BO171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292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BN171">
        <f>$B$11*CL171+$C$11*CM171+$F$11*CN171*(1-CQ171)</f>
        <v>0</v>
      </c>
      <c r="BO171">
        <f>BN171*BP171</f>
        <v>0</v>
      </c>
      <c r="BP171">
        <f>($B$11*$D$9+$C$11*$D$9+$F$11*((DA171+CS171)/MAX(DA171+CS171+DB171, 0.1)*$I$9+DB171/MAX(DA171+CS171+DB171, 0.1)*$J$9))/($B$11+$C$11+$F$11)</f>
        <v>0</v>
      </c>
      <c r="BQ171">
        <f>($B$11*$K$9+$C$11*$K$9+$F$11*((DA171+CS171)/MAX(DA171+CS171+DB171, 0.1)*$P$9+DB171/MAX(DA171+CS171+DB171, 0.1)*$Q$9))/($B$11+$C$11+$F$11)</f>
        <v>0</v>
      </c>
      <c r="BR171">
        <v>6</v>
      </c>
      <c r="BS171">
        <v>0.5</v>
      </c>
      <c r="BT171" t="s">
        <v>293</v>
      </c>
      <c r="BU171">
        <v>2</v>
      </c>
      <c r="BV171">
        <v>1626126621.6</v>
      </c>
      <c r="BW171">
        <v>402.437333333333</v>
      </c>
      <c r="BX171">
        <v>419.965</v>
      </c>
      <c r="BY171">
        <v>7.63053666666667</v>
      </c>
      <c r="BZ171">
        <v>4.66647666666667</v>
      </c>
      <c r="CA171">
        <v>400.307333333333</v>
      </c>
      <c r="CB171">
        <v>7.68412666666667</v>
      </c>
      <c r="CC171">
        <v>900.035666666667</v>
      </c>
      <c r="CD171">
        <v>100.774</v>
      </c>
      <c r="CE171">
        <v>0.111547666666667</v>
      </c>
      <c r="CF171">
        <v>19.1520666666667</v>
      </c>
      <c r="CG171">
        <v>18.1832333333333</v>
      </c>
      <c r="CH171">
        <v>999.9</v>
      </c>
      <c r="CI171">
        <v>0</v>
      </c>
      <c r="CJ171">
        <v>0</v>
      </c>
      <c r="CK171">
        <v>10033.7333333333</v>
      </c>
      <c r="CL171">
        <v>0</v>
      </c>
      <c r="CM171">
        <v>0.221023</v>
      </c>
      <c r="CN171">
        <v>1459.90666666667</v>
      </c>
      <c r="CO171">
        <v>0.972996333333333</v>
      </c>
      <c r="CP171">
        <v>0.0270039333333333</v>
      </c>
      <c r="CQ171">
        <v>0</v>
      </c>
      <c r="CR171">
        <v>897.686333333333</v>
      </c>
      <c r="CS171">
        <v>4.99999</v>
      </c>
      <c r="CT171">
        <v>13133.3333333333</v>
      </c>
      <c r="CU171">
        <v>12727.5666666667</v>
      </c>
      <c r="CV171">
        <v>40.062</v>
      </c>
      <c r="CW171">
        <v>42.25</v>
      </c>
      <c r="CX171">
        <v>41.25</v>
      </c>
      <c r="CY171">
        <v>41.562</v>
      </c>
      <c r="CZ171">
        <v>41.687</v>
      </c>
      <c r="DA171">
        <v>1415.61666666667</v>
      </c>
      <c r="DB171">
        <v>39.29</v>
      </c>
      <c r="DC171">
        <v>0</v>
      </c>
      <c r="DD171">
        <v>1626126631.9</v>
      </c>
      <c r="DE171">
        <v>0</v>
      </c>
      <c r="DF171">
        <v>898.58228</v>
      </c>
      <c r="DG171">
        <v>-6.99299997804266</v>
      </c>
      <c r="DH171">
        <v>-101.199999888727</v>
      </c>
      <c r="DI171">
        <v>13144.936</v>
      </c>
      <c r="DJ171">
        <v>15</v>
      </c>
      <c r="DK171">
        <v>1626126261</v>
      </c>
      <c r="DL171" t="s">
        <v>294</v>
      </c>
      <c r="DM171">
        <v>1626126255</v>
      </c>
      <c r="DN171">
        <v>1626126261</v>
      </c>
      <c r="DO171">
        <v>7</v>
      </c>
      <c r="DP171">
        <v>0.339</v>
      </c>
      <c r="DQ171">
        <v>0.02</v>
      </c>
      <c r="DR171">
        <v>2.158</v>
      </c>
      <c r="DS171">
        <v>-0.064</v>
      </c>
      <c r="DT171">
        <v>420</v>
      </c>
      <c r="DU171">
        <v>4</v>
      </c>
      <c r="DV171">
        <v>0.09</v>
      </c>
      <c r="DW171">
        <v>0.05</v>
      </c>
      <c r="DX171">
        <v>-17.4260585365854</v>
      </c>
      <c r="DY171">
        <v>-0.550425783972107</v>
      </c>
      <c r="DZ171">
        <v>0.0584077132210471</v>
      </c>
      <c r="EA171">
        <v>0</v>
      </c>
      <c r="EB171">
        <v>898.960794117647</v>
      </c>
      <c r="EC171">
        <v>-6.73328728717494</v>
      </c>
      <c r="ED171">
        <v>0.685465525773706</v>
      </c>
      <c r="EE171">
        <v>1</v>
      </c>
      <c r="EF171">
        <v>2.95517146341463</v>
      </c>
      <c r="EG171">
        <v>0.141200278745646</v>
      </c>
      <c r="EH171">
        <v>0.016139026712422</v>
      </c>
      <c r="EI171">
        <v>0</v>
      </c>
      <c r="EJ171">
        <v>1</v>
      </c>
      <c r="EK171">
        <v>3</v>
      </c>
      <c r="EL171" t="s">
        <v>459</v>
      </c>
      <c r="EM171">
        <v>100</v>
      </c>
      <c r="EN171">
        <v>100</v>
      </c>
      <c r="EO171">
        <v>2.131</v>
      </c>
      <c r="EP171">
        <v>-0.0535</v>
      </c>
      <c r="EQ171">
        <v>1.36772170046793</v>
      </c>
      <c r="ER171">
        <v>0.00225868272383977</v>
      </c>
      <c r="ES171">
        <v>-9.96746185667655e-07</v>
      </c>
      <c r="ET171">
        <v>2.83711317370827e-10</v>
      </c>
      <c r="EU171">
        <v>-0.063082517618382</v>
      </c>
      <c r="EV171">
        <v>-0.00217948432402501</v>
      </c>
      <c r="EW171">
        <v>0.000453263451741206</v>
      </c>
      <c r="EX171">
        <v>-1.16319206543697e-06</v>
      </c>
      <c r="EY171">
        <v>-2</v>
      </c>
      <c r="EZ171">
        <v>2196</v>
      </c>
      <c r="FA171">
        <v>1</v>
      </c>
      <c r="FB171">
        <v>25</v>
      </c>
      <c r="FC171">
        <v>6.1</v>
      </c>
      <c r="FD171">
        <v>6</v>
      </c>
      <c r="FE171">
        <v>18</v>
      </c>
      <c r="FF171">
        <v>944.085</v>
      </c>
      <c r="FG171">
        <v>423.841</v>
      </c>
      <c r="FH171">
        <v>17.7728</v>
      </c>
      <c r="FI171">
        <v>25.7404</v>
      </c>
      <c r="FJ171">
        <v>29.9993</v>
      </c>
      <c r="FK171">
        <v>25.8242</v>
      </c>
      <c r="FL171">
        <v>25.8568</v>
      </c>
      <c r="FM171">
        <v>25.2692</v>
      </c>
      <c r="FN171">
        <v>71.0025</v>
      </c>
      <c r="FO171">
        <v>0</v>
      </c>
      <c r="FP171">
        <v>17.89</v>
      </c>
      <c r="FQ171">
        <v>420</v>
      </c>
      <c r="FR171">
        <v>4.69239</v>
      </c>
      <c r="FS171">
        <v>101.385</v>
      </c>
      <c r="FT171">
        <v>102.013</v>
      </c>
    </row>
    <row r="172" spans="1:176">
      <c r="A172">
        <v>156</v>
      </c>
      <c r="B172">
        <v>1626126624.6</v>
      </c>
      <c r="C172">
        <v>310.099999904633</v>
      </c>
      <c r="D172" t="s">
        <v>606</v>
      </c>
      <c r="E172" t="s">
        <v>607</v>
      </c>
      <c r="F172">
        <v>1</v>
      </c>
      <c r="I172">
        <v>1626126623.6</v>
      </c>
      <c r="J172">
        <f>(K172)/1000</f>
        <v>0</v>
      </c>
      <c r="K172">
        <f>1000*CC172*AI172*(BY172-BZ172)/(100*BR172*(1000-AI172*BY172))</f>
        <v>0</v>
      </c>
      <c r="L172">
        <f>CC172*AI172*(BX172-BW172*(1000-AI172*BZ172)/(1000-AI172*BY172))/(100*BR172)</f>
        <v>0</v>
      </c>
      <c r="M172">
        <f>BW172 - IF(AI172&gt;1, L172*BR172*100.0/(AK172*CK172), 0)</f>
        <v>0</v>
      </c>
      <c r="N172">
        <f>((T172-J172/2)*M172-L172)/(T172+J172/2)</f>
        <v>0</v>
      </c>
      <c r="O172">
        <f>N172*(CD172+CE172)/1000.0</f>
        <v>0</v>
      </c>
      <c r="P172">
        <f>(BW172 - IF(AI172&gt;1, L172*BR172*100.0/(AK172*CK172), 0))*(CD172+CE172)/1000.0</f>
        <v>0</v>
      </c>
      <c r="Q172">
        <f>2.0/((1/S172-1/R172)+SIGN(S172)*SQRT((1/S172-1/R172)*(1/S172-1/R172) + 4*BS172/((BS172+1)*(BS172+1))*(2*1/S172*1/R172-1/R172*1/R172)))</f>
        <v>0</v>
      </c>
      <c r="R172">
        <f>IF(LEFT(BT172,1)&lt;&gt;"0",IF(LEFT(BT172,1)="1",3.0,BU172),$D$5+$E$5*(CK172*CD172/($K$5*1000))+$F$5*(CK172*CD172/($K$5*1000))*MAX(MIN(BR172,$J$5),$I$5)*MAX(MIN(BR172,$J$5),$I$5)+$G$5*MAX(MIN(BR172,$J$5),$I$5)*(CK172*CD172/($K$5*1000))+$H$5*(CK172*CD172/($K$5*1000))*(CK172*CD172/($K$5*1000)))</f>
        <v>0</v>
      </c>
      <c r="S172">
        <f>J172*(1000-(1000*0.61365*exp(17.502*W172/(240.97+W172))/(CD172+CE172)+BY172)/2)/(1000*0.61365*exp(17.502*W172/(240.97+W172))/(CD172+CE172)-BY172)</f>
        <v>0</v>
      </c>
      <c r="T172">
        <f>1/((BS172+1)/(Q172/1.6)+1/(R172/1.37)) + BS172/((BS172+1)/(Q172/1.6) + BS172/(R172/1.37))</f>
        <v>0</v>
      </c>
      <c r="U172">
        <f>(BN172*BQ172)</f>
        <v>0</v>
      </c>
      <c r="V172">
        <f>(CF172+(U172+2*0.95*5.67E-8*(((CF172+$B$7)+273)^4-(CF172+273)^4)-44100*J172)/(1.84*29.3*R172+8*0.95*5.67E-8*(CF172+273)^3))</f>
        <v>0</v>
      </c>
      <c r="W172">
        <f>($C$7*CG172+$D$7*CH172+$E$7*V172)</f>
        <v>0</v>
      </c>
      <c r="X172">
        <f>0.61365*exp(17.502*W172/(240.97+W172))</f>
        <v>0</v>
      </c>
      <c r="Y172">
        <f>(Z172/AA172*100)</f>
        <v>0</v>
      </c>
      <c r="Z172">
        <f>BY172*(CD172+CE172)/1000</f>
        <v>0</v>
      </c>
      <c r="AA172">
        <f>0.61365*exp(17.502*CF172/(240.97+CF172))</f>
        <v>0</v>
      </c>
      <c r="AB172">
        <f>(X172-BY172*(CD172+CE172)/1000)</f>
        <v>0</v>
      </c>
      <c r="AC172">
        <f>(-J172*44100)</f>
        <v>0</v>
      </c>
      <c r="AD172">
        <f>2*29.3*R172*0.92*(CF172-W172)</f>
        <v>0</v>
      </c>
      <c r="AE172">
        <f>2*0.95*5.67E-8*(((CF172+$B$7)+273)^4-(W172+273)^4)</f>
        <v>0</v>
      </c>
      <c r="AF172">
        <f>U172+AE172+AC172+AD172</f>
        <v>0</v>
      </c>
      <c r="AG172">
        <v>15</v>
      </c>
      <c r="AH172">
        <v>2</v>
      </c>
      <c r="AI172">
        <f>IF(AG172*$H$13&gt;=AK172,1.0,(AK172/(AK172-AG172*$H$13)))</f>
        <v>0</v>
      </c>
      <c r="AJ172">
        <f>(AI172-1)*100</f>
        <v>0</v>
      </c>
      <c r="AK172">
        <f>MAX(0,($B$13+$C$13*CK172)/(1+$D$13*CK172)*CD172/(CF172+273)*$E$13)</f>
        <v>0</v>
      </c>
      <c r="AL172" t="s">
        <v>292</v>
      </c>
      <c r="AM172" t="s">
        <v>292</v>
      </c>
      <c r="AN172">
        <v>0</v>
      </c>
      <c r="AO172">
        <v>0</v>
      </c>
      <c r="AP172">
        <f>1-AN172/AO172</f>
        <v>0</v>
      </c>
      <c r="AQ172">
        <v>0</v>
      </c>
      <c r="AR172" t="s">
        <v>292</v>
      </c>
      <c r="AS172" t="s">
        <v>292</v>
      </c>
      <c r="AT172">
        <v>0</v>
      </c>
      <c r="AU172">
        <v>0</v>
      </c>
      <c r="AV172">
        <f>1-AT172/AU172</f>
        <v>0</v>
      </c>
      <c r="AW172">
        <v>0.5</v>
      </c>
      <c r="AX172">
        <f>BO172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292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BN172">
        <f>$B$11*CL172+$C$11*CM172+$F$11*CN172*(1-CQ172)</f>
        <v>0</v>
      </c>
      <c r="BO172">
        <f>BN172*BP172</f>
        <v>0</v>
      </c>
      <c r="BP172">
        <f>($B$11*$D$9+$C$11*$D$9+$F$11*((DA172+CS172)/MAX(DA172+CS172+DB172, 0.1)*$I$9+DB172/MAX(DA172+CS172+DB172, 0.1)*$J$9))/($B$11+$C$11+$F$11)</f>
        <v>0</v>
      </c>
      <c r="BQ172">
        <f>($B$11*$K$9+$C$11*$K$9+$F$11*((DA172+CS172)/MAX(DA172+CS172+DB172, 0.1)*$P$9+DB172/MAX(DA172+CS172+DB172, 0.1)*$Q$9))/($B$11+$C$11+$F$11)</f>
        <v>0</v>
      </c>
      <c r="BR172">
        <v>6</v>
      </c>
      <c r="BS172">
        <v>0.5</v>
      </c>
      <c r="BT172" t="s">
        <v>293</v>
      </c>
      <c r="BU172">
        <v>2</v>
      </c>
      <c r="BV172">
        <v>1626126623.6</v>
      </c>
      <c r="BW172">
        <v>402.429</v>
      </c>
      <c r="BX172">
        <v>420.019333333333</v>
      </c>
      <c r="BY172">
        <v>7.65610333333333</v>
      </c>
      <c r="BZ172">
        <v>4.67415333333333</v>
      </c>
      <c r="CA172">
        <v>400.298666666667</v>
      </c>
      <c r="CB172">
        <v>7.70958333333333</v>
      </c>
      <c r="CC172">
        <v>900.051</v>
      </c>
      <c r="CD172">
        <v>100.773</v>
      </c>
      <c r="CE172">
        <v>0.110973333333333</v>
      </c>
      <c r="CF172">
        <v>19.1840333333333</v>
      </c>
      <c r="CG172">
        <v>18.2166666666667</v>
      </c>
      <c r="CH172">
        <v>999.9</v>
      </c>
      <c r="CI172">
        <v>0</v>
      </c>
      <c r="CJ172">
        <v>0</v>
      </c>
      <c r="CK172">
        <v>10044.6</v>
      </c>
      <c r="CL172">
        <v>0</v>
      </c>
      <c r="CM172">
        <v>0.221023</v>
      </c>
      <c r="CN172">
        <v>1459.91666666667</v>
      </c>
      <c r="CO172">
        <v>0.972996333333333</v>
      </c>
      <c r="CP172">
        <v>0.0270039333333333</v>
      </c>
      <c r="CQ172">
        <v>0</v>
      </c>
      <c r="CR172">
        <v>897.485333333333</v>
      </c>
      <c r="CS172">
        <v>4.99999</v>
      </c>
      <c r="CT172">
        <v>13129.7666666667</v>
      </c>
      <c r="CU172">
        <v>12727.6</v>
      </c>
      <c r="CV172">
        <v>40.062</v>
      </c>
      <c r="CW172">
        <v>42.25</v>
      </c>
      <c r="CX172">
        <v>41.25</v>
      </c>
      <c r="CY172">
        <v>41.562</v>
      </c>
      <c r="CZ172">
        <v>41.687</v>
      </c>
      <c r="DA172">
        <v>1415.62666666667</v>
      </c>
      <c r="DB172">
        <v>39.29</v>
      </c>
      <c r="DC172">
        <v>0</v>
      </c>
      <c r="DD172">
        <v>1626126633.7</v>
      </c>
      <c r="DE172">
        <v>0</v>
      </c>
      <c r="DF172">
        <v>898.401961538462</v>
      </c>
      <c r="DG172">
        <v>-7.49418803024296</v>
      </c>
      <c r="DH172">
        <v>-105.131624027393</v>
      </c>
      <c r="DI172">
        <v>13142.3423076923</v>
      </c>
      <c r="DJ172">
        <v>15</v>
      </c>
      <c r="DK172">
        <v>1626126261</v>
      </c>
      <c r="DL172" t="s">
        <v>294</v>
      </c>
      <c r="DM172">
        <v>1626126255</v>
      </c>
      <c r="DN172">
        <v>1626126261</v>
      </c>
      <c r="DO172">
        <v>7</v>
      </c>
      <c r="DP172">
        <v>0.339</v>
      </c>
      <c r="DQ172">
        <v>0.02</v>
      </c>
      <c r="DR172">
        <v>2.158</v>
      </c>
      <c r="DS172">
        <v>-0.064</v>
      </c>
      <c r="DT172">
        <v>420</v>
      </c>
      <c r="DU172">
        <v>4</v>
      </c>
      <c r="DV172">
        <v>0.09</v>
      </c>
      <c r="DW172">
        <v>0.05</v>
      </c>
      <c r="DX172">
        <v>-17.447643902439</v>
      </c>
      <c r="DY172">
        <v>-0.616772822299656</v>
      </c>
      <c r="DZ172">
        <v>0.0651451664110408</v>
      </c>
      <c r="EA172">
        <v>0</v>
      </c>
      <c r="EB172">
        <v>898.774142857143</v>
      </c>
      <c r="EC172">
        <v>-6.76816676817209</v>
      </c>
      <c r="ED172">
        <v>0.704961119205761</v>
      </c>
      <c r="EE172">
        <v>1</v>
      </c>
      <c r="EF172">
        <v>2.95894951219512</v>
      </c>
      <c r="EG172">
        <v>0.136051777003483</v>
      </c>
      <c r="EH172">
        <v>0.0158277533267297</v>
      </c>
      <c r="EI172">
        <v>0</v>
      </c>
      <c r="EJ172">
        <v>1</v>
      </c>
      <c r="EK172">
        <v>3</v>
      </c>
      <c r="EL172" t="s">
        <v>459</v>
      </c>
      <c r="EM172">
        <v>100</v>
      </c>
      <c r="EN172">
        <v>100</v>
      </c>
      <c r="EO172">
        <v>2.131</v>
      </c>
      <c r="EP172">
        <v>-0.0534</v>
      </c>
      <c r="EQ172">
        <v>1.36772170046793</v>
      </c>
      <c r="ER172">
        <v>0.00225868272383977</v>
      </c>
      <c r="ES172">
        <v>-9.96746185667655e-07</v>
      </c>
      <c r="ET172">
        <v>2.83711317370827e-10</v>
      </c>
      <c r="EU172">
        <v>-0.063082517618382</v>
      </c>
      <c r="EV172">
        <v>-0.00217948432402501</v>
      </c>
      <c r="EW172">
        <v>0.000453263451741206</v>
      </c>
      <c r="EX172">
        <v>-1.16319206543697e-06</v>
      </c>
      <c r="EY172">
        <v>-2</v>
      </c>
      <c r="EZ172">
        <v>2196</v>
      </c>
      <c r="FA172">
        <v>1</v>
      </c>
      <c r="FB172">
        <v>25</v>
      </c>
      <c r="FC172">
        <v>6.2</v>
      </c>
      <c r="FD172">
        <v>6.1</v>
      </c>
      <c r="FE172">
        <v>18</v>
      </c>
      <c r="FF172">
        <v>943.881</v>
      </c>
      <c r="FG172">
        <v>423.971</v>
      </c>
      <c r="FH172">
        <v>17.839</v>
      </c>
      <c r="FI172">
        <v>25.7361</v>
      </c>
      <c r="FJ172">
        <v>29.9993</v>
      </c>
      <c r="FK172">
        <v>25.8215</v>
      </c>
      <c r="FL172">
        <v>25.8546</v>
      </c>
      <c r="FM172">
        <v>25.2675</v>
      </c>
      <c r="FN172">
        <v>71.0025</v>
      </c>
      <c r="FO172">
        <v>0</v>
      </c>
      <c r="FP172">
        <v>17.89</v>
      </c>
      <c r="FQ172">
        <v>420</v>
      </c>
      <c r="FR172">
        <v>4.68571</v>
      </c>
      <c r="FS172">
        <v>101.385</v>
      </c>
      <c r="FT172">
        <v>102.013</v>
      </c>
    </row>
    <row r="173" spans="1:176">
      <c r="A173">
        <v>157</v>
      </c>
      <c r="B173">
        <v>1626126626.6</v>
      </c>
      <c r="C173">
        <v>312.099999904633</v>
      </c>
      <c r="D173" t="s">
        <v>608</v>
      </c>
      <c r="E173" t="s">
        <v>609</v>
      </c>
      <c r="F173">
        <v>1</v>
      </c>
      <c r="I173">
        <v>1626126625.6</v>
      </c>
      <c r="J173">
        <f>(K173)/1000</f>
        <v>0</v>
      </c>
      <c r="K173">
        <f>1000*CC173*AI173*(BY173-BZ173)/(100*BR173*(1000-AI173*BY173))</f>
        <v>0</v>
      </c>
      <c r="L173">
        <f>CC173*AI173*(BX173-BW173*(1000-AI173*BZ173)/(1000-AI173*BY173))/(100*BR173)</f>
        <v>0</v>
      </c>
      <c r="M173">
        <f>BW173 - IF(AI173&gt;1, L173*BR173*100.0/(AK173*CK173), 0)</f>
        <v>0</v>
      </c>
      <c r="N173">
        <f>((T173-J173/2)*M173-L173)/(T173+J173/2)</f>
        <v>0</v>
      </c>
      <c r="O173">
        <f>N173*(CD173+CE173)/1000.0</f>
        <v>0</v>
      </c>
      <c r="P173">
        <f>(BW173 - IF(AI173&gt;1, L173*BR173*100.0/(AK173*CK173), 0))*(CD173+CE173)/1000.0</f>
        <v>0</v>
      </c>
      <c r="Q173">
        <f>2.0/((1/S173-1/R173)+SIGN(S173)*SQRT((1/S173-1/R173)*(1/S173-1/R173) + 4*BS173/((BS173+1)*(BS173+1))*(2*1/S173*1/R173-1/R173*1/R173)))</f>
        <v>0</v>
      </c>
      <c r="R173">
        <f>IF(LEFT(BT173,1)&lt;&gt;"0",IF(LEFT(BT173,1)="1",3.0,BU173),$D$5+$E$5*(CK173*CD173/($K$5*1000))+$F$5*(CK173*CD173/($K$5*1000))*MAX(MIN(BR173,$J$5),$I$5)*MAX(MIN(BR173,$J$5),$I$5)+$G$5*MAX(MIN(BR173,$J$5),$I$5)*(CK173*CD173/($K$5*1000))+$H$5*(CK173*CD173/($K$5*1000))*(CK173*CD173/($K$5*1000)))</f>
        <v>0</v>
      </c>
      <c r="S173">
        <f>J173*(1000-(1000*0.61365*exp(17.502*W173/(240.97+W173))/(CD173+CE173)+BY173)/2)/(1000*0.61365*exp(17.502*W173/(240.97+W173))/(CD173+CE173)-BY173)</f>
        <v>0</v>
      </c>
      <c r="T173">
        <f>1/((BS173+1)/(Q173/1.6)+1/(R173/1.37)) + BS173/((BS173+1)/(Q173/1.6) + BS173/(R173/1.37))</f>
        <v>0</v>
      </c>
      <c r="U173">
        <f>(BN173*BQ173)</f>
        <v>0</v>
      </c>
      <c r="V173">
        <f>(CF173+(U173+2*0.95*5.67E-8*(((CF173+$B$7)+273)^4-(CF173+273)^4)-44100*J173)/(1.84*29.3*R173+8*0.95*5.67E-8*(CF173+273)^3))</f>
        <v>0</v>
      </c>
      <c r="W173">
        <f>($C$7*CG173+$D$7*CH173+$E$7*V173)</f>
        <v>0</v>
      </c>
      <c r="X173">
        <f>0.61365*exp(17.502*W173/(240.97+W173))</f>
        <v>0</v>
      </c>
      <c r="Y173">
        <f>(Z173/AA173*100)</f>
        <v>0</v>
      </c>
      <c r="Z173">
        <f>BY173*(CD173+CE173)/1000</f>
        <v>0</v>
      </c>
      <c r="AA173">
        <f>0.61365*exp(17.502*CF173/(240.97+CF173))</f>
        <v>0</v>
      </c>
      <c r="AB173">
        <f>(X173-BY173*(CD173+CE173)/1000)</f>
        <v>0</v>
      </c>
      <c r="AC173">
        <f>(-J173*44100)</f>
        <v>0</v>
      </c>
      <c r="AD173">
        <f>2*29.3*R173*0.92*(CF173-W173)</f>
        <v>0</v>
      </c>
      <c r="AE173">
        <f>2*0.95*5.67E-8*(((CF173+$B$7)+273)^4-(W173+273)^4)</f>
        <v>0</v>
      </c>
      <c r="AF173">
        <f>U173+AE173+AC173+AD173</f>
        <v>0</v>
      </c>
      <c r="AG173">
        <v>15</v>
      </c>
      <c r="AH173">
        <v>2</v>
      </c>
      <c r="AI173">
        <f>IF(AG173*$H$13&gt;=AK173,1.0,(AK173/(AK173-AG173*$H$13)))</f>
        <v>0</v>
      </c>
      <c r="AJ173">
        <f>(AI173-1)*100</f>
        <v>0</v>
      </c>
      <c r="AK173">
        <f>MAX(0,($B$13+$C$13*CK173)/(1+$D$13*CK173)*CD173/(CF173+273)*$E$13)</f>
        <v>0</v>
      </c>
      <c r="AL173" t="s">
        <v>292</v>
      </c>
      <c r="AM173" t="s">
        <v>292</v>
      </c>
      <c r="AN173">
        <v>0</v>
      </c>
      <c r="AO173">
        <v>0</v>
      </c>
      <c r="AP173">
        <f>1-AN173/AO173</f>
        <v>0</v>
      </c>
      <c r="AQ173">
        <v>0</v>
      </c>
      <c r="AR173" t="s">
        <v>292</v>
      </c>
      <c r="AS173" t="s">
        <v>292</v>
      </c>
      <c r="AT173">
        <v>0</v>
      </c>
      <c r="AU173">
        <v>0</v>
      </c>
      <c r="AV173">
        <f>1-AT173/AU173</f>
        <v>0</v>
      </c>
      <c r="AW173">
        <v>0.5</v>
      </c>
      <c r="AX173">
        <f>BO173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292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BN173">
        <f>$B$11*CL173+$C$11*CM173+$F$11*CN173*(1-CQ173)</f>
        <v>0</v>
      </c>
      <c r="BO173">
        <f>BN173*BP173</f>
        <v>0</v>
      </c>
      <c r="BP173">
        <f>($B$11*$D$9+$C$11*$D$9+$F$11*((DA173+CS173)/MAX(DA173+CS173+DB173, 0.1)*$I$9+DB173/MAX(DA173+CS173+DB173, 0.1)*$J$9))/($B$11+$C$11+$F$11)</f>
        <v>0</v>
      </c>
      <c r="BQ173">
        <f>($B$11*$K$9+$C$11*$K$9+$F$11*((DA173+CS173)/MAX(DA173+CS173+DB173, 0.1)*$P$9+DB173/MAX(DA173+CS173+DB173, 0.1)*$Q$9))/($B$11+$C$11+$F$11)</f>
        <v>0</v>
      </c>
      <c r="BR173">
        <v>6</v>
      </c>
      <c r="BS173">
        <v>0.5</v>
      </c>
      <c r="BT173" t="s">
        <v>293</v>
      </c>
      <c r="BU173">
        <v>2</v>
      </c>
      <c r="BV173">
        <v>1626126625.6</v>
      </c>
      <c r="BW173">
        <v>402.416333333333</v>
      </c>
      <c r="BX173">
        <v>420.055333333333</v>
      </c>
      <c r="BY173">
        <v>7.67495666666667</v>
      </c>
      <c r="BZ173">
        <v>4.67657666666667</v>
      </c>
      <c r="CA173">
        <v>400.286</v>
      </c>
      <c r="CB173">
        <v>7.72834666666667</v>
      </c>
      <c r="CC173">
        <v>899.995333333333</v>
      </c>
      <c r="CD173">
        <v>100.772666666667</v>
      </c>
      <c r="CE173">
        <v>0.111342333333333</v>
      </c>
      <c r="CF173">
        <v>19.2167</v>
      </c>
      <c r="CG173">
        <v>18.2425</v>
      </c>
      <c r="CH173">
        <v>999.9</v>
      </c>
      <c r="CI173">
        <v>0</v>
      </c>
      <c r="CJ173">
        <v>0</v>
      </c>
      <c r="CK173">
        <v>10025.4333333333</v>
      </c>
      <c r="CL173">
        <v>0</v>
      </c>
      <c r="CM173">
        <v>0.221023</v>
      </c>
      <c r="CN173">
        <v>1459.99666666667</v>
      </c>
      <c r="CO173">
        <v>0.972997666666667</v>
      </c>
      <c r="CP173">
        <v>0.0270023666666667</v>
      </c>
      <c r="CQ173">
        <v>0</v>
      </c>
      <c r="CR173">
        <v>897.302333333333</v>
      </c>
      <c r="CS173">
        <v>4.99999</v>
      </c>
      <c r="CT173">
        <v>13127.2666666667</v>
      </c>
      <c r="CU173">
        <v>12728.2666666667</v>
      </c>
      <c r="CV173">
        <v>40.062</v>
      </c>
      <c r="CW173">
        <v>42.25</v>
      </c>
      <c r="CX173">
        <v>41.25</v>
      </c>
      <c r="CY173">
        <v>41.562</v>
      </c>
      <c r="CZ173">
        <v>41.687</v>
      </c>
      <c r="DA173">
        <v>1415.70666666667</v>
      </c>
      <c r="DB173">
        <v>39.29</v>
      </c>
      <c r="DC173">
        <v>0</v>
      </c>
      <c r="DD173">
        <v>1626126636.1</v>
      </c>
      <c r="DE173">
        <v>0</v>
      </c>
      <c r="DF173">
        <v>898.1055</v>
      </c>
      <c r="DG173">
        <v>-7.00201709320993</v>
      </c>
      <c r="DH173">
        <v>-108.328205126656</v>
      </c>
      <c r="DI173">
        <v>13138.1461538462</v>
      </c>
      <c r="DJ173">
        <v>15</v>
      </c>
      <c r="DK173">
        <v>1626126261</v>
      </c>
      <c r="DL173" t="s">
        <v>294</v>
      </c>
      <c r="DM173">
        <v>1626126255</v>
      </c>
      <c r="DN173">
        <v>1626126261</v>
      </c>
      <c r="DO173">
        <v>7</v>
      </c>
      <c r="DP173">
        <v>0.339</v>
      </c>
      <c r="DQ173">
        <v>0.02</v>
      </c>
      <c r="DR173">
        <v>2.158</v>
      </c>
      <c r="DS173">
        <v>-0.064</v>
      </c>
      <c r="DT173">
        <v>420</v>
      </c>
      <c r="DU173">
        <v>4</v>
      </c>
      <c r="DV173">
        <v>0.09</v>
      </c>
      <c r="DW173">
        <v>0.05</v>
      </c>
      <c r="DX173">
        <v>-17.4764390243902</v>
      </c>
      <c r="DY173">
        <v>-0.662675958188154</v>
      </c>
      <c r="DZ173">
        <v>0.0707528879977616</v>
      </c>
      <c r="EA173">
        <v>0</v>
      </c>
      <c r="EB173">
        <v>898.549117647059</v>
      </c>
      <c r="EC173">
        <v>-7.25831055221339</v>
      </c>
      <c r="ED173">
        <v>0.730794159668942</v>
      </c>
      <c r="EE173">
        <v>1</v>
      </c>
      <c r="EF173">
        <v>2.96496731707317</v>
      </c>
      <c r="EG173">
        <v>0.135468710801395</v>
      </c>
      <c r="EH173">
        <v>0.0157676553810811</v>
      </c>
      <c r="EI173">
        <v>0</v>
      </c>
      <c r="EJ173">
        <v>1</v>
      </c>
      <c r="EK173">
        <v>3</v>
      </c>
      <c r="EL173" t="s">
        <v>459</v>
      </c>
      <c r="EM173">
        <v>100</v>
      </c>
      <c r="EN173">
        <v>100</v>
      </c>
      <c r="EO173">
        <v>2.13</v>
      </c>
      <c r="EP173">
        <v>-0.0534</v>
      </c>
      <c r="EQ173">
        <v>1.36772170046793</v>
      </c>
      <c r="ER173">
        <v>0.00225868272383977</v>
      </c>
      <c r="ES173">
        <v>-9.96746185667655e-07</v>
      </c>
      <c r="ET173">
        <v>2.83711317370827e-10</v>
      </c>
      <c r="EU173">
        <v>-0.063082517618382</v>
      </c>
      <c r="EV173">
        <v>-0.00217948432402501</v>
      </c>
      <c r="EW173">
        <v>0.000453263451741206</v>
      </c>
      <c r="EX173">
        <v>-1.16319206543697e-06</v>
      </c>
      <c r="EY173">
        <v>-2</v>
      </c>
      <c r="EZ173">
        <v>2196</v>
      </c>
      <c r="FA173">
        <v>1</v>
      </c>
      <c r="FB173">
        <v>25</v>
      </c>
      <c r="FC173">
        <v>6.2</v>
      </c>
      <c r="FD173">
        <v>6.1</v>
      </c>
      <c r="FE173">
        <v>18</v>
      </c>
      <c r="FF173">
        <v>943.551</v>
      </c>
      <c r="FG173">
        <v>423.968</v>
      </c>
      <c r="FH173">
        <v>17.901</v>
      </c>
      <c r="FI173">
        <v>25.7317</v>
      </c>
      <c r="FJ173">
        <v>29.9993</v>
      </c>
      <c r="FK173">
        <v>25.819</v>
      </c>
      <c r="FL173">
        <v>25.8525</v>
      </c>
      <c r="FM173">
        <v>25.2683</v>
      </c>
      <c r="FN173">
        <v>71.0025</v>
      </c>
      <c r="FO173">
        <v>0</v>
      </c>
      <c r="FP173">
        <v>18</v>
      </c>
      <c r="FQ173">
        <v>420</v>
      </c>
      <c r="FR173">
        <v>4.67884</v>
      </c>
      <c r="FS173">
        <v>101.386</v>
      </c>
      <c r="FT173">
        <v>102.013</v>
      </c>
    </row>
    <row r="174" spans="1:176">
      <c r="A174">
        <v>158</v>
      </c>
      <c r="B174">
        <v>1626126628.6</v>
      </c>
      <c r="C174">
        <v>314.099999904633</v>
      </c>
      <c r="D174" t="s">
        <v>610</v>
      </c>
      <c r="E174" t="s">
        <v>611</v>
      </c>
      <c r="F174">
        <v>1</v>
      </c>
      <c r="I174">
        <v>1626126627.6</v>
      </c>
      <c r="J174">
        <f>(K174)/1000</f>
        <v>0</v>
      </c>
      <c r="K174">
        <f>1000*CC174*AI174*(BY174-BZ174)/(100*BR174*(1000-AI174*BY174))</f>
        <v>0</v>
      </c>
      <c r="L174">
        <f>CC174*AI174*(BX174-BW174*(1000-AI174*BZ174)/(1000-AI174*BY174))/(100*BR174)</f>
        <v>0</v>
      </c>
      <c r="M174">
        <f>BW174 - IF(AI174&gt;1, L174*BR174*100.0/(AK174*CK174), 0)</f>
        <v>0</v>
      </c>
      <c r="N174">
        <f>((T174-J174/2)*M174-L174)/(T174+J174/2)</f>
        <v>0</v>
      </c>
      <c r="O174">
        <f>N174*(CD174+CE174)/1000.0</f>
        <v>0</v>
      </c>
      <c r="P174">
        <f>(BW174 - IF(AI174&gt;1, L174*BR174*100.0/(AK174*CK174), 0))*(CD174+CE174)/1000.0</f>
        <v>0</v>
      </c>
      <c r="Q174">
        <f>2.0/((1/S174-1/R174)+SIGN(S174)*SQRT((1/S174-1/R174)*(1/S174-1/R174) + 4*BS174/((BS174+1)*(BS174+1))*(2*1/S174*1/R174-1/R174*1/R174)))</f>
        <v>0</v>
      </c>
      <c r="R174">
        <f>IF(LEFT(BT174,1)&lt;&gt;"0",IF(LEFT(BT174,1)="1",3.0,BU174),$D$5+$E$5*(CK174*CD174/($K$5*1000))+$F$5*(CK174*CD174/($K$5*1000))*MAX(MIN(BR174,$J$5),$I$5)*MAX(MIN(BR174,$J$5),$I$5)+$G$5*MAX(MIN(BR174,$J$5),$I$5)*(CK174*CD174/($K$5*1000))+$H$5*(CK174*CD174/($K$5*1000))*(CK174*CD174/($K$5*1000)))</f>
        <v>0</v>
      </c>
      <c r="S174">
        <f>J174*(1000-(1000*0.61365*exp(17.502*W174/(240.97+W174))/(CD174+CE174)+BY174)/2)/(1000*0.61365*exp(17.502*W174/(240.97+W174))/(CD174+CE174)-BY174)</f>
        <v>0</v>
      </c>
      <c r="T174">
        <f>1/((BS174+1)/(Q174/1.6)+1/(R174/1.37)) + BS174/((BS174+1)/(Q174/1.6) + BS174/(R174/1.37))</f>
        <v>0</v>
      </c>
      <c r="U174">
        <f>(BN174*BQ174)</f>
        <v>0</v>
      </c>
      <c r="V174">
        <f>(CF174+(U174+2*0.95*5.67E-8*(((CF174+$B$7)+273)^4-(CF174+273)^4)-44100*J174)/(1.84*29.3*R174+8*0.95*5.67E-8*(CF174+273)^3))</f>
        <v>0</v>
      </c>
      <c r="W174">
        <f>($C$7*CG174+$D$7*CH174+$E$7*V174)</f>
        <v>0</v>
      </c>
      <c r="X174">
        <f>0.61365*exp(17.502*W174/(240.97+W174))</f>
        <v>0</v>
      </c>
      <c r="Y174">
        <f>(Z174/AA174*100)</f>
        <v>0</v>
      </c>
      <c r="Z174">
        <f>BY174*(CD174+CE174)/1000</f>
        <v>0</v>
      </c>
      <c r="AA174">
        <f>0.61365*exp(17.502*CF174/(240.97+CF174))</f>
        <v>0</v>
      </c>
      <c r="AB174">
        <f>(X174-BY174*(CD174+CE174)/1000)</f>
        <v>0</v>
      </c>
      <c r="AC174">
        <f>(-J174*44100)</f>
        <v>0</v>
      </c>
      <c r="AD174">
        <f>2*29.3*R174*0.92*(CF174-W174)</f>
        <v>0</v>
      </c>
      <c r="AE174">
        <f>2*0.95*5.67E-8*(((CF174+$B$7)+273)^4-(W174+273)^4)</f>
        <v>0</v>
      </c>
      <c r="AF174">
        <f>U174+AE174+AC174+AD174</f>
        <v>0</v>
      </c>
      <c r="AG174">
        <v>15</v>
      </c>
      <c r="AH174">
        <v>2</v>
      </c>
      <c r="AI174">
        <f>IF(AG174*$H$13&gt;=AK174,1.0,(AK174/(AK174-AG174*$H$13)))</f>
        <v>0</v>
      </c>
      <c r="AJ174">
        <f>(AI174-1)*100</f>
        <v>0</v>
      </c>
      <c r="AK174">
        <f>MAX(0,($B$13+$C$13*CK174)/(1+$D$13*CK174)*CD174/(CF174+273)*$E$13)</f>
        <v>0</v>
      </c>
      <c r="AL174" t="s">
        <v>292</v>
      </c>
      <c r="AM174" t="s">
        <v>292</v>
      </c>
      <c r="AN174">
        <v>0</v>
      </c>
      <c r="AO174">
        <v>0</v>
      </c>
      <c r="AP174">
        <f>1-AN174/AO174</f>
        <v>0</v>
      </c>
      <c r="AQ174">
        <v>0</v>
      </c>
      <c r="AR174" t="s">
        <v>292</v>
      </c>
      <c r="AS174" t="s">
        <v>292</v>
      </c>
      <c r="AT174">
        <v>0</v>
      </c>
      <c r="AU174">
        <v>0</v>
      </c>
      <c r="AV174">
        <f>1-AT174/AU174</f>
        <v>0</v>
      </c>
      <c r="AW174">
        <v>0.5</v>
      </c>
      <c r="AX174">
        <f>BO174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292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BN174">
        <f>$B$11*CL174+$C$11*CM174+$F$11*CN174*(1-CQ174)</f>
        <v>0</v>
      </c>
      <c r="BO174">
        <f>BN174*BP174</f>
        <v>0</v>
      </c>
      <c r="BP174">
        <f>($B$11*$D$9+$C$11*$D$9+$F$11*((DA174+CS174)/MAX(DA174+CS174+DB174, 0.1)*$I$9+DB174/MAX(DA174+CS174+DB174, 0.1)*$J$9))/($B$11+$C$11+$F$11)</f>
        <v>0</v>
      </c>
      <c r="BQ174">
        <f>($B$11*$K$9+$C$11*$K$9+$F$11*((DA174+CS174)/MAX(DA174+CS174+DB174, 0.1)*$P$9+DB174/MAX(DA174+CS174+DB174, 0.1)*$Q$9))/($B$11+$C$11+$F$11)</f>
        <v>0</v>
      </c>
      <c r="BR174">
        <v>6</v>
      </c>
      <c r="BS174">
        <v>0.5</v>
      </c>
      <c r="BT174" t="s">
        <v>293</v>
      </c>
      <c r="BU174">
        <v>2</v>
      </c>
      <c r="BV174">
        <v>1626126627.6</v>
      </c>
      <c r="BW174">
        <v>402.383666666667</v>
      </c>
      <c r="BX174">
        <v>420.044</v>
      </c>
      <c r="BY174">
        <v>7.69134333333333</v>
      </c>
      <c r="BZ174">
        <v>4.67775333333333</v>
      </c>
      <c r="CA174">
        <v>400.253333333333</v>
      </c>
      <c r="CB174">
        <v>7.74465666666667</v>
      </c>
      <c r="CC174">
        <v>900.000666666667</v>
      </c>
      <c r="CD174">
        <v>100.772666666667</v>
      </c>
      <c r="CE174">
        <v>0.111994</v>
      </c>
      <c r="CF174">
        <v>19.2511666666667</v>
      </c>
      <c r="CG174">
        <v>18.2679</v>
      </c>
      <c r="CH174">
        <v>999.9</v>
      </c>
      <c r="CI174">
        <v>0</v>
      </c>
      <c r="CJ174">
        <v>0</v>
      </c>
      <c r="CK174">
        <v>9994.8</v>
      </c>
      <c r="CL174">
        <v>0</v>
      </c>
      <c r="CM174">
        <v>0.221023</v>
      </c>
      <c r="CN174">
        <v>1459.99</v>
      </c>
      <c r="CO174">
        <v>0.972997666666667</v>
      </c>
      <c r="CP174">
        <v>0.0270023666666667</v>
      </c>
      <c r="CQ174">
        <v>0</v>
      </c>
      <c r="CR174">
        <v>897.041</v>
      </c>
      <c r="CS174">
        <v>4.99999</v>
      </c>
      <c r="CT174">
        <v>13124.1333333333</v>
      </c>
      <c r="CU174">
        <v>12728.2333333333</v>
      </c>
      <c r="CV174">
        <v>40.062</v>
      </c>
      <c r="CW174">
        <v>42.25</v>
      </c>
      <c r="CX174">
        <v>41.25</v>
      </c>
      <c r="CY174">
        <v>41.562</v>
      </c>
      <c r="CZ174">
        <v>41.687</v>
      </c>
      <c r="DA174">
        <v>1415.7</v>
      </c>
      <c r="DB174">
        <v>39.29</v>
      </c>
      <c r="DC174">
        <v>0</v>
      </c>
      <c r="DD174">
        <v>1626126637.9</v>
      </c>
      <c r="DE174">
        <v>0</v>
      </c>
      <c r="DF174">
        <v>897.84136</v>
      </c>
      <c r="DG174">
        <v>-7.47361537140953</v>
      </c>
      <c r="DH174">
        <v>-108.253845967203</v>
      </c>
      <c r="DI174">
        <v>13134.552</v>
      </c>
      <c r="DJ174">
        <v>15</v>
      </c>
      <c r="DK174">
        <v>1626126261</v>
      </c>
      <c r="DL174" t="s">
        <v>294</v>
      </c>
      <c r="DM174">
        <v>1626126255</v>
      </c>
      <c r="DN174">
        <v>1626126261</v>
      </c>
      <c r="DO174">
        <v>7</v>
      </c>
      <c r="DP174">
        <v>0.339</v>
      </c>
      <c r="DQ174">
        <v>0.02</v>
      </c>
      <c r="DR174">
        <v>2.158</v>
      </c>
      <c r="DS174">
        <v>-0.064</v>
      </c>
      <c r="DT174">
        <v>420</v>
      </c>
      <c r="DU174">
        <v>4</v>
      </c>
      <c r="DV174">
        <v>0.09</v>
      </c>
      <c r="DW174">
        <v>0.05</v>
      </c>
      <c r="DX174">
        <v>-17.5040219512195</v>
      </c>
      <c r="DY174">
        <v>-0.733145644599326</v>
      </c>
      <c r="DZ174">
        <v>0.0780520605255896</v>
      </c>
      <c r="EA174">
        <v>0</v>
      </c>
      <c r="EB174">
        <v>898.284909090909</v>
      </c>
      <c r="EC174">
        <v>-7.20802453060054</v>
      </c>
      <c r="ED174">
        <v>0.710092625782073</v>
      </c>
      <c r="EE174">
        <v>1</v>
      </c>
      <c r="EF174">
        <v>2.97175390243902</v>
      </c>
      <c r="EG174">
        <v>0.152906759581877</v>
      </c>
      <c r="EH174">
        <v>0.017829373664231</v>
      </c>
      <c r="EI174">
        <v>0</v>
      </c>
      <c r="EJ174">
        <v>1</v>
      </c>
      <c r="EK174">
        <v>3</v>
      </c>
      <c r="EL174" t="s">
        <v>459</v>
      </c>
      <c r="EM174">
        <v>100</v>
      </c>
      <c r="EN174">
        <v>100</v>
      </c>
      <c r="EO174">
        <v>2.13</v>
      </c>
      <c r="EP174">
        <v>-0.0533</v>
      </c>
      <c r="EQ174">
        <v>1.36772170046793</v>
      </c>
      <c r="ER174">
        <v>0.00225868272383977</v>
      </c>
      <c r="ES174">
        <v>-9.96746185667655e-07</v>
      </c>
      <c r="ET174">
        <v>2.83711317370827e-10</v>
      </c>
      <c r="EU174">
        <v>-0.063082517618382</v>
      </c>
      <c r="EV174">
        <v>-0.00217948432402501</v>
      </c>
      <c r="EW174">
        <v>0.000453263451741206</v>
      </c>
      <c r="EX174">
        <v>-1.16319206543697e-06</v>
      </c>
      <c r="EY174">
        <v>-2</v>
      </c>
      <c r="EZ174">
        <v>2196</v>
      </c>
      <c r="FA174">
        <v>1</v>
      </c>
      <c r="FB174">
        <v>25</v>
      </c>
      <c r="FC174">
        <v>6.2</v>
      </c>
      <c r="FD174">
        <v>6.1</v>
      </c>
      <c r="FE174">
        <v>18</v>
      </c>
      <c r="FF174">
        <v>943.722</v>
      </c>
      <c r="FG174">
        <v>423.995</v>
      </c>
      <c r="FH174">
        <v>17.961</v>
      </c>
      <c r="FI174">
        <v>25.7274</v>
      </c>
      <c r="FJ174">
        <v>29.9994</v>
      </c>
      <c r="FK174">
        <v>25.8168</v>
      </c>
      <c r="FL174">
        <v>25.8503</v>
      </c>
      <c r="FM174">
        <v>25.2683</v>
      </c>
      <c r="FN174">
        <v>71.0025</v>
      </c>
      <c r="FO174">
        <v>0</v>
      </c>
      <c r="FP174">
        <v>18.1</v>
      </c>
      <c r="FQ174">
        <v>420</v>
      </c>
      <c r="FR174">
        <v>4.67884</v>
      </c>
      <c r="FS174">
        <v>101.386</v>
      </c>
      <c r="FT174">
        <v>102.014</v>
      </c>
    </row>
    <row r="175" spans="1:176">
      <c r="A175">
        <v>159</v>
      </c>
      <c r="B175">
        <v>1626126630.6</v>
      </c>
      <c r="C175">
        <v>316.099999904633</v>
      </c>
      <c r="D175" t="s">
        <v>612</v>
      </c>
      <c r="E175" t="s">
        <v>613</v>
      </c>
      <c r="F175">
        <v>1</v>
      </c>
      <c r="I175">
        <v>1626126629.6</v>
      </c>
      <c r="J175">
        <f>(K175)/1000</f>
        <v>0</v>
      </c>
      <c r="K175">
        <f>1000*CC175*AI175*(BY175-BZ175)/(100*BR175*(1000-AI175*BY175))</f>
        <v>0</v>
      </c>
      <c r="L175">
        <f>CC175*AI175*(BX175-BW175*(1000-AI175*BZ175)/(1000-AI175*BY175))/(100*BR175)</f>
        <v>0</v>
      </c>
      <c r="M175">
        <f>BW175 - IF(AI175&gt;1, L175*BR175*100.0/(AK175*CK175), 0)</f>
        <v>0</v>
      </c>
      <c r="N175">
        <f>((T175-J175/2)*M175-L175)/(T175+J175/2)</f>
        <v>0</v>
      </c>
      <c r="O175">
        <f>N175*(CD175+CE175)/1000.0</f>
        <v>0</v>
      </c>
      <c r="P175">
        <f>(BW175 - IF(AI175&gt;1, L175*BR175*100.0/(AK175*CK175), 0))*(CD175+CE175)/1000.0</f>
        <v>0</v>
      </c>
      <c r="Q175">
        <f>2.0/((1/S175-1/R175)+SIGN(S175)*SQRT((1/S175-1/R175)*(1/S175-1/R175) + 4*BS175/((BS175+1)*(BS175+1))*(2*1/S175*1/R175-1/R175*1/R175)))</f>
        <v>0</v>
      </c>
      <c r="R175">
        <f>IF(LEFT(BT175,1)&lt;&gt;"0",IF(LEFT(BT175,1)="1",3.0,BU175),$D$5+$E$5*(CK175*CD175/($K$5*1000))+$F$5*(CK175*CD175/($K$5*1000))*MAX(MIN(BR175,$J$5),$I$5)*MAX(MIN(BR175,$J$5),$I$5)+$G$5*MAX(MIN(BR175,$J$5),$I$5)*(CK175*CD175/($K$5*1000))+$H$5*(CK175*CD175/($K$5*1000))*(CK175*CD175/($K$5*1000)))</f>
        <v>0</v>
      </c>
      <c r="S175">
        <f>J175*(1000-(1000*0.61365*exp(17.502*W175/(240.97+W175))/(CD175+CE175)+BY175)/2)/(1000*0.61365*exp(17.502*W175/(240.97+W175))/(CD175+CE175)-BY175)</f>
        <v>0</v>
      </c>
      <c r="T175">
        <f>1/((BS175+1)/(Q175/1.6)+1/(R175/1.37)) + BS175/((BS175+1)/(Q175/1.6) + BS175/(R175/1.37))</f>
        <v>0</v>
      </c>
      <c r="U175">
        <f>(BN175*BQ175)</f>
        <v>0</v>
      </c>
      <c r="V175">
        <f>(CF175+(U175+2*0.95*5.67E-8*(((CF175+$B$7)+273)^4-(CF175+273)^4)-44100*J175)/(1.84*29.3*R175+8*0.95*5.67E-8*(CF175+273)^3))</f>
        <v>0</v>
      </c>
      <c r="W175">
        <f>($C$7*CG175+$D$7*CH175+$E$7*V175)</f>
        <v>0</v>
      </c>
      <c r="X175">
        <f>0.61365*exp(17.502*W175/(240.97+W175))</f>
        <v>0</v>
      </c>
      <c r="Y175">
        <f>(Z175/AA175*100)</f>
        <v>0</v>
      </c>
      <c r="Z175">
        <f>BY175*(CD175+CE175)/1000</f>
        <v>0</v>
      </c>
      <c r="AA175">
        <f>0.61365*exp(17.502*CF175/(240.97+CF175))</f>
        <v>0</v>
      </c>
      <c r="AB175">
        <f>(X175-BY175*(CD175+CE175)/1000)</f>
        <v>0</v>
      </c>
      <c r="AC175">
        <f>(-J175*44100)</f>
        <v>0</v>
      </c>
      <c r="AD175">
        <f>2*29.3*R175*0.92*(CF175-W175)</f>
        <v>0</v>
      </c>
      <c r="AE175">
        <f>2*0.95*5.67E-8*(((CF175+$B$7)+273)^4-(W175+273)^4)</f>
        <v>0</v>
      </c>
      <c r="AF175">
        <f>U175+AE175+AC175+AD175</f>
        <v>0</v>
      </c>
      <c r="AG175">
        <v>15</v>
      </c>
      <c r="AH175">
        <v>2</v>
      </c>
      <c r="AI175">
        <f>IF(AG175*$H$13&gt;=AK175,1.0,(AK175/(AK175-AG175*$H$13)))</f>
        <v>0</v>
      </c>
      <c r="AJ175">
        <f>(AI175-1)*100</f>
        <v>0</v>
      </c>
      <c r="AK175">
        <f>MAX(0,($B$13+$C$13*CK175)/(1+$D$13*CK175)*CD175/(CF175+273)*$E$13)</f>
        <v>0</v>
      </c>
      <c r="AL175" t="s">
        <v>292</v>
      </c>
      <c r="AM175" t="s">
        <v>292</v>
      </c>
      <c r="AN175">
        <v>0</v>
      </c>
      <c r="AO175">
        <v>0</v>
      </c>
      <c r="AP175">
        <f>1-AN175/AO175</f>
        <v>0</v>
      </c>
      <c r="AQ175">
        <v>0</v>
      </c>
      <c r="AR175" t="s">
        <v>292</v>
      </c>
      <c r="AS175" t="s">
        <v>292</v>
      </c>
      <c r="AT175">
        <v>0</v>
      </c>
      <c r="AU175">
        <v>0</v>
      </c>
      <c r="AV175">
        <f>1-AT175/AU175</f>
        <v>0</v>
      </c>
      <c r="AW175">
        <v>0.5</v>
      </c>
      <c r="AX175">
        <f>BO175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292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BN175">
        <f>$B$11*CL175+$C$11*CM175+$F$11*CN175*(1-CQ175)</f>
        <v>0</v>
      </c>
      <c r="BO175">
        <f>BN175*BP175</f>
        <v>0</v>
      </c>
      <c r="BP175">
        <f>($B$11*$D$9+$C$11*$D$9+$F$11*((DA175+CS175)/MAX(DA175+CS175+DB175, 0.1)*$I$9+DB175/MAX(DA175+CS175+DB175, 0.1)*$J$9))/($B$11+$C$11+$F$11)</f>
        <v>0</v>
      </c>
      <c r="BQ175">
        <f>($B$11*$K$9+$C$11*$K$9+$F$11*((DA175+CS175)/MAX(DA175+CS175+DB175, 0.1)*$P$9+DB175/MAX(DA175+CS175+DB175, 0.1)*$Q$9))/($B$11+$C$11+$F$11)</f>
        <v>0</v>
      </c>
      <c r="BR175">
        <v>6</v>
      </c>
      <c r="BS175">
        <v>0.5</v>
      </c>
      <c r="BT175" t="s">
        <v>293</v>
      </c>
      <c r="BU175">
        <v>2</v>
      </c>
      <c r="BV175">
        <v>1626126629.6</v>
      </c>
      <c r="BW175">
        <v>402.395</v>
      </c>
      <c r="BX175">
        <v>420.017666666667</v>
      </c>
      <c r="BY175">
        <v>7.70578333333333</v>
      </c>
      <c r="BZ175">
        <v>4.67955333333333</v>
      </c>
      <c r="CA175">
        <v>400.264666666667</v>
      </c>
      <c r="CB175">
        <v>7.75903333333333</v>
      </c>
      <c r="CC175">
        <v>899.958666666667</v>
      </c>
      <c r="CD175">
        <v>100.772</v>
      </c>
      <c r="CE175">
        <v>0.111836</v>
      </c>
      <c r="CF175">
        <v>19.2850333333333</v>
      </c>
      <c r="CG175">
        <v>18.3018333333333</v>
      </c>
      <c r="CH175">
        <v>999.9</v>
      </c>
      <c r="CI175">
        <v>0</v>
      </c>
      <c r="CJ175">
        <v>0</v>
      </c>
      <c r="CK175">
        <v>9984.77333333333</v>
      </c>
      <c r="CL175">
        <v>0</v>
      </c>
      <c r="CM175">
        <v>0.221023</v>
      </c>
      <c r="CN175">
        <v>1459.98666666667</v>
      </c>
      <c r="CO175">
        <v>0.972997666666667</v>
      </c>
      <c r="CP175">
        <v>0.0270023666666667</v>
      </c>
      <c r="CQ175">
        <v>0</v>
      </c>
      <c r="CR175">
        <v>896.574</v>
      </c>
      <c r="CS175">
        <v>4.99999</v>
      </c>
      <c r="CT175">
        <v>13120.8666666667</v>
      </c>
      <c r="CU175">
        <v>12728.2333333333</v>
      </c>
      <c r="CV175">
        <v>40.062</v>
      </c>
      <c r="CW175">
        <v>42.25</v>
      </c>
      <c r="CX175">
        <v>41.25</v>
      </c>
      <c r="CY175">
        <v>41.562</v>
      </c>
      <c r="CZ175">
        <v>41.687</v>
      </c>
      <c r="DA175">
        <v>1415.69666666667</v>
      </c>
      <c r="DB175">
        <v>39.29</v>
      </c>
      <c r="DC175">
        <v>0</v>
      </c>
      <c r="DD175">
        <v>1626126639.7</v>
      </c>
      <c r="DE175">
        <v>0</v>
      </c>
      <c r="DF175">
        <v>897.633769230769</v>
      </c>
      <c r="DG175">
        <v>-7.66249572665192</v>
      </c>
      <c r="DH175">
        <v>-105.589743652429</v>
      </c>
      <c r="DI175">
        <v>13131.9346153846</v>
      </c>
      <c r="DJ175">
        <v>15</v>
      </c>
      <c r="DK175">
        <v>1626126261</v>
      </c>
      <c r="DL175" t="s">
        <v>294</v>
      </c>
      <c r="DM175">
        <v>1626126255</v>
      </c>
      <c r="DN175">
        <v>1626126261</v>
      </c>
      <c r="DO175">
        <v>7</v>
      </c>
      <c r="DP175">
        <v>0.339</v>
      </c>
      <c r="DQ175">
        <v>0.02</v>
      </c>
      <c r="DR175">
        <v>2.158</v>
      </c>
      <c r="DS175">
        <v>-0.064</v>
      </c>
      <c r="DT175">
        <v>420</v>
      </c>
      <c r="DU175">
        <v>4</v>
      </c>
      <c r="DV175">
        <v>0.09</v>
      </c>
      <c r="DW175">
        <v>0.05</v>
      </c>
      <c r="DX175">
        <v>-17.5247585365854</v>
      </c>
      <c r="DY175">
        <v>-0.757475958188148</v>
      </c>
      <c r="DZ175">
        <v>0.0802474221928039</v>
      </c>
      <c r="EA175">
        <v>0</v>
      </c>
      <c r="EB175">
        <v>898.050457142857</v>
      </c>
      <c r="EC175">
        <v>-7.72777647032773</v>
      </c>
      <c r="ED175">
        <v>0.804355583872032</v>
      </c>
      <c r="EE175">
        <v>1</v>
      </c>
      <c r="EF175">
        <v>2.97867634146341</v>
      </c>
      <c r="EG175">
        <v>0.190187456445996</v>
      </c>
      <c r="EH175">
        <v>0.0216479304205543</v>
      </c>
      <c r="EI175">
        <v>0</v>
      </c>
      <c r="EJ175">
        <v>1</v>
      </c>
      <c r="EK175">
        <v>3</v>
      </c>
      <c r="EL175" t="s">
        <v>459</v>
      </c>
      <c r="EM175">
        <v>100</v>
      </c>
      <c r="EN175">
        <v>100</v>
      </c>
      <c r="EO175">
        <v>2.13</v>
      </c>
      <c r="EP175">
        <v>-0.0532</v>
      </c>
      <c r="EQ175">
        <v>1.36772170046793</v>
      </c>
      <c r="ER175">
        <v>0.00225868272383977</v>
      </c>
      <c r="ES175">
        <v>-9.96746185667655e-07</v>
      </c>
      <c r="ET175">
        <v>2.83711317370827e-10</v>
      </c>
      <c r="EU175">
        <v>-0.063082517618382</v>
      </c>
      <c r="EV175">
        <v>-0.00217948432402501</v>
      </c>
      <c r="EW175">
        <v>0.000453263451741206</v>
      </c>
      <c r="EX175">
        <v>-1.16319206543697e-06</v>
      </c>
      <c r="EY175">
        <v>-2</v>
      </c>
      <c r="EZ175">
        <v>2196</v>
      </c>
      <c r="FA175">
        <v>1</v>
      </c>
      <c r="FB175">
        <v>25</v>
      </c>
      <c r="FC175">
        <v>6.3</v>
      </c>
      <c r="FD175">
        <v>6.2</v>
      </c>
      <c r="FE175">
        <v>18</v>
      </c>
      <c r="FF175">
        <v>944.048</v>
      </c>
      <c r="FG175">
        <v>423.948</v>
      </c>
      <c r="FH175">
        <v>18.0311</v>
      </c>
      <c r="FI175">
        <v>25.7231</v>
      </c>
      <c r="FJ175">
        <v>29.9991</v>
      </c>
      <c r="FK175">
        <v>25.8147</v>
      </c>
      <c r="FL175">
        <v>25.8481</v>
      </c>
      <c r="FM175">
        <v>25.2668</v>
      </c>
      <c r="FN175">
        <v>71.0025</v>
      </c>
      <c r="FO175">
        <v>0</v>
      </c>
      <c r="FP175">
        <v>18.1</v>
      </c>
      <c r="FQ175">
        <v>420</v>
      </c>
      <c r="FR175">
        <v>4.70721</v>
      </c>
      <c r="FS175">
        <v>101.387</v>
      </c>
      <c r="FT175">
        <v>102.015</v>
      </c>
    </row>
    <row r="176" spans="1:176">
      <c r="A176">
        <v>160</v>
      </c>
      <c r="B176">
        <v>1626126632.6</v>
      </c>
      <c r="C176">
        <v>318.099999904633</v>
      </c>
      <c r="D176" t="s">
        <v>614</v>
      </c>
      <c r="E176" t="s">
        <v>615</v>
      </c>
      <c r="F176">
        <v>1</v>
      </c>
      <c r="I176">
        <v>1626126631.6</v>
      </c>
      <c r="J176">
        <f>(K176)/1000</f>
        <v>0</v>
      </c>
      <c r="K176">
        <f>1000*CC176*AI176*(BY176-BZ176)/(100*BR176*(1000-AI176*BY176))</f>
        <v>0</v>
      </c>
      <c r="L176">
        <f>CC176*AI176*(BX176-BW176*(1000-AI176*BZ176)/(1000-AI176*BY176))/(100*BR176)</f>
        <v>0</v>
      </c>
      <c r="M176">
        <f>BW176 - IF(AI176&gt;1, L176*BR176*100.0/(AK176*CK176), 0)</f>
        <v>0</v>
      </c>
      <c r="N176">
        <f>((T176-J176/2)*M176-L176)/(T176+J176/2)</f>
        <v>0</v>
      </c>
      <c r="O176">
        <f>N176*(CD176+CE176)/1000.0</f>
        <v>0</v>
      </c>
      <c r="P176">
        <f>(BW176 - IF(AI176&gt;1, L176*BR176*100.0/(AK176*CK176), 0))*(CD176+CE176)/1000.0</f>
        <v>0</v>
      </c>
      <c r="Q176">
        <f>2.0/((1/S176-1/R176)+SIGN(S176)*SQRT((1/S176-1/R176)*(1/S176-1/R176) + 4*BS176/((BS176+1)*(BS176+1))*(2*1/S176*1/R176-1/R176*1/R176)))</f>
        <v>0</v>
      </c>
      <c r="R176">
        <f>IF(LEFT(BT176,1)&lt;&gt;"0",IF(LEFT(BT176,1)="1",3.0,BU176),$D$5+$E$5*(CK176*CD176/($K$5*1000))+$F$5*(CK176*CD176/($K$5*1000))*MAX(MIN(BR176,$J$5),$I$5)*MAX(MIN(BR176,$J$5),$I$5)+$G$5*MAX(MIN(BR176,$J$5),$I$5)*(CK176*CD176/($K$5*1000))+$H$5*(CK176*CD176/($K$5*1000))*(CK176*CD176/($K$5*1000)))</f>
        <v>0</v>
      </c>
      <c r="S176">
        <f>J176*(1000-(1000*0.61365*exp(17.502*W176/(240.97+W176))/(CD176+CE176)+BY176)/2)/(1000*0.61365*exp(17.502*W176/(240.97+W176))/(CD176+CE176)-BY176)</f>
        <v>0</v>
      </c>
      <c r="T176">
        <f>1/((BS176+1)/(Q176/1.6)+1/(R176/1.37)) + BS176/((BS176+1)/(Q176/1.6) + BS176/(R176/1.37))</f>
        <v>0</v>
      </c>
      <c r="U176">
        <f>(BN176*BQ176)</f>
        <v>0</v>
      </c>
      <c r="V176">
        <f>(CF176+(U176+2*0.95*5.67E-8*(((CF176+$B$7)+273)^4-(CF176+273)^4)-44100*J176)/(1.84*29.3*R176+8*0.95*5.67E-8*(CF176+273)^3))</f>
        <v>0</v>
      </c>
      <c r="W176">
        <f>($C$7*CG176+$D$7*CH176+$E$7*V176)</f>
        <v>0</v>
      </c>
      <c r="X176">
        <f>0.61365*exp(17.502*W176/(240.97+W176))</f>
        <v>0</v>
      </c>
      <c r="Y176">
        <f>(Z176/AA176*100)</f>
        <v>0</v>
      </c>
      <c r="Z176">
        <f>BY176*(CD176+CE176)/1000</f>
        <v>0</v>
      </c>
      <c r="AA176">
        <f>0.61365*exp(17.502*CF176/(240.97+CF176))</f>
        <v>0</v>
      </c>
      <c r="AB176">
        <f>(X176-BY176*(CD176+CE176)/1000)</f>
        <v>0</v>
      </c>
      <c r="AC176">
        <f>(-J176*44100)</f>
        <v>0</v>
      </c>
      <c r="AD176">
        <f>2*29.3*R176*0.92*(CF176-W176)</f>
        <v>0</v>
      </c>
      <c r="AE176">
        <f>2*0.95*5.67E-8*(((CF176+$B$7)+273)^4-(W176+273)^4)</f>
        <v>0</v>
      </c>
      <c r="AF176">
        <f>U176+AE176+AC176+AD176</f>
        <v>0</v>
      </c>
      <c r="AG176">
        <v>15</v>
      </c>
      <c r="AH176">
        <v>2</v>
      </c>
      <c r="AI176">
        <f>IF(AG176*$H$13&gt;=AK176,1.0,(AK176/(AK176-AG176*$H$13)))</f>
        <v>0</v>
      </c>
      <c r="AJ176">
        <f>(AI176-1)*100</f>
        <v>0</v>
      </c>
      <c r="AK176">
        <f>MAX(0,($B$13+$C$13*CK176)/(1+$D$13*CK176)*CD176/(CF176+273)*$E$13)</f>
        <v>0</v>
      </c>
      <c r="AL176" t="s">
        <v>292</v>
      </c>
      <c r="AM176" t="s">
        <v>292</v>
      </c>
      <c r="AN176">
        <v>0</v>
      </c>
      <c r="AO176">
        <v>0</v>
      </c>
      <c r="AP176">
        <f>1-AN176/AO176</f>
        <v>0</v>
      </c>
      <c r="AQ176">
        <v>0</v>
      </c>
      <c r="AR176" t="s">
        <v>292</v>
      </c>
      <c r="AS176" t="s">
        <v>292</v>
      </c>
      <c r="AT176">
        <v>0</v>
      </c>
      <c r="AU176">
        <v>0</v>
      </c>
      <c r="AV176">
        <f>1-AT176/AU176</f>
        <v>0</v>
      </c>
      <c r="AW176">
        <v>0.5</v>
      </c>
      <c r="AX176">
        <f>BO176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292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BN176">
        <f>$B$11*CL176+$C$11*CM176+$F$11*CN176*(1-CQ176)</f>
        <v>0</v>
      </c>
      <c r="BO176">
        <f>BN176*BP176</f>
        <v>0</v>
      </c>
      <c r="BP176">
        <f>($B$11*$D$9+$C$11*$D$9+$F$11*((DA176+CS176)/MAX(DA176+CS176+DB176, 0.1)*$I$9+DB176/MAX(DA176+CS176+DB176, 0.1)*$J$9))/($B$11+$C$11+$F$11)</f>
        <v>0</v>
      </c>
      <c r="BQ176">
        <f>($B$11*$K$9+$C$11*$K$9+$F$11*((DA176+CS176)/MAX(DA176+CS176+DB176, 0.1)*$P$9+DB176/MAX(DA176+CS176+DB176, 0.1)*$Q$9))/($B$11+$C$11+$F$11)</f>
        <v>0</v>
      </c>
      <c r="BR176">
        <v>6</v>
      </c>
      <c r="BS176">
        <v>0.5</v>
      </c>
      <c r="BT176" t="s">
        <v>293</v>
      </c>
      <c r="BU176">
        <v>2</v>
      </c>
      <c r="BV176">
        <v>1626126631.6</v>
      </c>
      <c r="BW176">
        <v>402.409</v>
      </c>
      <c r="BX176">
        <v>420.016666666667</v>
      </c>
      <c r="BY176">
        <v>7.71776</v>
      </c>
      <c r="BZ176">
        <v>4.68085666666667</v>
      </c>
      <c r="CA176">
        <v>400.278333333333</v>
      </c>
      <c r="CB176">
        <v>7.77095333333333</v>
      </c>
      <c r="CC176">
        <v>899.97</v>
      </c>
      <c r="CD176">
        <v>100.771333333333</v>
      </c>
      <c r="CE176">
        <v>0.111895666666667</v>
      </c>
      <c r="CF176">
        <v>19.3161666666667</v>
      </c>
      <c r="CG176">
        <v>18.3295</v>
      </c>
      <c r="CH176">
        <v>999.9</v>
      </c>
      <c r="CI176">
        <v>0</v>
      </c>
      <c r="CJ176">
        <v>0</v>
      </c>
      <c r="CK176">
        <v>9996.86</v>
      </c>
      <c r="CL176">
        <v>0</v>
      </c>
      <c r="CM176">
        <v>0.221023</v>
      </c>
      <c r="CN176">
        <v>1459.99</v>
      </c>
      <c r="CO176">
        <v>0.972997666666667</v>
      </c>
      <c r="CP176">
        <v>0.0270023666666667</v>
      </c>
      <c r="CQ176">
        <v>0</v>
      </c>
      <c r="CR176">
        <v>896.588666666667</v>
      </c>
      <c r="CS176">
        <v>4.99999</v>
      </c>
      <c r="CT176">
        <v>13117.1666666667</v>
      </c>
      <c r="CU176">
        <v>12728.2666666667</v>
      </c>
      <c r="CV176">
        <v>40.062</v>
      </c>
      <c r="CW176">
        <v>42.25</v>
      </c>
      <c r="CX176">
        <v>41.25</v>
      </c>
      <c r="CY176">
        <v>41.562</v>
      </c>
      <c r="CZ176">
        <v>41.687</v>
      </c>
      <c r="DA176">
        <v>1415.7</v>
      </c>
      <c r="DB176">
        <v>39.29</v>
      </c>
      <c r="DC176">
        <v>0</v>
      </c>
      <c r="DD176">
        <v>1626126642.1</v>
      </c>
      <c r="DE176">
        <v>0</v>
      </c>
      <c r="DF176">
        <v>897.349769230769</v>
      </c>
      <c r="DG176">
        <v>-7.9449572569891</v>
      </c>
      <c r="DH176">
        <v>-103.367521386397</v>
      </c>
      <c r="DI176">
        <v>13127.8192307692</v>
      </c>
      <c r="DJ176">
        <v>15</v>
      </c>
      <c r="DK176">
        <v>1626126261</v>
      </c>
      <c r="DL176" t="s">
        <v>294</v>
      </c>
      <c r="DM176">
        <v>1626126255</v>
      </c>
      <c r="DN176">
        <v>1626126261</v>
      </c>
      <c r="DO176">
        <v>7</v>
      </c>
      <c r="DP176">
        <v>0.339</v>
      </c>
      <c r="DQ176">
        <v>0.02</v>
      </c>
      <c r="DR176">
        <v>2.158</v>
      </c>
      <c r="DS176">
        <v>-0.064</v>
      </c>
      <c r="DT176">
        <v>420</v>
      </c>
      <c r="DU176">
        <v>4</v>
      </c>
      <c r="DV176">
        <v>0.09</v>
      </c>
      <c r="DW176">
        <v>0.05</v>
      </c>
      <c r="DX176">
        <v>-17.5452170731707</v>
      </c>
      <c r="DY176">
        <v>-0.707404181184686</v>
      </c>
      <c r="DZ176">
        <v>0.0766630540407066</v>
      </c>
      <c r="EA176">
        <v>0</v>
      </c>
      <c r="EB176">
        <v>897.748787878788</v>
      </c>
      <c r="EC176">
        <v>-7.53931564363064</v>
      </c>
      <c r="ED176">
        <v>0.745654146719338</v>
      </c>
      <c r="EE176">
        <v>1</v>
      </c>
      <c r="EF176">
        <v>2.9865656097561</v>
      </c>
      <c r="EG176">
        <v>0.224299233449484</v>
      </c>
      <c r="EH176">
        <v>0.0250013153847885</v>
      </c>
      <c r="EI176">
        <v>0</v>
      </c>
      <c r="EJ176">
        <v>1</v>
      </c>
      <c r="EK176">
        <v>3</v>
      </c>
      <c r="EL176" t="s">
        <v>459</v>
      </c>
      <c r="EM176">
        <v>100</v>
      </c>
      <c r="EN176">
        <v>100</v>
      </c>
      <c r="EO176">
        <v>2.131</v>
      </c>
      <c r="EP176">
        <v>-0.0532</v>
      </c>
      <c r="EQ176">
        <v>1.36772170046793</v>
      </c>
      <c r="ER176">
        <v>0.00225868272383977</v>
      </c>
      <c r="ES176">
        <v>-9.96746185667655e-07</v>
      </c>
      <c r="ET176">
        <v>2.83711317370827e-10</v>
      </c>
      <c r="EU176">
        <v>-0.063082517618382</v>
      </c>
      <c r="EV176">
        <v>-0.00217948432402501</v>
      </c>
      <c r="EW176">
        <v>0.000453263451741206</v>
      </c>
      <c r="EX176">
        <v>-1.16319206543697e-06</v>
      </c>
      <c r="EY176">
        <v>-2</v>
      </c>
      <c r="EZ176">
        <v>2196</v>
      </c>
      <c r="FA176">
        <v>1</v>
      </c>
      <c r="FB176">
        <v>25</v>
      </c>
      <c r="FC176">
        <v>6.3</v>
      </c>
      <c r="FD176">
        <v>6.2</v>
      </c>
      <c r="FE176">
        <v>18</v>
      </c>
      <c r="FF176">
        <v>943.906</v>
      </c>
      <c r="FG176">
        <v>423.95</v>
      </c>
      <c r="FH176">
        <v>18.1051</v>
      </c>
      <c r="FI176">
        <v>25.719</v>
      </c>
      <c r="FJ176">
        <v>29.9992</v>
      </c>
      <c r="FK176">
        <v>25.8125</v>
      </c>
      <c r="FL176">
        <v>25.8465</v>
      </c>
      <c r="FM176">
        <v>25.2679</v>
      </c>
      <c r="FN176">
        <v>71.0025</v>
      </c>
      <c r="FO176">
        <v>0</v>
      </c>
      <c r="FP176">
        <v>18.2</v>
      </c>
      <c r="FQ176">
        <v>420</v>
      </c>
      <c r="FR176">
        <v>4.70672</v>
      </c>
      <c r="FS176">
        <v>101.387</v>
      </c>
      <c r="FT176">
        <v>102.016</v>
      </c>
    </row>
    <row r="177" spans="1:176">
      <c r="A177">
        <v>161</v>
      </c>
      <c r="B177">
        <v>1626126634.6</v>
      </c>
      <c r="C177">
        <v>320.099999904633</v>
      </c>
      <c r="D177" t="s">
        <v>616</v>
      </c>
      <c r="E177" t="s">
        <v>617</v>
      </c>
      <c r="F177">
        <v>1</v>
      </c>
      <c r="I177">
        <v>1626126633.6</v>
      </c>
      <c r="J177">
        <f>(K177)/1000</f>
        <v>0</v>
      </c>
      <c r="K177">
        <f>1000*CC177*AI177*(BY177-BZ177)/(100*BR177*(1000-AI177*BY177))</f>
        <v>0</v>
      </c>
      <c r="L177">
        <f>CC177*AI177*(BX177-BW177*(1000-AI177*BZ177)/(1000-AI177*BY177))/(100*BR177)</f>
        <v>0</v>
      </c>
      <c r="M177">
        <f>BW177 - IF(AI177&gt;1, L177*BR177*100.0/(AK177*CK177), 0)</f>
        <v>0</v>
      </c>
      <c r="N177">
        <f>((T177-J177/2)*M177-L177)/(T177+J177/2)</f>
        <v>0</v>
      </c>
      <c r="O177">
        <f>N177*(CD177+CE177)/1000.0</f>
        <v>0</v>
      </c>
      <c r="P177">
        <f>(BW177 - IF(AI177&gt;1, L177*BR177*100.0/(AK177*CK177), 0))*(CD177+CE177)/1000.0</f>
        <v>0</v>
      </c>
      <c r="Q177">
        <f>2.0/((1/S177-1/R177)+SIGN(S177)*SQRT((1/S177-1/R177)*(1/S177-1/R177) + 4*BS177/((BS177+1)*(BS177+1))*(2*1/S177*1/R177-1/R177*1/R177)))</f>
        <v>0</v>
      </c>
      <c r="R177">
        <f>IF(LEFT(BT177,1)&lt;&gt;"0",IF(LEFT(BT177,1)="1",3.0,BU177),$D$5+$E$5*(CK177*CD177/($K$5*1000))+$F$5*(CK177*CD177/($K$5*1000))*MAX(MIN(BR177,$J$5),$I$5)*MAX(MIN(BR177,$J$5),$I$5)+$G$5*MAX(MIN(BR177,$J$5),$I$5)*(CK177*CD177/($K$5*1000))+$H$5*(CK177*CD177/($K$5*1000))*(CK177*CD177/($K$5*1000)))</f>
        <v>0</v>
      </c>
      <c r="S177">
        <f>J177*(1000-(1000*0.61365*exp(17.502*W177/(240.97+W177))/(CD177+CE177)+BY177)/2)/(1000*0.61365*exp(17.502*W177/(240.97+W177))/(CD177+CE177)-BY177)</f>
        <v>0</v>
      </c>
      <c r="T177">
        <f>1/((BS177+1)/(Q177/1.6)+1/(R177/1.37)) + BS177/((BS177+1)/(Q177/1.6) + BS177/(R177/1.37))</f>
        <v>0</v>
      </c>
      <c r="U177">
        <f>(BN177*BQ177)</f>
        <v>0</v>
      </c>
      <c r="V177">
        <f>(CF177+(U177+2*0.95*5.67E-8*(((CF177+$B$7)+273)^4-(CF177+273)^4)-44100*J177)/(1.84*29.3*R177+8*0.95*5.67E-8*(CF177+273)^3))</f>
        <v>0</v>
      </c>
      <c r="W177">
        <f>($C$7*CG177+$D$7*CH177+$E$7*V177)</f>
        <v>0</v>
      </c>
      <c r="X177">
        <f>0.61365*exp(17.502*W177/(240.97+W177))</f>
        <v>0</v>
      </c>
      <c r="Y177">
        <f>(Z177/AA177*100)</f>
        <v>0</v>
      </c>
      <c r="Z177">
        <f>BY177*(CD177+CE177)/1000</f>
        <v>0</v>
      </c>
      <c r="AA177">
        <f>0.61365*exp(17.502*CF177/(240.97+CF177))</f>
        <v>0</v>
      </c>
      <c r="AB177">
        <f>(X177-BY177*(CD177+CE177)/1000)</f>
        <v>0</v>
      </c>
      <c r="AC177">
        <f>(-J177*44100)</f>
        <v>0</v>
      </c>
      <c r="AD177">
        <f>2*29.3*R177*0.92*(CF177-W177)</f>
        <v>0</v>
      </c>
      <c r="AE177">
        <f>2*0.95*5.67E-8*(((CF177+$B$7)+273)^4-(W177+273)^4)</f>
        <v>0</v>
      </c>
      <c r="AF177">
        <f>U177+AE177+AC177+AD177</f>
        <v>0</v>
      </c>
      <c r="AG177">
        <v>15</v>
      </c>
      <c r="AH177">
        <v>2</v>
      </c>
      <c r="AI177">
        <f>IF(AG177*$H$13&gt;=AK177,1.0,(AK177/(AK177-AG177*$H$13)))</f>
        <v>0</v>
      </c>
      <c r="AJ177">
        <f>(AI177-1)*100</f>
        <v>0</v>
      </c>
      <c r="AK177">
        <f>MAX(0,($B$13+$C$13*CK177)/(1+$D$13*CK177)*CD177/(CF177+273)*$E$13)</f>
        <v>0</v>
      </c>
      <c r="AL177" t="s">
        <v>292</v>
      </c>
      <c r="AM177" t="s">
        <v>292</v>
      </c>
      <c r="AN177">
        <v>0</v>
      </c>
      <c r="AO177">
        <v>0</v>
      </c>
      <c r="AP177">
        <f>1-AN177/AO177</f>
        <v>0</v>
      </c>
      <c r="AQ177">
        <v>0</v>
      </c>
      <c r="AR177" t="s">
        <v>292</v>
      </c>
      <c r="AS177" t="s">
        <v>292</v>
      </c>
      <c r="AT177">
        <v>0</v>
      </c>
      <c r="AU177">
        <v>0</v>
      </c>
      <c r="AV177">
        <f>1-AT177/AU177</f>
        <v>0</v>
      </c>
      <c r="AW177">
        <v>0.5</v>
      </c>
      <c r="AX177">
        <f>BO177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292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BN177">
        <f>$B$11*CL177+$C$11*CM177+$F$11*CN177*(1-CQ177)</f>
        <v>0</v>
      </c>
      <c r="BO177">
        <f>BN177*BP177</f>
        <v>0</v>
      </c>
      <c r="BP177">
        <f>($B$11*$D$9+$C$11*$D$9+$F$11*((DA177+CS177)/MAX(DA177+CS177+DB177, 0.1)*$I$9+DB177/MAX(DA177+CS177+DB177, 0.1)*$J$9))/($B$11+$C$11+$F$11)</f>
        <v>0</v>
      </c>
      <c r="BQ177">
        <f>($B$11*$K$9+$C$11*$K$9+$F$11*((DA177+CS177)/MAX(DA177+CS177+DB177, 0.1)*$P$9+DB177/MAX(DA177+CS177+DB177, 0.1)*$Q$9))/($B$11+$C$11+$F$11)</f>
        <v>0</v>
      </c>
      <c r="BR177">
        <v>6</v>
      </c>
      <c r="BS177">
        <v>0.5</v>
      </c>
      <c r="BT177" t="s">
        <v>293</v>
      </c>
      <c r="BU177">
        <v>2</v>
      </c>
      <c r="BV177">
        <v>1626126633.6</v>
      </c>
      <c r="BW177">
        <v>402.395</v>
      </c>
      <c r="BX177">
        <v>420.002666666667</v>
      </c>
      <c r="BY177">
        <v>7.72948666666667</v>
      </c>
      <c r="BZ177">
        <v>4.68102333333333</v>
      </c>
      <c r="CA177">
        <v>400.264666666667</v>
      </c>
      <c r="CB177">
        <v>7.78262333333333</v>
      </c>
      <c r="CC177">
        <v>900.039666666667</v>
      </c>
      <c r="CD177">
        <v>100.771</v>
      </c>
      <c r="CE177">
        <v>0.111614333333333</v>
      </c>
      <c r="CF177">
        <v>19.3438</v>
      </c>
      <c r="CG177">
        <v>18.3531666666667</v>
      </c>
      <c r="CH177">
        <v>999.9</v>
      </c>
      <c r="CI177">
        <v>0</v>
      </c>
      <c r="CJ177">
        <v>0</v>
      </c>
      <c r="CK177">
        <v>10018.7333333333</v>
      </c>
      <c r="CL177">
        <v>0</v>
      </c>
      <c r="CM177">
        <v>0.221023</v>
      </c>
      <c r="CN177">
        <v>1460.08</v>
      </c>
      <c r="CO177">
        <v>0.972999</v>
      </c>
      <c r="CP177">
        <v>0.0270008</v>
      </c>
      <c r="CQ177">
        <v>0</v>
      </c>
      <c r="CR177">
        <v>896.383333333333</v>
      </c>
      <c r="CS177">
        <v>4.99999</v>
      </c>
      <c r="CT177">
        <v>13114.9666666667</v>
      </c>
      <c r="CU177">
        <v>12729.0333333333</v>
      </c>
      <c r="CV177">
        <v>40.062</v>
      </c>
      <c r="CW177">
        <v>42.25</v>
      </c>
      <c r="CX177">
        <v>41.25</v>
      </c>
      <c r="CY177">
        <v>41.562</v>
      </c>
      <c r="CZ177">
        <v>41.687</v>
      </c>
      <c r="DA177">
        <v>1415.79</v>
      </c>
      <c r="DB177">
        <v>39.29</v>
      </c>
      <c r="DC177">
        <v>0</v>
      </c>
      <c r="DD177">
        <v>1626126643.9</v>
      </c>
      <c r="DE177">
        <v>0</v>
      </c>
      <c r="DF177">
        <v>897.0978</v>
      </c>
      <c r="DG177">
        <v>-7.66561536463118</v>
      </c>
      <c r="DH177">
        <v>-102.076922948878</v>
      </c>
      <c r="DI177">
        <v>13124.156</v>
      </c>
      <c r="DJ177">
        <v>15</v>
      </c>
      <c r="DK177">
        <v>1626126261</v>
      </c>
      <c r="DL177" t="s">
        <v>294</v>
      </c>
      <c r="DM177">
        <v>1626126255</v>
      </c>
      <c r="DN177">
        <v>1626126261</v>
      </c>
      <c r="DO177">
        <v>7</v>
      </c>
      <c r="DP177">
        <v>0.339</v>
      </c>
      <c r="DQ177">
        <v>0.02</v>
      </c>
      <c r="DR177">
        <v>2.158</v>
      </c>
      <c r="DS177">
        <v>-0.064</v>
      </c>
      <c r="DT177">
        <v>420</v>
      </c>
      <c r="DU177">
        <v>4</v>
      </c>
      <c r="DV177">
        <v>0.09</v>
      </c>
      <c r="DW177">
        <v>0.05</v>
      </c>
      <c r="DX177">
        <v>-17.5598219512195</v>
      </c>
      <c r="DY177">
        <v>-0.633823693379796</v>
      </c>
      <c r="DZ177">
        <v>0.0724589522560629</v>
      </c>
      <c r="EA177">
        <v>0</v>
      </c>
      <c r="EB177">
        <v>897.530757575758</v>
      </c>
      <c r="EC177">
        <v>-7.5511590628819</v>
      </c>
      <c r="ED177">
        <v>0.744385043338216</v>
      </c>
      <c r="EE177">
        <v>1</v>
      </c>
      <c r="EF177">
        <v>2.99535682926829</v>
      </c>
      <c r="EG177">
        <v>0.253486620209066</v>
      </c>
      <c r="EH177">
        <v>0.0278345473563309</v>
      </c>
      <c r="EI177">
        <v>0</v>
      </c>
      <c r="EJ177">
        <v>1</v>
      </c>
      <c r="EK177">
        <v>3</v>
      </c>
      <c r="EL177" t="s">
        <v>459</v>
      </c>
      <c r="EM177">
        <v>100</v>
      </c>
      <c r="EN177">
        <v>100</v>
      </c>
      <c r="EO177">
        <v>2.13</v>
      </c>
      <c r="EP177">
        <v>-0.0531</v>
      </c>
      <c r="EQ177">
        <v>1.36772170046793</v>
      </c>
      <c r="ER177">
        <v>0.00225868272383977</v>
      </c>
      <c r="ES177">
        <v>-9.96746185667655e-07</v>
      </c>
      <c r="ET177">
        <v>2.83711317370827e-10</v>
      </c>
      <c r="EU177">
        <v>-0.063082517618382</v>
      </c>
      <c r="EV177">
        <v>-0.00217948432402501</v>
      </c>
      <c r="EW177">
        <v>0.000453263451741206</v>
      </c>
      <c r="EX177">
        <v>-1.16319206543697e-06</v>
      </c>
      <c r="EY177">
        <v>-2</v>
      </c>
      <c r="EZ177">
        <v>2196</v>
      </c>
      <c r="FA177">
        <v>1</v>
      </c>
      <c r="FB177">
        <v>25</v>
      </c>
      <c r="FC177">
        <v>6.3</v>
      </c>
      <c r="FD177">
        <v>6.2</v>
      </c>
      <c r="FE177">
        <v>18</v>
      </c>
      <c r="FF177">
        <v>943.921</v>
      </c>
      <c r="FG177">
        <v>424.04</v>
      </c>
      <c r="FH177">
        <v>18.1627</v>
      </c>
      <c r="FI177">
        <v>25.7158</v>
      </c>
      <c r="FJ177">
        <v>29.9994</v>
      </c>
      <c r="FK177">
        <v>25.8103</v>
      </c>
      <c r="FL177">
        <v>25.8449</v>
      </c>
      <c r="FM177">
        <v>25.2663</v>
      </c>
      <c r="FN177">
        <v>71.0025</v>
      </c>
      <c r="FO177">
        <v>0</v>
      </c>
      <c r="FP177">
        <v>18.3</v>
      </c>
      <c r="FQ177">
        <v>420</v>
      </c>
      <c r="FR177">
        <v>4.70336</v>
      </c>
      <c r="FS177">
        <v>101.388</v>
      </c>
      <c r="FT177">
        <v>102.016</v>
      </c>
    </row>
    <row r="178" spans="1:176">
      <c r="A178">
        <v>162</v>
      </c>
      <c r="B178">
        <v>1626126636.6</v>
      </c>
      <c r="C178">
        <v>322.099999904633</v>
      </c>
      <c r="D178" t="s">
        <v>618</v>
      </c>
      <c r="E178" t="s">
        <v>619</v>
      </c>
      <c r="F178">
        <v>1</v>
      </c>
      <c r="I178">
        <v>1626126635.6</v>
      </c>
      <c r="J178">
        <f>(K178)/1000</f>
        <v>0</v>
      </c>
      <c r="K178">
        <f>1000*CC178*AI178*(BY178-BZ178)/(100*BR178*(1000-AI178*BY178))</f>
        <v>0</v>
      </c>
      <c r="L178">
        <f>CC178*AI178*(BX178-BW178*(1000-AI178*BZ178)/(1000-AI178*BY178))/(100*BR178)</f>
        <v>0</v>
      </c>
      <c r="M178">
        <f>BW178 - IF(AI178&gt;1, L178*BR178*100.0/(AK178*CK178), 0)</f>
        <v>0</v>
      </c>
      <c r="N178">
        <f>((T178-J178/2)*M178-L178)/(T178+J178/2)</f>
        <v>0</v>
      </c>
      <c r="O178">
        <f>N178*(CD178+CE178)/1000.0</f>
        <v>0</v>
      </c>
      <c r="P178">
        <f>(BW178 - IF(AI178&gt;1, L178*BR178*100.0/(AK178*CK178), 0))*(CD178+CE178)/1000.0</f>
        <v>0</v>
      </c>
      <c r="Q178">
        <f>2.0/((1/S178-1/R178)+SIGN(S178)*SQRT((1/S178-1/R178)*(1/S178-1/R178) + 4*BS178/((BS178+1)*(BS178+1))*(2*1/S178*1/R178-1/R178*1/R178)))</f>
        <v>0</v>
      </c>
      <c r="R178">
        <f>IF(LEFT(BT178,1)&lt;&gt;"0",IF(LEFT(BT178,1)="1",3.0,BU178),$D$5+$E$5*(CK178*CD178/($K$5*1000))+$F$5*(CK178*CD178/($K$5*1000))*MAX(MIN(BR178,$J$5),$I$5)*MAX(MIN(BR178,$J$5),$I$5)+$G$5*MAX(MIN(BR178,$J$5),$I$5)*(CK178*CD178/($K$5*1000))+$H$5*(CK178*CD178/($K$5*1000))*(CK178*CD178/($K$5*1000)))</f>
        <v>0</v>
      </c>
      <c r="S178">
        <f>J178*(1000-(1000*0.61365*exp(17.502*W178/(240.97+W178))/(CD178+CE178)+BY178)/2)/(1000*0.61365*exp(17.502*W178/(240.97+W178))/(CD178+CE178)-BY178)</f>
        <v>0</v>
      </c>
      <c r="T178">
        <f>1/((BS178+1)/(Q178/1.6)+1/(R178/1.37)) + BS178/((BS178+1)/(Q178/1.6) + BS178/(R178/1.37))</f>
        <v>0</v>
      </c>
      <c r="U178">
        <f>(BN178*BQ178)</f>
        <v>0</v>
      </c>
      <c r="V178">
        <f>(CF178+(U178+2*0.95*5.67E-8*(((CF178+$B$7)+273)^4-(CF178+273)^4)-44100*J178)/(1.84*29.3*R178+8*0.95*5.67E-8*(CF178+273)^3))</f>
        <v>0</v>
      </c>
      <c r="W178">
        <f>($C$7*CG178+$D$7*CH178+$E$7*V178)</f>
        <v>0</v>
      </c>
      <c r="X178">
        <f>0.61365*exp(17.502*W178/(240.97+W178))</f>
        <v>0</v>
      </c>
      <c r="Y178">
        <f>(Z178/AA178*100)</f>
        <v>0</v>
      </c>
      <c r="Z178">
        <f>BY178*(CD178+CE178)/1000</f>
        <v>0</v>
      </c>
      <c r="AA178">
        <f>0.61365*exp(17.502*CF178/(240.97+CF178))</f>
        <v>0</v>
      </c>
      <c r="AB178">
        <f>(X178-BY178*(CD178+CE178)/1000)</f>
        <v>0</v>
      </c>
      <c r="AC178">
        <f>(-J178*44100)</f>
        <v>0</v>
      </c>
      <c r="AD178">
        <f>2*29.3*R178*0.92*(CF178-W178)</f>
        <v>0</v>
      </c>
      <c r="AE178">
        <f>2*0.95*5.67E-8*(((CF178+$B$7)+273)^4-(W178+273)^4)</f>
        <v>0</v>
      </c>
      <c r="AF178">
        <f>U178+AE178+AC178+AD178</f>
        <v>0</v>
      </c>
      <c r="AG178">
        <v>15</v>
      </c>
      <c r="AH178">
        <v>2</v>
      </c>
      <c r="AI178">
        <f>IF(AG178*$H$13&gt;=AK178,1.0,(AK178/(AK178-AG178*$H$13)))</f>
        <v>0</v>
      </c>
      <c r="AJ178">
        <f>(AI178-1)*100</f>
        <v>0</v>
      </c>
      <c r="AK178">
        <f>MAX(0,($B$13+$C$13*CK178)/(1+$D$13*CK178)*CD178/(CF178+273)*$E$13)</f>
        <v>0</v>
      </c>
      <c r="AL178" t="s">
        <v>292</v>
      </c>
      <c r="AM178" t="s">
        <v>292</v>
      </c>
      <c r="AN178">
        <v>0</v>
      </c>
      <c r="AO178">
        <v>0</v>
      </c>
      <c r="AP178">
        <f>1-AN178/AO178</f>
        <v>0</v>
      </c>
      <c r="AQ178">
        <v>0</v>
      </c>
      <c r="AR178" t="s">
        <v>292</v>
      </c>
      <c r="AS178" t="s">
        <v>292</v>
      </c>
      <c r="AT178">
        <v>0</v>
      </c>
      <c r="AU178">
        <v>0</v>
      </c>
      <c r="AV178">
        <f>1-AT178/AU178</f>
        <v>0</v>
      </c>
      <c r="AW178">
        <v>0.5</v>
      </c>
      <c r="AX178">
        <f>BO178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292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BN178">
        <f>$B$11*CL178+$C$11*CM178+$F$11*CN178*(1-CQ178)</f>
        <v>0</v>
      </c>
      <c r="BO178">
        <f>BN178*BP178</f>
        <v>0</v>
      </c>
      <c r="BP178">
        <f>($B$11*$D$9+$C$11*$D$9+$F$11*((DA178+CS178)/MAX(DA178+CS178+DB178, 0.1)*$I$9+DB178/MAX(DA178+CS178+DB178, 0.1)*$J$9))/($B$11+$C$11+$F$11)</f>
        <v>0</v>
      </c>
      <c r="BQ178">
        <f>($B$11*$K$9+$C$11*$K$9+$F$11*((DA178+CS178)/MAX(DA178+CS178+DB178, 0.1)*$P$9+DB178/MAX(DA178+CS178+DB178, 0.1)*$Q$9))/($B$11+$C$11+$F$11)</f>
        <v>0</v>
      </c>
      <c r="BR178">
        <v>6</v>
      </c>
      <c r="BS178">
        <v>0.5</v>
      </c>
      <c r="BT178" t="s">
        <v>293</v>
      </c>
      <c r="BU178">
        <v>2</v>
      </c>
      <c r="BV178">
        <v>1626126635.6</v>
      </c>
      <c r="BW178">
        <v>402.360666666667</v>
      </c>
      <c r="BX178">
        <v>420.020666666667</v>
      </c>
      <c r="BY178">
        <v>7.7405</v>
      </c>
      <c r="BZ178">
        <v>4.68171333333333</v>
      </c>
      <c r="CA178">
        <v>400.23</v>
      </c>
      <c r="CB178">
        <v>7.79359</v>
      </c>
      <c r="CC178">
        <v>900.027666666667</v>
      </c>
      <c r="CD178">
        <v>100.770666666667</v>
      </c>
      <c r="CE178">
        <v>0.11144</v>
      </c>
      <c r="CF178">
        <v>19.375</v>
      </c>
      <c r="CG178">
        <v>18.3769</v>
      </c>
      <c r="CH178">
        <v>999.9</v>
      </c>
      <c r="CI178">
        <v>0</v>
      </c>
      <c r="CJ178">
        <v>0</v>
      </c>
      <c r="CK178">
        <v>10012.5066666667</v>
      </c>
      <c r="CL178">
        <v>0</v>
      </c>
      <c r="CM178">
        <v>0.221023</v>
      </c>
      <c r="CN178">
        <v>1460.08</v>
      </c>
      <c r="CO178">
        <v>0.972999</v>
      </c>
      <c r="CP178">
        <v>0.0270008</v>
      </c>
      <c r="CQ178">
        <v>0</v>
      </c>
      <c r="CR178">
        <v>896.312333333333</v>
      </c>
      <c r="CS178">
        <v>4.99999</v>
      </c>
      <c r="CT178">
        <v>13111.4</v>
      </c>
      <c r="CU178">
        <v>12729</v>
      </c>
      <c r="CV178">
        <v>40.062</v>
      </c>
      <c r="CW178">
        <v>42.25</v>
      </c>
      <c r="CX178">
        <v>41.25</v>
      </c>
      <c r="CY178">
        <v>41.562</v>
      </c>
      <c r="CZ178">
        <v>41.687</v>
      </c>
      <c r="DA178">
        <v>1415.79</v>
      </c>
      <c r="DB178">
        <v>39.29</v>
      </c>
      <c r="DC178">
        <v>0</v>
      </c>
      <c r="DD178">
        <v>1626126645.7</v>
      </c>
      <c r="DE178">
        <v>0</v>
      </c>
      <c r="DF178">
        <v>896.910730769231</v>
      </c>
      <c r="DG178">
        <v>-7.20864957553596</v>
      </c>
      <c r="DH178">
        <v>-95.9111111840484</v>
      </c>
      <c r="DI178">
        <v>13121.6461538462</v>
      </c>
      <c r="DJ178">
        <v>15</v>
      </c>
      <c r="DK178">
        <v>1626126261</v>
      </c>
      <c r="DL178" t="s">
        <v>294</v>
      </c>
      <c r="DM178">
        <v>1626126255</v>
      </c>
      <c r="DN178">
        <v>1626126261</v>
      </c>
      <c r="DO178">
        <v>7</v>
      </c>
      <c r="DP178">
        <v>0.339</v>
      </c>
      <c r="DQ178">
        <v>0.02</v>
      </c>
      <c r="DR178">
        <v>2.158</v>
      </c>
      <c r="DS178">
        <v>-0.064</v>
      </c>
      <c r="DT178">
        <v>420</v>
      </c>
      <c r="DU178">
        <v>4</v>
      </c>
      <c r="DV178">
        <v>0.09</v>
      </c>
      <c r="DW178">
        <v>0.05</v>
      </c>
      <c r="DX178">
        <v>-17.5752585365854</v>
      </c>
      <c r="DY178">
        <v>-0.59169198606272</v>
      </c>
      <c r="DZ178">
        <v>0.0698714637854177</v>
      </c>
      <c r="EA178">
        <v>0</v>
      </c>
      <c r="EB178">
        <v>897.323914285714</v>
      </c>
      <c r="EC178">
        <v>-7.15592951110088</v>
      </c>
      <c r="ED178">
        <v>0.746306002787005</v>
      </c>
      <c r="EE178">
        <v>1</v>
      </c>
      <c r="EF178">
        <v>3.00387682926829</v>
      </c>
      <c r="EG178">
        <v>0.293578536585375</v>
      </c>
      <c r="EH178">
        <v>0.0312005913357833</v>
      </c>
      <c r="EI178">
        <v>0</v>
      </c>
      <c r="EJ178">
        <v>1</v>
      </c>
      <c r="EK178">
        <v>3</v>
      </c>
      <c r="EL178" t="s">
        <v>459</v>
      </c>
      <c r="EM178">
        <v>100</v>
      </c>
      <c r="EN178">
        <v>100</v>
      </c>
      <c r="EO178">
        <v>2.13</v>
      </c>
      <c r="EP178">
        <v>-0.0531</v>
      </c>
      <c r="EQ178">
        <v>1.36772170046793</v>
      </c>
      <c r="ER178">
        <v>0.00225868272383977</v>
      </c>
      <c r="ES178">
        <v>-9.96746185667655e-07</v>
      </c>
      <c r="ET178">
        <v>2.83711317370827e-10</v>
      </c>
      <c r="EU178">
        <v>-0.063082517618382</v>
      </c>
      <c r="EV178">
        <v>-0.00217948432402501</v>
      </c>
      <c r="EW178">
        <v>0.000453263451741206</v>
      </c>
      <c r="EX178">
        <v>-1.16319206543697e-06</v>
      </c>
      <c r="EY178">
        <v>-2</v>
      </c>
      <c r="EZ178">
        <v>2196</v>
      </c>
      <c r="FA178">
        <v>1</v>
      </c>
      <c r="FB178">
        <v>25</v>
      </c>
      <c r="FC178">
        <v>6.4</v>
      </c>
      <c r="FD178">
        <v>6.3</v>
      </c>
      <c r="FE178">
        <v>18</v>
      </c>
      <c r="FF178">
        <v>944.143</v>
      </c>
      <c r="FG178">
        <v>423.965</v>
      </c>
      <c r="FH178">
        <v>18.2277</v>
      </c>
      <c r="FI178">
        <v>25.7122</v>
      </c>
      <c r="FJ178">
        <v>29.9993</v>
      </c>
      <c r="FK178">
        <v>25.8081</v>
      </c>
      <c r="FL178">
        <v>25.8427</v>
      </c>
      <c r="FM178">
        <v>25.2651</v>
      </c>
      <c r="FN178">
        <v>71.0025</v>
      </c>
      <c r="FO178">
        <v>0</v>
      </c>
      <c r="FP178">
        <v>18.3</v>
      </c>
      <c r="FQ178">
        <v>420</v>
      </c>
      <c r="FR178">
        <v>4.69741</v>
      </c>
      <c r="FS178">
        <v>101.388</v>
      </c>
      <c r="FT178">
        <v>102.017</v>
      </c>
    </row>
    <row r="179" spans="1:176">
      <c r="A179">
        <v>163</v>
      </c>
      <c r="B179">
        <v>1626126638.6</v>
      </c>
      <c r="C179">
        <v>324.099999904633</v>
      </c>
      <c r="D179" t="s">
        <v>620</v>
      </c>
      <c r="E179" t="s">
        <v>621</v>
      </c>
      <c r="F179">
        <v>1</v>
      </c>
      <c r="I179">
        <v>1626126637.6</v>
      </c>
      <c r="J179">
        <f>(K179)/1000</f>
        <v>0</v>
      </c>
      <c r="K179">
        <f>1000*CC179*AI179*(BY179-BZ179)/(100*BR179*(1000-AI179*BY179))</f>
        <v>0</v>
      </c>
      <c r="L179">
        <f>CC179*AI179*(BX179-BW179*(1000-AI179*BZ179)/(1000-AI179*BY179))/(100*BR179)</f>
        <v>0</v>
      </c>
      <c r="M179">
        <f>BW179 - IF(AI179&gt;1, L179*BR179*100.0/(AK179*CK179), 0)</f>
        <v>0</v>
      </c>
      <c r="N179">
        <f>((T179-J179/2)*M179-L179)/(T179+J179/2)</f>
        <v>0</v>
      </c>
      <c r="O179">
        <f>N179*(CD179+CE179)/1000.0</f>
        <v>0</v>
      </c>
      <c r="P179">
        <f>(BW179 - IF(AI179&gt;1, L179*BR179*100.0/(AK179*CK179), 0))*(CD179+CE179)/1000.0</f>
        <v>0</v>
      </c>
      <c r="Q179">
        <f>2.0/((1/S179-1/R179)+SIGN(S179)*SQRT((1/S179-1/R179)*(1/S179-1/R179) + 4*BS179/((BS179+1)*(BS179+1))*(2*1/S179*1/R179-1/R179*1/R179)))</f>
        <v>0</v>
      </c>
      <c r="R179">
        <f>IF(LEFT(BT179,1)&lt;&gt;"0",IF(LEFT(BT179,1)="1",3.0,BU179),$D$5+$E$5*(CK179*CD179/($K$5*1000))+$F$5*(CK179*CD179/($K$5*1000))*MAX(MIN(BR179,$J$5),$I$5)*MAX(MIN(BR179,$J$5),$I$5)+$G$5*MAX(MIN(BR179,$J$5),$I$5)*(CK179*CD179/($K$5*1000))+$H$5*(CK179*CD179/($K$5*1000))*(CK179*CD179/($K$5*1000)))</f>
        <v>0</v>
      </c>
      <c r="S179">
        <f>J179*(1000-(1000*0.61365*exp(17.502*W179/(240.97+W179))/(CD179+CE179)+BY179)/2)/(1000*0.61365*exp(17.502*W179/(240.97+W179))/(CD179+CE179)-BY179)</f>
        <v>0</v>
      </c>
      <c r="T179">
        <f>1/((BS179+1)/(Q179/1.6)+1/(R179/1.37)) + BS179/((BS179+1)/(Q179/1.6) + BS179/(R179/1.37))</f>
        <v>0</v>
      </c>
      <c r="U179">
        <f>(BN179*BQ179)</f>
        <v>0</v>
      </c>
      <c r="V179">
        <f>(CF179+(U179+2*0.95*5.67E-8*(((CF179+$B$7)+273)^4-(CF179+273)^4)-44100*J179)/(1.84*29.3*R179+8*0.95*5.67E-8*(CF179+273)^3))</f>
        <v>0</v>
      </c>
      <c r="W179">
        <f>($C$7*CG179+$D$7*CH179+$E$7*V179)</f>
        <v>0</v>
      </c>
      <c r="X179">
        <f>0.61365*exp(17.502*W179/(240.97+W179))</f>
        <v>0</v>
      </c>
      <c r="Y179">
        <f>(Z179/AA179*100)</f>
        <v>0</v>
      </c>
      <c r="Z179">
        <f>BY179*(CD179+CE179)/1000</f>
        <v>0</v>
      </c>
      <c r="AA179">
        <f>0.61365*exp(17.502*CF179/(240.97+CF179))</f>
        <v>0</v>
      </c>
      <c r="AB179">
        <f>(X179-BY179*(CD179+CE179)/1000)</f>
        <v>0</v>
      </c>
      <c r="AC179">
        <f>(-J179*44100)</f>
        <v>0</v>
      </c>
      <c r="AD179">
        <f>2*29.3*R179*0.92*(CF179-W179)</f>
        <v>0</v>
      </c>
      <c r="AE179">
        <f>2*0.95*5.67E-8*(((CF179+$B$7)+273)^4-(W179+273)^4)</f>
        <v>0</v>
      </c>
      <c r="AF179">
        <f>U179+AE179+AC179+AD179</f>
        <v>0</v>
      </c>
      <c r="AG179">
        <v>15</v>
      </c>
      <c r="AH179">
        <v>2</v>
      </c>
      <c r="AI179">
        <f>IF(AG179*$H$13&gt;=AK179,1.0,(AK179/(AK179-AG179*$H$13)))</f>
        <v>0</v>
      </c>
      <c r="AJ179">
        <f>(AI179-1)*100</f>
        <v>0</v>
      </c>
      <c r="AK179">
        <f>MAX(0,($B$13+$C$13*CK179)/(1+$D$13*CK179)*CD179/(CF179+273)*$E$13)</f>
        <v>0</v>
      </c>
      <c r="AL179" t="s">
        <v>292</v>
      </c>
      <c r="AM179" t="s">
        <v>292</v>
      </c>
      <c r="AN179">
        <v>0</v>
      </c>
      <c r="AO179">
        <v>0</v>
      </c>
      <c r="AP179">
        <f>1-AN179/AO179</f>
        <v>0</v>
      </c>
      <c r="AQ179">
        <v>0</v>
      </c>
      <c r="AR179" t="s">
        <v>292</v>
      </c>
      <c r="AS179" t="s">
        <v>292</v>
      </c>
      <c r="AT179">
        <v>0</v>
      </c>
      <c r="AU179">
        <v>0</v>
      </c>
      <c r="AV179">
        <f>1-AT179/AU179</f>
        <v>0</v>
      </c>
      <c r="AW179">
        <v>0.5</v>
      </c>
      <c r="AX179">
        <f>BO179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292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BN179">
        <f>$B$11*CL179+$C$11*CM179+$F$11*CN179*(1-CQ179)</f>
        <v>0</v>
      </c>
      <c r="BO179">
        <f>BN179*BP179</f>
        <v>0</v>
      </c>
      <c r="BP179">
        <f>($B$11*$D$9+$C$11*$D$9+$F$11*((DA179+CS179)/MAX(DA179+CS179+DB179, 0.1)*$I$9+DB179/MAX(DA179+CS179+DB179, 0.1)*$J$9))/($B$11+$C$11+$F$11)</f>
        <v>0</v>
      </c>
      <c r="BQ179">
        <f>($B$11*$K$9+$C$11*$K$9+$F$11*((DA179+CS179)/MAX(DA179+CS179+DB179, 0.1)*$P$9+DB179/MAX(DA179+CS179+DB179, 0.1)*$Q$9))/($B$11+$C$11+$F$11)</f>
        <v>0</v>
      </c>
      <c r="BR179">
        <v>6</v>
      </c>
      <c r="BS179">
        <v>0.5</v>
      </c>
      <c r="BT179" t="s">
        <v>293</v>
      </c>
      <c r="BU179">
        <v>2</v>
      </c>
      <c r="BV179">
        <v>1626126637.6</v>
      </c>
      <c r="BW179">
        <v>402.322333333333</v>
      </c>
      <c r="BX179">
        <v>420.024</v>
      </c>
      <c r="BY179">
        <v>7.75142666666667</v>
      </c>
      <c r="BZ179">
        <v>4.68285666666667</v>
      </c>
      <c r="CA179">
        <v>400.192</v>
      </c>
      <c r="CB179">
        <v>7.80446333333333</v>
      </c>
      <c r="CC179">
        <v>900.027333333333</v>
      </c>
      <c r="CD179">
        <v>100.772</v>
      </c>
      <c r="CE179">
        <v>0.111526333333333</v>
      </c>
      <c r="CF179">
        <v>19.4056</v>
      </c>
      <c r="CG179">
        <v>18.4053333333333</v>
      </c>
      <c r="CH179">
        <v>999.9</v>
      </c>
      <c r="CI179">
        <v>0</v>
      </c>
      <c r="CJ179">
        <v>0</v>
      </c>
      <c r="CK179">
        <v>10034.1666666667</v>
      </c>
      <c r="CL179">
        <v>0</v>
      </c>
      <c r="CM179">
        <v>0.221023</v>
      </c>
      <c r="CN179">
        <v>1459.99333333333</v>
      </c>
      <c r="CO179">
        <v>0.972997666666667</v>
      </c>
      <c r="CP179">
        <v>0.0270023666666667</v>
      </c>
      <c r="CQ179">
        <v>0</v>
      </c>
      <c r="CR179">
        <v>895.637</v>
      </c>
      <c r="CS179">
        <v>4.99999</v>
      </c>
      <c r="CT179">
        <v>13107.5333333333</v>
      </c>
      <c r="CU179">
        <v>12728.2666666667</v>
      </c>
      <c r="CV179">
        <v>40.062</v>
      </c>
      <c r="CW179">
        <v>42.25</v>
      </c>
      <c r="CX179">
        <v>41.25</v>
      </c>
      <c r="CY179">
        <v>41.562</v>
      </c>
      <c r="CZ179">
        <v>41.687</v>
      </c>
      <c r="DA179">
        <v>1415.70333333333</v>
      </c>
      <c r="DB179">
        <v>39.29</v>
      </c>
      <c r="DC179">
        <v>0</v>
      </c>
      <c r="DD179">
        <v>1626126648.1</v>
      </c>
      <c r="DE179">
        <v>0</v>
      </c>
      <c r="DF179">
        <v>896.589769230769</v>
      </c>
      <c r="DG179">
        <v>-7.30844444714313</v>
      </c>
      <c r="DH179">
        <v>-94.2735042931999</v>
      </c>
      <c r="DI179">
        <v>13117.7423076923</v>
      </c>
      <c r="DJ179">
        <v>15</v>
      </c>
      <c r="DK179">
        <v>1626126261</v>
      </c>
      <c r="DL179" t="s">
        <v>294</v>
      </c>
      <c r="DM179">
        <v>1626126255</v>
      </c>
      <c r="DN179">
        <v>1626126261</v>
      </c>
      <c r="DO179">
        <v>7</v>
      </c>
      <c r="DP179">
        <v>0.339</v>
      </c>
      <c r="DQ179">
        <v>0.02</v>
      </c>
      <c r="DR179">
        <v>2.158</v>
      </c>
      <c r="DS179">
        <v>-0.064</v>
      </c>
      <c r="DT179">
        <v>420</v>
      </c>
      <c r="DU179">
        <v>4</v>
      </c>
      <c r="DV179">
        <v>0.09</v>
      </c>
      <c r="DW179">
        <v>0.05</v>
      </c>
      <c r="DX179">
        <v>-17.5975365853659</v>
      </c>
      <c r="DY179">
        <v>-0.606420209059247</v>
      </c>
      <c r="DZ179">
        <v>0.0712789017328599</v>
      </c>
      <c r="EA179">
        <v>0</v>
      </c>
      <c r="EB179">
        <v>897.019696969697</v>
      </c>
      <c r="EC179">
        <v>-7.67965579811379</v>
      </c>
      <c r="ED179">
        <v>0.760625639009153</v>
      </c>
      <c r="EE179">
        <v>1</v>
      </c>
      <c r="EF179">
        <v>3.01203268292683</v>
      </c>
      <c r="EG179">
        <v>0.345518675958191</v>
      </c>
      <c r="EH179">
        <v>0.0349368452527777</v>
      </c>
      <c r="EI179">
        <v>0</v>
      </c>
      <c r="EJ179">
        <v>1</v>
      </c>
      <c r="EK179">
        <v>3</v>
      </c>
      <c r="EL179" t="s">
        <v>459</v>
      </c>
      <c r="EM179">
        <v>100</v>
      </c>
      <c r="EN179">
        <v>100</v>
      </c>
      <c r="EO179">
        <v>2.131</v>
      </c>
      <c r="EP179">
        <v>-0.053</v>
      </c>
      <c r="EQ179">
        <v>1.36772170046793</v>
      </c>
      <c r="ER179">
        <v>0.00225868272383977</v>
      </c>
      <c r="ES179">
        <v>-9.96746185667655e-07</v>
      </c>
      <c r="ET179">
        <v>2.83711317370827e-10</v>
      </c>
      <c r="EU179">
        <v>-0.063082517618382</v>
      </c>
      <c r="EV179">
        <v>-0.00217948432402501</v>
      </c>
      <c r="EW179">
        <v>0.000453263451741206</v>
      </c>
      <c r="EX179">
        <v>-1.16319206543697e-06</v>
      </c>
      <c r="EY179">
        <v>-2</v>
      </c>
      <c r="EZ179">
        <v>2196</v>
      </c>
      <c r="FA179">
        <v>1</v>
      </c>
      <c r="FB179">
        <v>25</v>
      </c>
      <c r="FC179">
        <v>6.4</v>
      </c>
      <c r="FD179">
        <v>6.3</v>
      </c>
      <c r="FE179">
        <v>18</v>
      </c>
      <c r="FF179">
        <v>944.261</v>
      </c>
      <c r="FG179">
        <v>423.992</v>
      </c>
      <c r="FH179">
        <v>18.3042</v>
      </c>
      <c r="FI179">
        <v>25.7079</v>
      </c>
      <c r="FJ179">
        <v>29.9992</v>
      </c>
      <c r="FK179">
        <v>25.806</v>
      </c>
      <c r="FL179">
        <v>25.8406</v>
      </c>
      <c r="FM179">
        <v>25.2658</v>
      </c>
      <c r="FN179">
        <v>71.0025</v>
      </c>
      <c r="FO179">
        <v>0</v>
      </c>
      <c r="FP179">
        <v>18.4</v>
      </c>
      <c r="FQ179">
        <v>420</v>
      </c>
      <c r="FR179">
        <v>4.69593</v>
      </c>
      <c r="FS179">
        <v>101.389</v>
      </c>
      <c r="FT179">
        <v>102.018</v>
      </c>
    </row>
    <row r="180" spans="1:176">
      <c r="A180">
        <v>164</v>
      </c>
      <c r="B180">
        <v>1626126640.6</v>
      </c>
      <c r="C180">
        <v>326.099999904633</v>
      </c>
      <c r="D180" t="s">
        <v>622</v>
      </c>
      <c r="E180" t="s">
        <v>623</v>
      </c>
      <c r="F180">
        <v>1</v>
      </c>
      <c r="I180">
        <v>1626126639.6</v>
      </c>
      <c r="J180">
        <f>(K180)/1000</f>
        <v>0</v>
      </c>
      <c r="K180">
        <f>1000*CC180*AI180*(BY180-BZ180)/(100*BR180*(1000-AI180*BY180))</f>
        <v>0</v>
      </c>
      <c r="L180">
        <f>CC180*AI180*(BX180-BW180*(1000-AI180*BZ180)/(1000-AI180*BY180))/(100*BR180)</f>
        <v>0</v>
      </c>
      <c r="M180">
        <f>BW180 - IF(AI180&gt;1, L180*BR180*100.0/(AK180*CK180), 0)</f>
        <v>0</v>
      </c>
      <c r="N180">
        <f>((T180-J180/2)*M180-L180)/(T180+J180/2)</f>
        <v>0</v>
      </c>
      <c r="O180">
        <f>N180*(CD180+CE180)/1000.0</f>
        <v>0</v>
      </c>
      <c r="P180">
        <f>(BW180 - IF(AI180&gt;1, L180*BR180*100.0/(AK180*CK180), 0))*(CD180+CE180)/1000.0</f>
        <v>0</v>
      </c>
      <c r="Q180">
        <f>2.0/((1/S180-1/R180)+SIGN(S180)*SQRT((1/S180-1/R180)*(1/S180-1/R180) + 4*BS180/((BS180+1)*(BS180+1))*(2*1/S180*1/R180-1/R180*1/R180)))</f>
        <v>0</v>
      </c>
      <c r="R180">
        <f>IF(LEFT(BT180,1)&lt;&gt;"0",IF(LEFT(BT180,1)="1",3.0,BU180),$D$5+$E$5*(CK180*CD180/($K$5*1000))+$F$5*(CK180*CD180/($K$5*1000))*MAX(MIN(BR180,$J$5),$I$5)*MAX(MIN(BR180,$J$5),$I$5)+$G$5*MAX(MIN(BR180,$J$5),$I$5)*(CK180*CD180/($K$5*1000))+$H$5*(CK180*CD180/($K$5*1000))*(CK180*CD180/($K$5*1000)))</f>
        <v>0</v>
      </c>
      <c r="S180">
        <f>J180*(1000-(1000*0.61365*exp(17.502*W180/(240.97+W180))/(CD180+CE180)+BY180)/2)/(1000*0.61365*exp(17.502*W180/(240.97+W180))/(CD180+CE180)-BY180)</f>
        <v>0</v>
      </c>
      <c r="T180">
        <f>1/((BS180+1)/(Q180/1.6)+1/(R180/1.37)) + BS180/((BS180+1)/(Q180/1.6) + BS180/(R180/1.37))</f>
        <v>0</v>
      </c>
      <c r="U180">
        <f>(BN180*BQ180)</f>
        <v>0</v>
      </c>
      <c r="V180">
        <f>(CF180+(U180+2*0.95*5.67E-8*(((CF180+$B$7)+273)^4-(CF180+273)^4)-44100*J180)/(1.84*29.3*R180+8*0.95*5.67E-8*(CF180+273)^3))</f>
        <v>0</v>
      </c>
      <c r="W180">
        <f>($C$7*CG180+$D$7*CH180+$E$7*V180)</f>
        <v>0</v>
      </c>
      <c r="X180">
        <f>0.61365*exp(17.502*W180/(240.97+W180))</f>
        <v>0</v>
      </c>
      <c r="Y180">
        <f>(Z180/AA180*100)</f>
        <v>0</v>
      </c>
      <c r="Z180">
        <f>BY180*(CD180+CE180)/1000</f>
        <v>0</v>
      </c>
      <c r="AA180">
        <f>0.61365*exp(17.502*CF180/(240.97+CF180))</f>
        <v>0</v>
      </c>
      <c r="AB180">
        <f>(X180-BY180*(CD180+CE180)/1000)</f>
        <v>0</v>
      </c>
      <c r="AC180">
        <f>(-J180*44100)</f>
        <v>0</v>
      </c>
      <c r="AD180">
        <f>2*29.3*R180*0.92*(CF180-W180)</f>
        <v>0</v>
      </c>
      <c r="AE180">
        <f>2*0.95*5.67E-8*(((CF180+$B$7)+273)^4-(W180+273)^4)</f>
        <v>0</v>
      </c>
      <c r="AF180">
        <f>U180+AE180+AC180+AD180</f>
        <v>0</v>
      </c>
      <c r="AG180">
        <v>15</v>
      </c>
      <c r="AH180">
        <v>2</v>
      </c>
      <c r="AI180">
        <f>IF(AG180*$H$13&gt;=AK180,1.0,(AK180/(AK180-AG180*$H$13)))</f>
        <v>0</v>
      </c>
      <c r="AJ180">
        <f>(AI180-1)*100</f>
        <v>0</v>
      </c>
      <c r="AK180">
        <f>MAX(0,($B$13+$C$13*CK180)/(1+$D$13*CK180)*CD180/(CF180+273)*$E$13)</f>
        <v>0</v>
      </c>
      <c r="AL180" t="s">
        <v>292</v>
      </c>
      <c r="AM180" t="s">
        <v>292</v>
      </c>
      <c r="AN180">
        <v>0</v>
      </c>
      <c r="AO180">
        <v>0</v>
      </c>
      <c r="AP180">
        <f>1-AN180/AO180</f>
        <v>0</v>
      </c>
      <c r="AQ180">
        <v>0</v>
      </c>
      <c r="AR180" t="s">
        <v>292</v>
      </c>
      <c r="AS180" t="s">
        <v>292</v>
      </c>
      <c r="AT180">
        <v>0</v>
      </c>
      <c r="AU180">
        <v>0</v>
      </c>
      <c r="AV180">
        <f>1-AT180/AU180</f>
        <v>0</v>
      </c>
      <c r="AW180">
        <v>0.5</v>
      </c>
      <c r="AX180">
        <f>BO180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292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BN180">
        <f>$B$11*CL180+$C$11*CM180+$F$11*CN180*(1-CQ180)</f>
        <v>0</v>
      </c>
      <c r="BO180">
        <f>BN180*BP180</f>
        <v>0</v>
      </c>
      <c r="BP180">
        <f>($B$11*$D$9+$C$11*$D$9+$F$11*((DA180+CS180)/MAX(DA180+CS180+DB180, 0.1)*$I$9+DB180/MAX(DA180+CS180+DB180, 0.1)*$J$9))/($B$11+$C$11+$F$11)</f>
        <v>0</v>
      </c>
      <c r="BQ180">
        <f>($B$11*$K$9+$C$11*$K$9+$F$11*((DA180+CS180)/MAX(DA180+CS180+DB180, 0.1)*$P$9+DB180/MAX(DA180+CS180+DB180, 0.1)*$Q$9))/($B$11+$C$11+$F$11)</f>
        <v>0</v>
      </c>
      <c r="BR180">
        <v>6</v>
      </c>
      <c r="BS180">
        <v>0.5</v>
      </c>
      <c r="BT180" t="s">
        <v>293</v>
      </c>
      <c r="BU180">
        <v>2</v>
      </c>
      <c r="BV180">
        <v>1626126639.6</v>
      </c>
      <c r="BW180">
        <v>402.317333333333</v>
      </c>
      <c r="BX180">
        <v>419.989333333333</v>
      </c>
      <c r="BY180">
        <v>7.76088333333333</v>
      </c>
      <c r="BZ180">
        <v>4.68457</v>
      </c>
      <c r="CA180">
        <v>400.187333333333</v>
      </c>
      <c r="CB180">
        <v>7.81388333333333</v>
      </c>
      <c r="CC180">
        <v>900.076333333333</v>
      </c>
      <c r="CD180">
        <v>100.771333333333</v>
      </c>
      <c r="CE180">
        <v>0.110900666666667</v>
      </c>
      <c r="CF180">
        <v>19.4341333333333</v>
      </c>
      <c r="CG180">
        <v>18.4368333333333</v>
      </c>
      <c r="CH180">
        <v>999.9</v>
      </c>
      <c r="CI180">
        <v>0</v>
      </c>
      <c r="CJ180">
        <v>0</v>
      </c>
      <c r="CK180">
        <v>10021.6333333333</v>
      </c>
      <c r="CL180">
        <v>0</v>
      </c>
      <c r="CM180">
        <v>0.221023</v>
      </c>
      <c r="CN180">
        <v>1460.08</v>
      </c>
      <c r="CO180">
        <v>0.972999</v>
      </c>
      <c r="CP180">
        <v>0.0270008</v>
      </c>
      <c r="CQ180">
        <v>0</v>
      </c>
      <c r="CR180">
        <v>895.833333333333</v>
      </c>
      <c r="CS180">
        <v>4.99999</v>
      </c>
      <c r="CT180">
        <v>13105.1333333333</v>
      </c>
      <c r="CU180">
        <v>12729</v>
      </c>
      <c r="CV180">
        <v>40.062</v>
      </c>
      <c r="CW180">
        <v>42.25</v>
      </c>
      <c r="CX180">
        <v>41.25</v>
      </c>
      <c r="CY180">
        <v>41.562</v>
      </c>
      <c r="CZ180">
        <v>41.687</v>
      </c>
      <c r="DA180">
        <v>1415.79</v>
      </c>
      <c r="DB180">
        <v>39.29</v>
      </c>
      <c r="DC180">
        <v>0</v>
      </c>
      <c r="DD180">
        <v>1626126649.9</v>
      </c>
      <c r="DE180">
        <v>0</v>
      </c>
      <c r="DF180">
        <v>896.33968</v>
      </c>
      <c r="DG180">
        <v>-6.91030768466259</v>
      </c>
      <c r="DH180">
        <v>-93.78461528254</v>
      </c>
      <c r="DI180">
        <v>13114.316</v>
      </c>
      <c r="DJ180">
        <v>15</v>
      </c>
      <c r="DK180">
        <v>1626126261</v>
      </c>
      <c r="DL180" t="s">
        <v>294</v>
      </c>
      <c r="DM180">
        <v>1626126255</v>
      </c>
      <c r="DN180">
        <v>1626126261</v>
      </c>
      <c r="DO180">
        <v>7</v>
      </c>
      <c r="DP180">
        <v>0.339</v>
      </c>
      <c r="DQ180">
        <v>0.02</v>
      </c>
      <c r="DR180">
        <v>2.158</v>
      </c>
      <c r="DS180">
        <v>-0.064</v>
      </c>
      <c r="DT180">
        <v>420</v>
      </c>
      <c r="DU180">
        <v>4</v>
      </c>
      <c r="DV180">
        <v>0.09</v>
      </c>
      <c r="DW180">
        <v>0.05</v>
      </c>
      <c r="DX180">
        <v>-17.6187780487805</v>
      </c>
      <c r="DY180">
        <v>-0.484526132404178</v>
      </c>
      <c r="DZ180">
        <v>0.0598185773908975</v>
      </c>
      <c r="EA180">
        <v>1</v>
      </c>
      <c r="EB180">
        <v>896.760382352941</v>
      </c>
      <c r="EC180">
        <v>-7.53873613407686</v>
      </c>
      <c r="ED180">
        <v>0.770019251657947</v>
      </c>
      <c r="EE180">
        <v>1</v>
      </c>
      <c r="EF180">
        <v>3.02158365853659</v>
      </c>
      <c r="EG180">
        <v>0.372433588850178</v>
      </c>
      <c r="EH180">
        <v>0.0369527629090858</v>
      </c>
      <c r="EI180">
        <v>0</v>
      </c>
      <c r="EJ180">
        <v>2</v>
      </c>
      <c r="EK180">
        <v>3</v>
      </c>
      <c r="EL180" t="s">
        <v>340</v>
      </c>
      <c r="EM180">
        <v>100</v>
      </c>
      <c r="EN180">
        <v>100</v>
      </c>
      <c r="EO180">
        <v>2.13</v>
      </c>
      <c r="EP180">
        <v>-0.053</v>
      </c>
      <c r="EQ180">
        <v>1.36772170046793</v>
      </c>
      <c r="ER180">
        <v>0.00225868272383977</v>
      </c>
      <c r="ES180">
        <v>-9.96746185667655e-07</v>
      </c>
      <c r="ET180">
        <v>2.83711317370827e-10</v>
      </c>
      <c r="EU180">
        <v>-0.063082517618382</v>
      </c>
      <c r="EV180">
        <v>-0.00217948432402501</v>
      </c>
      <c r="EW180">
        <v>0.000453263451741206</v>
      </c>
      <c r="EX180">
        <v>-1.16319206543697e-06</v>
      </c>
      <c r="EY180">
        <v>-2</v>
      </c>
      <c r="EZ180">
        <v>2196</v>
      </c>
      <c r="FA180">
        <v>1</v>
      </c>
      <c r="FB180">
        <v>25</v>
      </c>
      <c r="FC180">
        <v>6.4</v>
      </c>
      <c r="FD180">
        <v>6.3</v>
      </c>
      <c r="FE180">
        <v>18</v>
      </c>
      <c r="FF180">
        <v>943.962</v>
      </c>
      <c r="FG180">
        <v>424.224</v>
      </c>
      <c r="FH180">
        <v>18.3634</v>
      </c>
      <c r="FI180">
        <v>25.7036</v>
      </c>
      <c r="FJ180">
        <v>29.9994</v>
      </c>
      <c r="FK180">
        <v>25.8038</v>
      </c>
      <c r="FL180">
        <v>25.8384</v>
      </c>
      <c r="FM180">
        <v>25.2679</v>
      </c>
      <c r="FN180">
        <v>71.0025</v>
      </c>
      <c r="FO180">
        <v>0</v>
      </c>
      <c r="FP180">
        <v>18.5</v>
      </c>
      <c r="FQ180">
        <v>420</v>
      </c>
      <c r="FR180">
        <v>4.7391</v>
      </c>
      <c r="FS180">
        <v>101.389</v>
      </c>
      <c r="FT180">
        <v>102.018</v>
      </c>
    </row>
    <row r="181" spans="1:176">
      <c r="A181">
        <v>165</v>
      </c>
      <c r="B181">
        <v>1626126642.6</v>
      </c>
      <c r="C181">
        <v>328.099999904633</v>
      </c>
      <c r="D181" t="s">
        <v>624</v>
      </c>
      <c r="E181" t="s">
        <v>625</v>
      </c>
      <c r="F181">
        <v>1</v>
      </c>
      <c r="I181">
        <v>1626126641.6</v>
      </c>
      <c r="J181">
        <f>(K181)/1000</f>
        <v>0</v>
      </c>
      <c r="K181">
        <f>1000*CC181*AI181*(BY181-BZ181)/(100*BR181*(1000-AI181*BY181))</f>
        <v>0</v>
      </c>
      <c r="L181">
        <f>CC181*AI181*(BX181-BW181*(1000-AI181*BZ181)/(1000-AI181*BY181))/(100*BR181)</f>
        <v>0</v>
      </c>
      <c r="M181">
        <f>BW181 - IF(AI181&gt;1, L181*BR181*100.0/(AK181*CK181), 0)</f>
        <v>0</v>
      </c>
      <c r="N181">
        <f>((T181-J181/2)*M181-L181)/(T181+J181/2)</f>
        <v>0</v>
      </c>
      <c r="O181">
        <f>N181*(CD181+CE181)/1000.0</f>
        <v>0</v>
      </c>
      <c r="P181">
        <f>(BW181 - IF(AI181&gt;1, L181*BR181*100.0/(AK181*CK181), 0))*(CD181+CE181)/1000.0</f>
        <v>0</v>
      </c>
      <c r="Q181">
        <f>2.0/((1/S181-1/R181)+SIGN(S181)*SQRT((1/S181-1/R181)*(1/S181-1/R181) + 4*BS181/((BS181+1)*(BS181+1))*(2*1/S181*1/R181-1/R181*1/R181)))</f>
        <v>0</v>
      </c>
      <c r="R181">
        <f>IF(LEFT(BT181,1)&lt;&gt;"0",IF(LEFT(BT181,1)="1",3.0,BU181),$D$5+$E$5*(CK181*CD181/($K$5*1000))+$F$5*(CK181*CD181/($K$5*1000))*MAX(MIN(BR181,$J$5),$I$5)*MAX(MIN(BR181,$J$5),$I$5)+$G$5*MAX(MIN(BR181,$J$5),$I$5)*(CK181*CD181/($K$5*1000))+$H$5*(CK181*CD181/($K$5*1000))*(CK181*CD181/($K$5*1000)))</f>
        <v>0</v>
      </c>
      <c r="S181">
        <f>J181*(1000-(1000*0.61365*exp(17.502*W181/(240.97+W181))/(CD181+CE181)+BY181)/2)/(1000*0.61365*exp(17.502*W181/(240.97+W181))/(CD181+CE181)-BY181)</f>
        <v>0</v>
      </c>
      <c r="T181">
        <f>1/((BS181+1)/(Q181/1.6)+1/(R181/1.37)) + BS181/((BS181+1)/(Q181/1.6) + BS181/(R181/1.37))</f>
        <v>0</v>
      </c>
      <c r="U181">
        <f>(BN181*BQ181)</f>
        <v>0</v>
      </c>
      <c r="V181">
        <f>(CF181+(U181+2*0.95*5.67E-8*(((CF181+$B$7)+273)^4-(CF181+273)^4)-44100*J181)/(1.84*29.3*R181+8*0.95*5.67E-8*(CF181+273)^3))</f>
        <v>0</v>
      </c>
      <c r="W181">
        <f>($C$7*CG181+$D$7*CH181+$E$7*V181)</f>
        <v>0</v>
      </c>
      <c r="X181">
        <f>0.61365*exp(17.502*W181/(240.97+W181))</f>
        <v>0</v>
      </c>
      <c r="Y181">
        <f>(Z181/AA181*100)</f>
        <v>0</v>
      </c>
      <c r="Z181">
        <f>BY181*(CD181+CE181)/1000</f>
        <v>0</v>
      </c>
      <c r="AA181">
        <f>0.61365*exp(17.502*CF181/(240.97+CF181))</f>
        <v>0</v>
      </c>
      <c r="AB181">
        <f>(X181-BY181*(CD181+CE181)/1000)</f>
        <v>0</v>
      </c>
      <c r="AC181">
        <f>(-J181*44100)</f>
        <v>0</v>
      </c>
      <c r="AD181">
        <f>2*29.3*R181*0.92*(CF181-W181)</f>
        <v>0</v>
      </c>
      <c r="AE181">
        <f>2*0.95*5.67E-8*(((CF181+$B$7)+273)^4-(W181+273)^4)</f>
        <v>0</v>
      </c>
      <c r="AF181">
        <f>U181+AE181+AC181+AD181</f>
        <v>0</v>
      </c>
      <c r="AG181">
        <v>15</v>
      </c>
      <c r="AH181">
        <v>2</v>
      </c>
      <c r="AI181">
        <f>IF(AG181*$H$13&gt;=AK181,1.0,(AK181/(AK181-AG181*$H$13)))</f>
        <v>0</v>
      </c>
      <c r="AJ181">
        <f>(AI181-1)*100</f>
        <v>0</v>
      </c>
      <c r="AK181">
        <f>MAX(0,($B$13+$C$13*CK181)/(1+$D$13*CK181)*CD181/(CF181+273)*$E$13)</f>
        <v>0</v>
      </c>
      <c r="AL181" t="s">
        <v>292</v>
      </c>
      <c r="AM181" t="s">
        <v>292</v>
      </c>
      <c r="AN181">
        <v>0</v>
      </c>
      <c r="AO181">
        <v>0</v>
      </c>
      <c r="AP181">
        <f>1-AN181/AO181</f>
        <v>0</v>
      </c>
      <c r="AQ181">
        <v>0</v>
      </c>
      <c r="AR181" t="s">
        <v>292</v>
      </c>
      <c r="AS181" t="s">
        <v>292</v>
      </c>
      <c r="AT181">
        <v>0</v>
      </c>
      <c r="AU181">
        <v>0</v>
      </c>
      <c r="AV181">
        <f>1-AT181/AU181</f>
        <v>0</v>
      </c>
      <c r="AW181">
        <v>0.5</v>
      </c>
      <c r="AX181">
        <f>BO181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292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BN181">
        <f>$B$11*CL181+$C$11*CM181+$F$11*CN181*(1-CQ181)</f>
        <v>0</v>
      </c>
      <c r="BO181">
        <f>BN181*BP181</f>
        <v>0</v>
      </c>
      <c r="BP181">
        <f>($B$11*$D$9+$C$11*$D$9+$F$11*((DA181+CS181)/MAX(DA181+CS181+DB181, 0.1)*$I$9+DB181/MAX(DA181+CS181+DB181, 0.1)*$J$9))/($B$11+$C$11+$F$11)</f>
        <v>0</v>
      </c>
      <c r="BQ181">
        <f>($B$11*$K$9+$C$11*$K$9+$F$11*((DA181+CS181)/MAX(DA181+CS181+DB181, 0.1)*$P$9+DB181/MAX(DA181+CS181+DB181, 0.1)*$Q$9))/($B$11+$C$11+$F$11)</f>
        <v>0</v>
      </c>
      <c r="BR181">
        <v>6</v>
      </c>
      <c r="BS181">
        <v>0.5</v>
      </c>
      <c r="BT181" t="s">
        <v>293</v>
      </c>
      <c r="BU181">
        <v>2</v>
      </c>
      <c r="BV181">
        <v>1626126641.6</v>
      </c>
      <c r="BW181">
        <v>402.3</v>
      </c>
      <c r="BX181">
        <v>419.962</v>
      </c>
      <c r="BY181">
        <v>7.76984333333333</v>
      </c>
      <c r="BZ181">
        <v>4.68491666666667</v>
      </c>
      <c r="CA181">
        <v>400.169666666667</v>
      </c>
      <c r="CB181">
        <v>7.82279666666667</v>
      </c>
      <c r="CC181">
        <v>899.975666666667</v>
      </c>
      <c r="CD181">
        <v>100.771</v>
      </c>
      <c r="CE181">
        <v>0.110363333333333</v>
      </c>
      <c r="CF181">
        <v>19.4649</v>
      </c>
      <c r="CG181">
        <v>18.4592333333333</v>
      </c>
      <c r="CH181">
        <v>999.9</v>
      </c>
      <c r="CI181">
        <v>0</v>
      </c>
      <c r="CJ181">
        <v>0</v>
      </c>
      <c r="CK181">
        <v>9971.87666666667</v>
      </c>
      <c r="CL181">
        <v>0</v>
      </c>
      <c r="CM181">
        <v>0.221023</v>
      </c>
      <c r="CN181">
        <v>1460.08333333333</v>
      </c>
      <c r="CO181">
        <v>0.972999</v>
      </c>
      <c r="CP181">
        <v>0.0270008</v>
      </c>
      <c r="CQ181">
        <v>0</v>
      </c>
      <c r="CR181">
        <v>895.219</v>
      </c>
      <c r="CS181">
        <v>4.99999</v>
      </c>
      <c r="CT181">
        <v>13102.4333333333</v>
      </c>
      <c r="CU181">
        <v>12729.0333333333</v>
      </c>
      <c r="CV181">
        <v>40.062</v>
      </c>
      <c r="CW181">
        <v>42.25</v>
      </c>
      <c r="CX181">
        <v>41.25</v>
      </c>
      <c r="CY181">
        <v>41.562</v>
      </c>
      <c r="CZ181">
        <v>41.687</v>
      </c>
      <c r="DA181">
        <v>1415.79333333333</v>
      </c>
      <c r="DB181">
        <v>39.29</v>
      </c>
      <c r="DC181">
        <v>0</v>
      </c>
      <c r="DD181">
        <v>1626126651.7</v>
      </c>
      <c r="DE181">
        <v>0</v>
      </c>
      <c r="DF181">
        <v>896.139038461538</v>
      </c>
      <c r="DG181">
        <v>-7.08030769315004</v>
      </c>
      <c r="DH181">
        <v>-96.6700856148755</v>
      </c>
      <c r="DI181">
        <v>13112.0769230769</v>
      </c>
      <c r="DJ181">
        <v>15</v>
      </c>
      <c r="DK181">
        <v>1626126261</v>
      </c>
      <c r="DL181" t="s">
        <v>294</v>
      </c>
      <c r="DM181">
        <v>1626126255</v>
      </c>
      <c r="DN181">
        <v>1626126261</v>
      </c>
      <c r="DO181">
        <v>7</v>
      </c>
      <c r="DP181">
        <v>0.339</v>
      </c>
      <c r="DQ181">
        <v>0.02</v>
      </c>
      <c r="DR181">
        <v>2.158</v>
      </c>
      <c r="DS181">
        <v>-0.064</v>
      </c>
      <c r="DT181">
        <v>420</v>
      </c>
      <c r="DU181">
        <v>4</v>
      </c>
      <c r="DV181">
        <v>0.09</v>
      </c>
      <c r="DW181">
        <v>0.05</v>
      </c>
      <c r="DX181">
        <v>-17.6343804878049</v>
      </c>
      <c r="DY181">
        <v>-0.284088501742199</v>
      </c>
      <c r="DZ181">
        <v>0.0419175742846409</v>
      </c>
      <c r="EA181">
        <v>1</v>
      </c>
      <c r="EB181">
        <v>896.567314285714</v>
      </c>
      <c r="EC181">
        <v>-7.40559594814999</v>
      </c>
      <c r="ED181">
        <v>0.773482062639134</v>
      </c>
      <c r="EE181">
        <v>1</v>
      </c>
      <c r="EF181">
        <v>3.03320146341463</v>
      </c>
      <c r="EG181">
        <v>0.354718118466904</v>
      </c>
      <c r="EH181">
        <v>0.0352523523906977</v>
      </c>
      <c r="EI181">
        <v>0</v>
      </c>
      <c r="EJ181">
        <v>2</v>
      </c>
      <c r="EK181">
        <v>3</v>
      </c>
      <c r="EL181" t="s">
        <v>340</v>
      </c>
      <c r="EM181">
        <v>100</v>
      </c>
      <c r="EN181">
        <v>100</v>
      </c>
      <c r="EO181">
        <v>2.13</v>
      </c>
      <c r="EP181">
        <v>-0.0529</v>
      </c>
      <c r="EQ181">
        <v>1.36772170046793</v>
      </c>
      <c r="ER181">
        <v>0.00225868272383977</v>
      </c>
      <c r="ES181">
        <v>-9.96746185667655e-07</v>
      </c>
      <c r="ET181">
        <v>2.83711317370827e-10</v>
      </c>
      <c r="EU181">
        <v>-0.063082517618382</v>
      </c>
      <c r="EV181">
        <v>-0.00217948432402501</v>
      </c>
      <c r="EW181">
        <v>0.000453263451741206</v>
      </c>
      <c r="EX181">
        <v>-1.16319206543697e-06</v>
      </c>
      <c r="EY181">
        <v>-2</v>
      </c>
      <c r="EZ181">
        <v>2196</v>
      </c>
      <c r="FA181">
        <v>1</v>
      </c>
      <c r="FB181">
        <v>25</v>
      </c>
      <c r="FC181">
        <v>6.5</v>
      </c>
      <c r="FD181">
        <v>6.4</v>
      </c>
      <c r="FE181">
        <v>18</v>
      </c>
      <c r="FF181">
        <v>944.175</v>
      </c>
      <c r="FG181">
        <v>424.295</v>
      </c>
      <c r="FH181">
        <v>18.4261</v>
      </c>
      <c r="FI181">
        <v>25.6993</v>
      </c>
      <c r="FJ181">
        <v>29.9994</v>
      </c>
      <c r="FK181">
        <v>25.8011</v>
      </c>
      <c r="FL181">
        <v>25.8362</v>
      </c>
      <c r="FM181">
        <v>25.2677</v>
      </c>
      <c r="FN181">
        <v>71.0025</v>
      </c>
      <c r="FO181">
        <v>0</v>
      </c>
      <c r="FP181">
        <v>18.5</v>
      </c>
      <c r="FQ181">
        <v>420</v>
      </c>
      <c r="FR181">
        <v>4.74434</v>
      </c>
      <c r="FS181">
        <v>101.388</v>
      </c>
      <c r="FT181">
        <v>102.019</v>
      </c>
    </row>
    <row r="182" spans="1:176">
      <c r="A182">
        <v>166</v>
      </c>
      <c r="B182">
        <v>1626126644.6</v>
      </c>
      <c r="C182">
        <v>330.099999904633</v>
      </c>
      <c r="D182" t="s">
        <v>626</v>
      </c>
      <c r="E182" t="s">
        <v>627</v>
      </c>
      <c r="F182">
        <v>1</v>
      </c>
      <c r="I182">
        <v>1626126643.6</v>
      </c>
      <c r="J182">
        <f>(K182)/1000</f>
        <v>0</v>
      </c>
      <c r="K182">
        <f>1000*CC182*AI182*(BY182-BZ182)/(100*BR182*(1000-AI182*BY182))</f>
        <v>0</v>
      </c>
      <c r="L182">
        <f>CC182*AI182*(BX182-BW182*(1000-AI182*BZ182)/(1000-AI182*BY182))/(100*BR182)</f>
        <v>0</v>
      </c>
      <c r="M182">
        <f>BW182 - IF(AI182&gt;1, L182*BR182*100.0/(AK182*CK182), 0)</f>
        <v>0</v>
      </c>
      <c r="N182">
        <f>((T182-J182/2)*M182-L182)/(T182+J182/2)</f>
        <v>0</v>
      </c>
      <c r="O182">
        <f>N182*(CD182+CE182)/1000.0</f>
        <v>0</v>
      </c>
      <c r="P182">
        <f>(BW182 - IF(AI182&gt;1, L182*BR182*100.0/(AK182*CK182), 0))*(CD182+CE182)/1000.0</f>
        <v>0</v>
      </c>
      <c r="Q182">
        <f>2.0/((1/S182-1/R182)+SIGN(S182)*SQRT((1/S182-1/R182)*(1/S182-1/R182) + 4*BS182/((BS182+1)*(BS182+1))*(2*1/S182*1/R182-1/R182*1/R182)))</f>
        <v>0</v>
      </c>
      <c r="R182">
        <f>IF(LEFT(BT182,1)&lt;&gt;"0",IF(LEFT(BT182,1)="1",3.0,BU182),$D$5+$E$5*(CK182*CD182/($K$5*1000))+$F$5*(CK182*CD182/($K$5*1000))*MAX(MIN(BR182,$J$5),$I$5)*MAX(MIN(BR182,$J$5),$I$5)+$G$5*MAX(MIN(BR182,$J$5),$I$5)*(CK182*CD182/($K$5*1000))+$H$5*(CK182*CD182/($K$5*1000))*(CK182*CD182/($K$5*1000)))</f>
        <v>0</v>
      </c>
      <c r="S182">
        <f>J182*(1000-(1000*0.61365*exp(17.502*W182/(240.97+W182))/(CD182+CE182)+BY182)/2)/(1000*0.61365*exp(17.502*W182/(240.97+W182))/(CD182+CE182)-BY182)</f>
        <v>0</v>
      </c>
      <c r="T182">
        <f>1/((BS182+1)/(Q182/1.6)+1/(R182/1.37)) + BS182/((BS182+1)/(Q182/1.6) + BS182/(R182/1.37))</f>
        <v>0</v>
      </c>
      <c r="U182">
        <f>(BN182*BQ182)</f>
        <v>0</v>
      </c>
      <c r="V182">
        <f>(CF182+(U182+2*0.95*5.67E-8*(((CF182+$B$7)+273)^4-(CF182+273)^4)-44100*J182)/(1.84*29.3*R182+8*0.95*5.67E-8*(CF182+273)^3))</f>
        <v>0</v>
      </c>
      <c r="W182">
        <f>($C$7*CG182+$D$7*CH182+$E$7*V182)</f>
        <v>0</v>
      </c>
      <c r="X182">
        <f>0.61365*exp(17.502*W182/(240.97+W182))</f>
        <v>0</v>
      </c>
      <c r="Y182">
        <f>(Z182/AA182*100)</f>
        <v>0</v>
      </c>
      <c r="Z182">
        <f>BY182*(CD182+CE182)/1000</f>
        <v>0</v>
      </c>
      <c r="AA182">
        <f>0.61365*exp(17.502*CF182/(240.97+CF182))</f>
        <v>0</v>
      </c>
      <c r="AB182">
        <f>(X182-BY182*(CD182+CE182)/1000)</f>
        <v>0</v>
      </c>
      <c r="AC182">
        <f>(-J182*44100)</f>
        <v>0</v>
      </c>
      <c r="AD182">
        <f>2*29.3*R182*0.92*(CF182-W182)</f>
        <v>0</v>
      </c>
      <c r="AE182">
        <f>2*0.95*5.67E-8*(((CF182+$B$7)+273)^4-(W182+273)^4)</f>
        <v>0</v>
      </c>
      <c r="AF182">
        <f>U182+AE182+AC182+AD182</f>
        <v>0</v>
      </c>
      <c r="AG182">
        <v>14</v>
      </c>
      <c r="AH182">
        <v>2</v>
      </c>
      <c r="AI182">
        <f>IF(AG182*$H$13&gt;=AK182,1.0,(AK182/(AK182-AG182*$H$13)))</f>
        <v>0</v>
      </c>
      <c r="AJ182">
        <f>(AI182-1)*100</f>
        <v>0</v>
      </c>
      <c r="AK182">
        <f>MAX(0,($B$13+$C$13*CK182)/(1+$D$13*CK182)*CD182/(CF182+273)*$E$13)</f>
        <v>0</v>
      </c>
      <c r="AL182" t="s">
        <v>292</v>
      </c>
      <c r="AM182" t="s">
        <v>292</v>
      </c>
      <c r="AN182">
        <v>0</v>
      </c>
      <c r="AO182">
        <v>0</v>
      </c>
      <c r="AP182">
        <f>1-AN182/AO182</f>
        <v>0</v>
      </c>
      <c r="AQ182">
        <v>0</v>
      </c>
      <c r="AR182" t="s">
        <v>292</v>
      </c>
      <c r="AS182" t="s">
        <v>292</v>
      </c>
      <c r="AT182">
        <v>0</v>
      </c>
      <c r="AU182">
        <v>0</v>
      </c>
      <c r="AV182">
        <f>1-AT182/AU182</f>
        <v>0</v>
      </c>
      <c r="AW182">
        <v>0.5</v>
      </c>
      <c r="AX182">
        <f>BO182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292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BN182">
        <f>$B$11*CL182+$C$11*CM182+$F$11*CN182*(1-CQ182)</f>
        <v>0</v>
      </c>
      <c r="BO182">
        <f>BN182*BP182</f>
        <v>0</v>
      </c>
      <c r="BP182">
        <f>($B$11*$D$9+$C$11*$D$9+$F$11*((DA182+CS182)/MAX(DA182+CS182+DB182, 0.1)*$I$9+DB182/MAX(DA182+CS182+DB182, 0.1)*$J$9))/($B$11+$C$11+$F$11)</f>
        <v>0</v>
      </c>
      <c r="BQ182">
        <f>($B$11*$K$9+$C$11*$K$9+$F$11*((DA182+CS182)/MAX(DA182+CS182+DB182, 0.1)*$P$9+DB182/MAX(DA182+CS182+DB182, 0.1)*$Q$9))/($B$11+$C$11+$F$11)</f>
        <v>0</v>
      </c>
      <c r="BR182">
        <v>6</v>
      </c>
      <c r="BS182">
        <v>0.5</v>
      </c>
      <c r="BT182" t="s">
        <v>293</v>
      </c>
      <c r="BU182">
        <v>2</v>
      </c>
      <c r="BV182">
        <v>1626126643.6</v>
      </c>
      <c r="BW182">
        <v>402.256333333333</v>
      </c>
      <c r="BX182">
        <v>419.990666666667</v>
      </c>
      <c r="BY182">
        <v>7.78045333333333</v>
      </c>
      <c r="BZ182">
        <v>4.68445</v>
      </c>
      <c r="CA182">
        <v>400.126333333333</v>
      </c>
      <c r="CB182">
        <v>7.83336</v>
      </c>
      <c r="CC182">
        <v>899.958333333333</v>
      </c>
      <c r="CD182">
        <v>100.772</v>
      </c>
      <c r="CE182">
        <v>0.111170333333333</v>
      </c>
      <c r="CF182">
        <v>19.4973</v>
      </c>
      <c r="CG182">
        <v>18.4828666666667</v>
      </c>
      <c r="CH182">
        <v>999.9</v>
      </c>
      <c r="CI182">
        <v>0</v>
      </c>
      <c r="CJ182">
        <v>0</v>
      </c>
      <c r="CK182">
        <v>10005.0066666667</v>
      </c>
      <c r="CL182">
        <v>0</v>
      </c>
      <c r="CM182">
        <v>0.221023</v>
      </c>
      <c r="CN182">
        <v>1460.08</v>
      </c>
      <c r="CO182">
        <v>0.972997666666667</v>
      </c>
      <c r="CP182">
        <v>0.0270023666666667</v>
      </c>
      <c r="CQ182">
        <v>0</v>
      </c>
      <c r="CR182">
        <v>895.127333333333</v>
      </c>
      <c r="CS182">
        <v>4.99999</v>
      </c>
      <c r="CT182">
        <v>13099</v>
      </c>
      <c r="CU182">
        <v>12729</v>
      </c>
      <c r="CV182">
        <v>40.062</v>
      </c>
      <c r="CW182">
        <v>42.25</v>
      </c>
      <c r="CX182">
        <v>41.25</v>
      </c>
      <c r="CY182">
        <v>41.562</v>
      </c>
      <c r="CZ182">
        <v>41.687</v>
      </c>
      <c r="DA182">
        <v>1415.79</v>
      </c>
      <c r="DB182">
        <v>39.2933333333333</v>
      </c>
      <c r="DC182">
        <v>0</v>
      </c>
      <c r="DD182">
        <v>1626126654.1</v>
      </c>
      <c r="DE182">
        <v>0</v>
      </c>
      <c r="DF182">
        <v>895.884615384615</v>
      </c>
      <c r="DG182">
        <v>-7.1833162428454</v>
      </c>
      <c r="DH182">
        <v>-97.1829060135273</v>
      </c>
      <c r="DI182">
        <v>13108.2846153846</v>
      </c>
      <c r="DJ182">
        <v>15</v>
      </c>
      <c r="DK182">
        <v>1626126261</v>
      </c>
      <c r="DL182" t="s">
        <v>294</v>
      </c>
      <c r="DM182">
        <v>1626126255</v>
      </c>
      <c r="DN182">
        <v>1626126261</v>
      </c>
      <c r="DO182">
        <v>7</v>
      </c>
      <c r="DP182">
        <v>0.339</v>
      </c>
      <c r="DQ182">
        <v>0.02</v>
      </c>
      <c r="DR182">
        <v>2.158</v>
      </c>
      <c r="DS182">
        <v>-0.064</v>
      </c>
      <c r="DT182">
        <v>420</v>
      </c>
      <c r="DU182">
        <v>4</v>
      </c>
      <c r="DV182">
        <v>0.09</v>
      </c>
      <c r="DW182">
        <v>0.05</v>
      </c>
      <c r="DX182">
        <v>-17.6493341463415</v>
      </c>
      <c r="DY182">
        <v>-0.239201393728232</v>
      </c>
      <c r="DZ182">
        <v>0.0371457092014156</v>
      </c>
      <c r="EA182">
        <v>1</v>
      </c>
      <c r="EB182">
        <v>896.260333333333</v>
      </c>
      <c r="EC182">
        <v>-7.33549685605065</v>
      </c>
      <c r="ED182">
        <v>0.724229315210379</v>
      </c>
      <c r="EE182">
        <v>1</v>
      </c>
      <c r="EF182">
        <v>3.04505682926829</v>
      </c>
      <c r="EG182">
        <v>0.326243623693382</v>
      </c>
      <c r="EH182">
        <v>0.0323345316763201</v>
      </c>
      <c r="EI182">
        <v>0</v>
      </c>
      <c r="EJ182">
        <v>2</v>
      </c>
      <c r="EK182">
        <v>3</v>
      </c>
      <c r="EL182" t="s">
        <v>340</v>
      </c>
      <c r="EM182">
        <v>100</v>
      </c>
      <c r="EN182">
        <v>100</v>
      </c>
      <c r="EO182">
        <v>2.131</v>
      </c>
      <c r="EP182">
        <v>-0.0529</v>
      </c>
      <c r="EQ182">
        <v>1.36772170046793</v>
      </c>
      <c r="ER182">
        <v>0.00225868272383977</v>
      </c>
      <c r="ES182">
        <v>-9.96746185667655e-07</v>
      </c>
      <c r="ET182">
        <v>2.83711317370827e-10</v>
      </c>
      <c r="EU182">
        <v>-0.063082517618382</v>
      </c>
      <c r="EV182">
        <v>-0.00217948432402501</v>
      </c>
      <c r="EW182">
        <v>0.000453263451741206</v>
      </c>
      <c r="EX182">
        <v>-1.16319206543697e-06</v>
      </c>
      <c r="EY182">
        <v>-2</v>
      </c>
      <c r="EZ182">
        <v>2196</v>
      </c>
      <c r="FA182">
        <v>1</v>
      </c>
      <c r="FB182">
        <v>25</v>
      </c>
      <c r="FC182">
        <v>6.5</v>
      </c>
      <c r="FD182">
        <v>6.4</v>
      </c>
      <c r="FE182">
        <v>18</v>
      </c>
      <c r="FF182">
        <v>944.57</v>
      </c>
      <c r="FG182">
        <v>424.175</v>
      </c>
      <c r="FH182">
        <v>18.5007</v>
      </c>
      <c r="FI182">
        <v>25.6957</v>
      </c>
      <c r="FJ182">
        <v>29.9993</v>
      </c>
      <c r="FK182">
        <v>25.7984</v>
      </c>
      <c r="FL182">
        <v>25.834</v>
      </c>
      <c r="FM182">
        <v>25.267</v>
      </c>
      <c r="FN182">
        <v>71.0025</v>
      </c>
      <c r="FO182">
        <v>0</v>
      </c>
      <c r="FP182">
        <v>18.6</v>
      </c>
      <c r="FQ182">
        <v>420</v>
      </c>
      <c r="FR182">
        <v>4.74439</v>
      </c>
      <c r="FS182">
        <v>101.388</v>
      </c>
      <c r="FT182">
        <v>102.019</v>
      </c>
    </row>
    <row r="183" spans="1:176">
      <c r="A183">
        <v>167</v>
      </c>
      <c r="B183">
        <v>1626126646.6</v>
      </c>
      <c r="C183">
        <v>332.099999904633</v>
      </c>
      <c r="D183" t="s">
        <v>628</v>
      </c>
      <c r="E183" t="s">
        <v>629</v>
      </c>
      <c r="F183">
        <v>1</v>
      </c>
      <c r="I183">
        <v>1626126645.6</v>
      </c>
      <c r="J183">
        <f>(K183)/1000</f>
        <v>0</v>
      </c>
      <c r="K183">
        <f>1000*CC183*AI183*(BY183-BZ183)/(100*BR183*(1000-AI183*BY183))</f>
        <v>0</v>
      </c>
      <c r="L183">
        <f>CC183*AI183*(BX183-BW183*(1000-AI183*BZ183)/(1000-AI183*BY183))/(100*BR183)</f>
        <v>0</v>
      </c>
      <c r="M183">
        <f>BW183 - IF(AI183&gt;1, L183*BR183*100.0/(AK183*CK183), 0)</f>
        <v>0</v>
      </c>
      <c r="N183">
        <f>((T183-J183/2)*M183-L183)/(T183+J183/2)</f>
        <v>0</v>
      </c>
      <c r="O183">
        <f>N183*(CD183+CE183)/1000.0</f>
        <v>0</v>
      </c>
      <c r="P183">
        <f>(BW183 - IF(AI183&gt;1, L183*BR183*100.0/(AK183*CK183), 0))*(CD183+CE183)/1000.0</f>
        <v>0</v>
      </c>
      <c r="Q183">
        <f>2.0/((1/S183-1/R183)+SIGN(S183)*SQRT((1/S183-1/R183)*(1/S183-1/R183) + 4*BS183/((BS183+1)*(BS183+1))*(2*1/S183*1/R183-1/R183*1/R183)))</f>
        <v>0</v>
      </c>
      <c r="R183">
        <f>IF(LEFT(BT183,1)&lt;&gt;"0",IF(LEFT(BT183,1)="1",3.0,BU183),$D$5+$E$5*(CK183*CD183/($K$5*1000))+$F$5*(CK183*CD183/($K$5*1000))*MAX(MIN(BR183,$J$5),$I$5)*MAX(MIN(BR183,$J$5),$I$5)+$G$5*MAX(MIN(BR183,$J$5),$I$5)*(CK183*CD183/($K$5*1000))+$H$5*(CK183*CD183/($K$5*1000))*(CK183*CD183/($K$5*1000)))</f>
        <v>0</v>
      </c>
      <c r="S183">
        <f>J183*(1000-(1000*0.61365*exp(17.502*W183/(240.97+W183))/(CD183+CE183)+BY183)/2)/(1000*0.61365*exp(17.502*W183/(240.97+W183))/(CD183+CE183)-BY183)</f>
        <v>0</v>
      </c>
      <c r="T183">
        <f>1/((BS183+1)/(Q183/1.6)+1/(R183/1.37)) + BS183/((BS183+1)/(Q183/1.6) + BS183/(R183/1.37))</f>
        <v>0</v>
      </c>
      <c r="U183">
        <f>(BN183*BQ183)</f>
        <v>0</v>
      </c>
      <c r="V183">
        <f>(CF183+(U183+2*0.95*5.67E-8*(((CF183+$B$7)+273)^4-(CF183+273)^4)-44100*J183)/(1.84*29.3*R183+8*0.95*5.67E-8*(CF183+273)^3))</f>
        <v>0</v>
      </c>
      <c r="W183">
        <f>($C$7*CG183+$D$7*CH183+$E$7*V183)</f>
        <v>0</v>
      </c>
      <c r="X183">
        <f>0.61365*exp(17.502*W183/(240.97+W183))</f>
        <v>0</v>
      </c>
      <c r="Y183">
        <f>(Z183/AA183*100)</f>
        <v>0</v>
      </c>
      <c r="Z183">
        <f>BY183*(CD183+CE183)/1000</f>
        <v>0</v>
      </c>
      <c r="AA183">
        <f>0.61365*exp(17.502*CF183/(240.97+CF183))</f>
        <v>0</v>
      </c>
      <c r="AB183">
        <f>(X183-BY183*(CD183+CE183)/1000)</f>
        <v>0</v>
      </c>
      <c r="AC183">
        <f>(-J183*44100)</f>
        <v>0</v>
      </c>
      <c r="AD183">
        <f>2*29.3*R183*0.92*(CF183-W183)</f>
        <v>0</v>
      </c>
      <c r="AE183">
        <f>2*0.95*5.67E-8*(((CF183+$B$7)+273)^4-(W183+273)^4)</f>
        <v>0</v>
      </c>
      <c r="AF183">
        <f>U183+AE183+AC183+AD183</f>
        <v>0</v>
      </c>
      <c r="AG183">
        <v>15</v>
      </c>
      <c r="AH183">
        <v>2</v>
      </c>
      <c r="AI183">
        <f>IF(AG183*$H$13&gt;=AK183,1.0,(AK183/(AK183-AG183*$H$13)))</f>
        <v>0</v>
      </c>
      <c r="AJ183">
        <f>(AI183-1)*100</f>
        <v>0</v>
      </c>
      <c r="AK183">
        <f>MAX(0,($B$13+$C$13*CK183)/(1+$D$13*CK183)*CD183/(CF183+273)*$E$13)</f>
        <v>0</v>
      </c>
      <c r="AL183" t="s">
        <v>292</v>
      </c>
      <c r="AM183" t="s">
        <v>292</v>
      </c>
      <c r="AN183">
        <v>0</v>
      </c>
      <c r="AO183">
        <v>0</v>
      </c>
      <c r="AP183">
        <f>1-AN183/AO183</f>
        <v>0</v>
      </c>
      <c r="AQ183">
        <v>0</v>
      </c>
      <c r="AR183" t="s">
        <v>292</v>
      </c>
      <c r="AS183" t="s">
        <v>292</v>
      </c>
      <c r="AT183">
        <v>0</v>
      </c>
      <c r="AU183">
        <v>0</v>
      </c>
      <c r="AV183">
        <f>1-AT183/AU183</f>
        <v>0</v>
      </c>
      <c r="AW183">
        <v>0.5</v>
      </c>
      <c r="AX183">
        <f>BO183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292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BN183">
        <f>$B$11*CL183+$C$11*CM183+$F$11*CN183*(1-CQ183)</f>
        <v>0</v>
      </c>
      <c r="BO183">
        <f>BN183*BP183</f>
        <v>0</v>
      </c>
      <c r="BP183">
        <f>($B$11*$D$9+$C$11*$D$9+$F$11*((DA183+CS183)/MAX(DA183+CS183+DB183, 0.1)*$I$9+DB183/MAX(DA183+CS183+DB183, 0.1)*$J$9))/($B$11+$C$11+$F$11)</f>
        <v>0</v>
      </c>
      <c r="BQ183">
        <f>($B$11*$K$9+$C$11*$K$9+$F$11*((DA183+CS183)/MAX(DA183+CS183+DB183, 0.1)*$P$9+DB183/MAX(DA183+CS183+DB183, 0.1)*$Q$9))/($B$11+$C$11+$F$11)</f>
        <v>0</v>
      </c>
      <c r="BR183">
        <v>6</v>
      </c>
      <c r="BS183">
        <v>0.5</v>
      </c>
      <c r="BT183" t="s">
        <v>293</v>
      </c>
      <c r="BU183">
        <v>2</v>
      </c>
      <c r="BV183">
        <v>1626126645.6</v>
      </c>
      <c r="BW183">
        <v>402.255</v>
      </c>
      <c r="BX183">
        <v>420.016333333333</v>
      </c>
      <c r="BY183">
        <v>7.79083333333333</v>
      </c>
      <c r="BZ183">
        <v>4.68456</v>
      </c>
      <c r="CA183">
        <v>400.125</v>
      </c>
      <c r="CB183">
        <v>7.84368666666667</v>
      </c>
      <c r="CC183">
        <v>900.031333333333</v>
      </c>
      <c r="CD183">
        <v>100.772</v>
      </c>
      <c r="CE183">
        <v>0.111364333333333</v>
      </c>
      <c r="CF183">
        <v>19.5279666666667</v>
      </c>
      <c r="CG183">
        <v>18.5065333333333</v>
      </c>
      <c r="CH183">
        <v>999.9</v>
      </c>
      <c r="CI183">
        <v>0</v>
      </c>
      <c r="CJ183">
        <v>0</v>
      </c>
      <c r="CK183">
        <v>10011.25</v>
      </c>
      <c r="CL183">
        <v>0</v>
      </c>
      <c r="CM183">
        <v>0.221023</v>
      </c>
      <c r="CN183">
        <v>1459.99666666667</v>
      </c>
      <c r="CO183">
        <v>0.972996333333333</v>
      </c>
      <c r="CP183">
        <v>0.0270039333333333</v>
      </c>
      <c r="CQ183">
        <v>0</v>
      </c>
      <c r="CR183">
        <v>894.999666666667</v>
      </c>
      <c r="CS183">
        <v>4.99999</v>
      </c>
      <c r="CT183">
        <v>13095.0666666667</v>
      </c>
      <c r="CU183">
        <v>12728.2666666667</v>
      </c>
      <c r="CV183">
        <v>40.062</v>
      </c>
      <c r="CW183">
        <v>42.25</v>
      </c>
      <c r="CX183">
        <v>41.25</v>
      </c>
      <c r="CY183">
        <v>41.562</v>
      </c>
      <c r="CZ183">
        <v>41.687</v>
      </c>
      <c r="DA183">
        <v>1415.70666666667</v>
      </c>
      <c r="DB183">
        <v>39.2933333333333</v>
      </c>
      <c r="DC183">
        <v>0</v>
      </c>
      <c r="DD183">
        <v>1626126655.9</v>
      </c>
      <c r="DE183">
        <v>0</v>
      </c>
      <c r="DF183">
        <v>895.6294</v>
      </c>
      <c r="DG183">
        <v>-7.40746153642419</v>
      </c>
      <c r="DH183">
        <v>-91.7230768034322</v>
      </c>
      <c r="DI183">
        <v>13104.896</v>
      </c>
      <c r="DJ183">
        <v>15</v>
      </c>
      <c r="DK183">
        <v>1626126261</v>
      </c>
      <c r="DL183" t="s">
        <v>294</v>
      </c>
      <c r="DM183">
        <v>1626126255</v>
      </c>
      <c r="DN183">
        <v>1626126261</v>
      </c>
      <c r="DO183">
        <v>7</v>
      </c>
      <c r="DP183">
        <v>0.339</v>
      </c>
      <c r="DQ183">
        <v>0.02</v>
      </c>
      <c r="DR183">
        <v>2.158</v>
      </c>
      <c r="DS183">
        <v>-0.064</v>
      </c>
      <c r="DT183">
        <v>420</v>
      </c>
      <c r="DU183">
        <v>4</v>
      </c>
      <c r="DV183">
        <v>0.09</v>
      </c>
      <c r="DW183">
        <v>0.05</v>
      </c>
      <c r="DX183">
        <v>-17.6641121951219</v>
      </c>
      <c r="DY183">
        <v>-0.328963066202142</v>
      </c>
      <c r="DZ183">
        <v>0.0463204648188583</v>
      </c>
      <c r="EA183">
        <v>1</v>
      </c>
      <c r="EB183">
        <v>896.052393939394</v>
      </c>
      <c r="EC183">
        <v>-7.03143219264877</v>
      </c>
      <c r="ED183">
        <v>0.695049592274425</v>
      </c>
      <c r="EE183">
        <v>1</v>
      </c>
      <c r="EF183">
        <v>3.05618975609756</v>
      </c>
      <c r="EG183">
        <v>0.308819163763066</v>
      </c>
      <c r="EH183">
        <v>0.0305309143198956</v>
      </c>
      <c r="EI183">
        <v>0</v>
      </c>
      <c r="EJ183">
        <v>2</v>
      </c>
      <c r="EK183">
        <v>3</v>
      </c>
      <c r="EL183" t="s">
        <v>340</v>
      </c>
      <c r="EM183">
        <v>100</v>
      </c>
      <c r="EN183">
        <v>100</v>
      </c>
      <c r="EO183">
        <v>2.13</v>
      </c>
      <c r="EP183">
        <v>-0.0528</v>
      </c>
      <c r="EQ183">
        <v>1.36772170046793</v>
      </c>
      <c r="ER183">
        <v>0.00225868272383977</v>
      </c>
      <c r="ES183">
        <v>-9.96746185667655e-07</v>
      </c>
      <c r="ET183">
        <v>2.83711317370827e-10</v>
      </c>
      <c r="EU183">
        <v>-0.063082517618382</v>
      </c>
      <c r="EV183">
        <v>-0.00217948432402501</v>
      </c>
      <c r="EW183">
        <v>0.000453263451741206</v>
      </c>
      <c r="EX183">
        <v>-1.16319206543697e-06</v>
      </c>
      <c r="EY183">
        <v>-2</v>
      </c>
      <c r="EZ183">
        <v>2196</v>
      </c>
      <c r="FA183">
        <v>1</v>
      </c>
      <c r="FB183">
        <v>25</v>
      </c>
      <c r="FC183">
        <v>6.5</v>
      </c>
      <c r="FD183">
        <v>6.4</v>
      </c>
      <c r="FE183">
        <v>18</v>
      </c>
      <c r="FF183">
        <v>944.116</v>
      </c>
      <c r="FG183">
        <v>424.29</v>
      </c>
      <c r="FH183">
        <v>18.5612</v>
      </c>
      <c r="FI183">
        <v>25.6925</v>
      </c>
      <c r="FJ183">
        <v>29.9994</v>
      </c>
      <c r="FK183">
        <v>25.7962</v>
      </c>
      <c r="FL183">
        <v>25.8319</v>
      </c>
      <c r="FM183">
        <v>25.2671</v>
      </c>
      <c r="FN183">
        <v>71.0025</v>
      </c>
      <c r="FO183">
        <v>0</v>
      </c>
      <c r="FP183">
        <v>18.7</v>
      </c>
      <c r="FQ183">
        <v>420</v>
      </c>
      <c r="FR183">
        <v>4.74518</v>
      </c>
      <c r="FS183">
        <v>101.39</v>
      </c>
      <c r="FT183">
        <v>102.019</v>
      </c>
    </row>
    <row r="184" spans="1:176">
      <c r="A184">
        <v>168</v>
      </c>
      <c r="B184">
        <v>1626126648.6</v>
      </c>
      <c r="C184">
        <v>334.099999904633</v>
      </c>
      <c r="D184" t="s">
        <v>630</v>
      </c>
      <c r="E184" t="s">
        <v>631</v>
      </c>
      <c r="F184">
        <v>1</v>
      </c>
      <c r="I184">
        <v>1626126647.6</v>
      </c>
      <c r="J184">
        <f>(K184)/1000</f>
        <v>0</v>
      </c>
      <c r="K184">
        <f>1000*CC184*AI184*(BY184-BZ184)/(100*BR184*(1000-AI184*BY184))</f>
        <v>0</v>
      </c>
      <c r="L184">
        <f>CC184*AI184*(BX184-BW184*(1000-AI184*BZ184)/(1000-AI184*BY184))/(100*BR184)</f>
        <v>0</v>
      </c>
      <c r="M184">
        <f>BW184 - IF(AI184&gt;1, L184*BR184*100.0/(AK184*CK184), 0)</f>
        <v>0</v>
      </c>
      <c r="N184">
        <f>((T184-J184/2)*M184-L184)/(T184+J184/2)</f>
        <v>0</v>
      </c>
      <c r="O184">
        <f>N184*(CD184+CE184)/1000.0</f>
        <v>0</v>
      </c>
      <c r="P184">
        <f>(BW184 - IF(AI184&gt;1, L184*BR184*100.0/(AK184*CK184), 0))*(CD184+CE184)/1000.0</f>
        <v>0</v>
      </c>
      <c r="Q184">
        <f>2.0/((1/S184-1/R184)+SIGN(S184)*SQRT((1/S184-1/R184)*(1/S184-1/R184) + 4*BS184/((BS184+1)*(BS184+1))*(2*1/S184*1/R184-1/R184*1/R184)))</f>
        <v>0</v>
      </c>
      <c r="R184">
        <f>IF(LEFT(BT184,1)&lt;&gt;"0",IF(LEFT(BT184,1)="1",3.0,BU184),$D$5+$E$5*(CK184*CD184/($K$5*1000))+$F$5*(CK184*CD184/($K$5*1000))*MAX(MIN(BR184,$J$5),$I$5)*MAX(MIN(BR184,$J$5),$I$5)+$G$5*MAX(MIN(BR184,$J$5),$I$5)*(CK184*CD184/($K$5*1000))+$H$5*(CK184*CD184/($K$5*1000))*(CK184*CD184/($K$5*1000)))</f>
        <v>0</v>
      </c>
      <c r="S184">
        <f>J184*(1000-(1000*0.61365*exp(17.502*W184/(240.97+W184))/(CD184+CE184)+BY184)/2)/(1000*0.61365*exp(17.502*W184/(240.97+W184))/(CD184+CE184)-BY184)</f>
        <v>0</v>
      </c>
      <c r="T184">
        <f>1/((BS184+1)/(Q184/1.6)+1/(R184/1.37)) + BS184/((BS184+1)/(Q184/1.6) + BS184/(R184/1.37))</f>
        <v>0</v>
      </c>
      <c r="U184">
        <f>(BN184*BQ184)</f>
        <v>0</v>
      </c>
      <c r="V184">
        <f>(CF184+(U184+2*0.95*5.67E-8*(((CF184+$B$7)+273)^4-(CF184+273)^4)-44100*J184)/(1.84*29.3*R184+8*0.95*5.67E-8*(CF184+273)^3))</f>
        <v>0</v>
      </c>
      <c r="W184">
        <f>($C$7*CG184+$D$7*CH184+$E$7*V184)</f>
        <v>0</v>
      </c>
      <c r="X184">
        <f>0.61365*exp(17.502*W184/(240.97+W184))</f>
        <v>0</v>
      </c>
      <c r="Y184">
        <f>(Z184/AA184*100)</f>
        <v>0</v>
      </c>
      <c r="Z184">
        <f>BY184*(CD184+CE184)/1000</f>
        <v>0</v>
      </c>
      <c r="AA184">
        <f>0.61365*exp(17.502*CF184/(240.97+CF184))</f>
        <v>0</v>
      </c>
      <c r="AB184">
        <f>(X184-BY184*(CD184+CE184)/1000)</f>
        <v>0</v>
      </c>
      <c r="AC184">
        <f>(-J184*44100)</f>
        <v>0</v>
      </c>
      <c r="AD184">
        <f>2*29.3*R184*0.92*(CF184-W184)</f>
        <v>0</v>
      </c>
      <c r="AE184">
        <f>2*0.95*5.67E-8*(((CF184+$B$7)+273)^4-(W184+273)^4)</f>
        <v>0</v>
      </c>
      <c r="AF184">
        <f>U184+AE184+AC184+AD184</f>
        <v>0</v>
      </c>
      <c r="AG184">
        <v>15</v>
      </c>
      <c r="AH184">
        <v>2</v>
      </c>
      <c r="AI184">
        <f>IF(AG184*$H$13&gt;=AK184,1.0,(AK184/(AK184-AG184*$H$13)))</f>
        <v>0</v>
      </c>
      <c r="AJ184">
        <f>(AI184-1)*100</f>
        <v>0</v>
      </c>
      <c r="AK184">
        <f>MAX(0,($B$13+$C$13*CK184)/(1+$D$13*CK184)*CD184/(CF184+273)*$E$13)</f>
        <v>0</v>
      </c>
      <c r="AL184" t="s">
        <v>292</v>
      </c>
      <c r="AM184" t="s">
        <v>292</v>
      </c>
      <c r="AN184">
        <v>0</v>
      </c>
      <c r="AO184">
        <v>0</v>
      </c>
      <c r="AP184">
        <f>1-AN184/AO184</f>
        <v>0</v>
      </c>
      <c r="AQ184">
        <v>0</v>
      </c>
      <c r="AR184" t="s">
        <v>292</v>
      </c>
      <c r="AS184" t="s">
        <v>292</v>
      </c>
      <c r="AT184">
        <v>0</v>
      </c>
      <c r="AU184">
        <v>0</v>
      </c>
      <c r="AV184">
        <f>1-AT184/AU184</f>
        <v>0</v>
      </c>
      <c r="AW184">
        <v>0.5</v>
      </c>
      <c r="AX184">
        <f>BO184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292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BN184">
        <f>$B$11*CL184+$C$11*CM184+$F$11*CN184*(1-CQ184)</f>
        <v>0</v>
      </c>
      <c r="BO184">
        <f>BN184*BP184</f>
        <v>0</v>
      </c>
      <c r="BP184">
        <f>($B$11*$D$9+$C$11*$D$9+$F$11*((DA184+CS184)/MAX(DA184+CS184+DB184, 0.1)*$I$9+DB184/MAX(DA184+CS184+DB184, 0.1)*$J$9))/($B$11+$C$11+$F$11)</f>
        <v>0</v>
      </c>
      <c r="BQ184">
        <f>($B$11*$K$9+$C$11*$K$9+$F$11*((DA184+CS184)/MAX(DA184+CS184+DB184, 0.1)*$P$9+DB184/MAX(DA184+CS184+DB184, 0.1)*$Q$9))/($B$11+$C$11+$F$11)</f>
        <v>0</v>
      </c>
      <c r="BR184">
        <v>6</v>
      </c>
      <c r="BS184">
        <v>0.5</v>
      </c>
      <c r="BT184" t="s">
        <v>293</v>
      </c>
      <c r="BU184">
        <v>2</v>
      </c>
      <c r="BV184">
        <v>1626126647.6</v>
      </c>
      <c r="BW184">
        <v>402.269333333333</v>
      </c>
      <c r="BX184">
        <v>419.996666666667</v>
      </c>
      <c r="BY184">
        <v>7.80075333333333</v>
      </c>
      <c r="BZ184">
        <v>4.6854</v>
      </c>
      <c r="CA184">
        <v>400.139333333333</v>
      </c>
      <c r="CB184">
        <v>7.85355666666667</v>
      </c>
      <c r="CC184">
        <v>900.033333333333</v>
      </c>
      <c r="CD184">
        <v>100.771</v>
      </c>
      <c r="CE184">
        <v>0.110762333333333</v>
      </c>
      <c r="CF184">
        <v>19.5564666666667</v>
      </c>
      <c r="CG184">
        <v>18.5275666666667</v>
      </c>
      <c r="CH184">
        <v>999.9</v>
      </c>
      <c r="CI184">
        <v>0</v>
      </c>
      <c r="CJ184">
        <v>0</v>
      </c>
      <c r="CK184">
        <v>9985.81666666667</v>
      </c>
      <c r="CL184">
        <v>0</v>
      </c>
      <c r="CM184">
        <v>0.221023</v>
      </c>
      <c r="CN184">
        <v>1459.99333333333</v>
      </c>
      <c r="CO184">
        <v>0.972996333333333</v>
      </c>
      <c r="CP184">
        <v>0.0270039333333333</v>
      </c>
      <c r="CQ184">
        <v>0</v>
      </c>
      <c r="CR184">
        <v>894.6</v>
      </c>
      <c r="CS184">
        <v>4.99999</v>
      </c>
      <c r="CT184">
        <v>13091.6666666667</v>
      </c>
      <c r="CU184">
        <v>12728.2666666667</v>
      </c>
      <c r="CV184">
        <v>40.062</v>
      </c>
      <c r="CW184">
        <v>42.25</v>
      </c>
      <c r="CX184">
        <v>41.25</v>
      </c>
      <c r="CY184">
        <v>41.562</v>
      </c>
      <c r="CZ184">
        <v>41.687</v>
      </c>
      <c r="DA184">
        <v>1415.70333333333</v>
      </c>
      <c r="DB184">
        <v>39.29</v>
      </c>
      <c r="DC184">
        <v>0</v>
      </c>
      <c r="DD184">
        <v>1626126657.7</v>
      </c>
      <c r="DE184">
        <v>0</v>
      </c>
      <c r="DF184">
        <v>895.446423076923</v>
      </c>
      <c r="DG184">
        <v>-7.39476924547566</v>
      </c>
      <c r="DH184">
        <v>-93.1897436597419</v>
      </c>
      <c r="DI184">
        <v>13102.5846153846</v>
      </c>
      <c r="DJ184">
        <v>15</v>
      </c>
      <c r="DK184">
        <v>1626126261</v>
      </c>
      <c r="DL184" t="s">
        <v>294</v>
      </c>
      <c r="DM184">
        <v>1626126255</v>
      </c>
      <c r="DN184">
        <v>1626126261</v>
      </c>
      <c r="DO184">
        <v>7</v>
      </c>
      <c r="DP184">
        <v>0.339</v>
      </c>
      <c r="DQ184">
        <v>0.02</v>
      </c>
      <c r="DR184">
        <v>2.158</v>
      </c>
      <c r="DS184">
        <v>-0.064</v>
      </c>
      <c r="DT184">
        <v>420</v>
      </c>
      <c r="DU184">
        <v>4</v>
      </c>
      <c r="DV184">
        <v>0.09</v>
      </c>
      <c r="DW184">
        <v>0.05</v>
      </c>
      <c r="DX184">
        <v>-17.6730365853659</v>
      </c>
      <c r="DY184">
        <v>-0.41558466898958</v>
      </c>
      <c r="DZ184">
        <v>0.0511914567762712</v>
      </c>
      <c r="EA184">
        <v>1</v>
      </c>
      <c r="EB184">
        <v>895.823057142857</v>
      </c>
      <c r="EC184">
        <v>-7.11247919163544</v>
      </c>
      <c r="ED184">
        <v>0.736111363580155</v>
      </c>
      <c r="EE184">
        <v>1</v>
      </c>
      <c r="EF184">
        <v>3.06667414634146</v>
      </c>
      <c r="EG184">
        <v>0.297283693379797</v>
      </c>
      <c r="EH184">
        <v>0.0293480387823246</v>
      </c>
      <c r="EI184">
        <v>0</v>
      </c>
      <c r="EJ184">
        <v>2</v>
      </c>
      <c r="EK184">
        <v>3</v>
      </c>
      <c r="EL184" t="s">
        <v>340</v>
      </c>
      <c r="EM184">
        <v>100</v>
      </c>
      <c r="EN184">
        <v>100</v>
      </c>
      <c r="EO184">
        <v>2.13</v>
      </c>
      <c r="EP184">
        <v>-0.0528</v>
      </c>
      <c r="EQ184">
        <v>1.36772170046793</v>
      </c>
      <c r="ER184">
        <v>0.00225868272383977</v>
      </c>
      <c r="ES184">
        <v>-9.96746185667655e-07</v>
      </c>
      <c r="ET184">
        <v>2.83711317370827e-10</v>
      </c>
      <c r="EU184">
        <v>-0.063082517618382</v>
      </c>
      <c r="EV184">
        <v>-0.00217948432402501</v>
      </c>
      <c r="EW184">
        <v>0.000453263451741206</v>
      </c>
      <c r="EX184">
        <v>-1.16319206543697e-06</v>
      </c>
      <c r="EY184">
        <v>-2</v>
      </c>
      <c r="EZ184">
        <v>2196</v>
      </c>
      <c r="FA184">
        <v>1</v>
      </c>
      <c r="FB184">
        <v>25</v>
      </c>
      <c r="FC184">
        <v>6.6</v>
      </c>
      <c r="FD184">
        <v>6.5</v>
      </c>
      <c r="FE184">
        <v>18</v>
      </c>
      <c r="FF184">
        <v>944.313</v>
      </c>
      <c r="FG184">
        <v>424.479</v>
      </c>
      <c r="FH184">
        <v>18.6264</v>
      </c>
      <c r="FI184">
        <v>25.6884</v>
      </c>
      <c r="FJ184">
        <v>29.9993</v>
      </c>
      <c r="FK184">
        <v>25.794</v>
      </c>
      <c r="FL184">
        <v>25.8297</v>
      </c>
      <c r="FM184">
        <v>25.267</v>
      </c>
      <c r="FN184">
        <v>71.0025</v>
      </c>
      <c r="FO184">
        <v>0</v>
      </c>
      <c r="FP184">
        <v>18.7</v>
      </c>
      <c r="FQ184">
        <v>420</v>
      </c>
      <c r="FR184">
        <v>4.79267</v>
      </c>
      <c r="FS184">
        <v>101.391</v>
      </c>
      <c r="FT184">
        <v>102.019</v>
      </c>
    </row>
    <row r="185" spans="1:176">
      <c r="A185">
        <v>169</v>
      </c>
      <c r="B185">
        <v>1626126650.6</v>
      </c>
      <c r="C185">
        <v>336.099999904633</v>
      </c>
      <c r="D185" t="s">
        <v>632</v>
      </c>
      <c r="E185" t="s">
        <v>633</v>
      </c>
      <c r="F185">
        <v>1</v>
      </c>
      <c r="I185">
        <v>1626126649.6</v>
      </c>
      <c r="J185">
        <f>(K185)/1000</f>
        <v>0</v>
      </c>
      <c r="K185">
        <f>1000*CC185*AI185*(BY185-BZ185)/(100*BR185*(1000-AI185*BY185))</f>
        <v>0</v>
      </c>
      <c r="L185">
        <f>CC185*AI185*(BX185-BW185*(1000-AI185*BZ185)/(1000-AI185*BY185))/(100*BR185)</f>
        <v>0</v>
      </c>
      <c r="M185">
        <f>BW185 - IF(AI185&gt;1, L185*BR185*100.0/(AK185*CK185), 0)</f>
        <v>0</v>
      </c>
      <c r="N185">
        <f>((T185-J185/2)*M185-L185)/(T185+J185/2)</f>
        <v>0</v>
      </c>
      <c r="O185">
        <f>N185*(CD185+CE185)/1000.0</f>
        <v>0</v>
      </c>
      <c r="P185">
        <f>(BW185 - IF(AI185&gt;1, L185*BR185*100.0/(AK185*CK185), 0))*(CD185+CE185)/1000.0</f>
        <v>0</v>
      </c>
      <c r="Q185">
        <f>2.0/((1/S185-1/R185)+SIGN(S185)*SQRT((1/S185-1/R185)*(1/S185-1/R185) + 4*BS185/((BS185+1)*(BS185+1))*(2*1/S185*1/R185-1/R185*1/R185)))</f>
        <v>0</v>
      </c>
      <c r="R185">
        <f>IF(LEFT(BT185,1)&lt;&gt;"0",IF(LEFT(BT185,1)="1",3.0,BU185),$D$5+$E$5*(CK185*CD185/($K$5*1000))+$F$5*(CK185*CD185/($K$5*1000))*MAX(MIN(BR185,$J$5),$I$5)*MAX(MIN(BR185,$J$5),$I$5)+$G$5*MAX(MIN(BR185,$J$5),$I$5)*(CK185*CD185/($K$5*1000))+$H$5*(CK185*CD185/($K$5*1000))*(CK185*CD185/($K$5*1000)))</f>
        <v>0</v>
      </c>
      <c r="S185">
        <f>J185*(1000-(1000*0.61365*exp(17.502*W185/(240.97+W185))/(CD185+CE185)+BY185)/2)/(1000*0.61365*exp(17.502*W185/(240.97+W185))/(CD185+CE185)-BY185)</f>
        <v>0</v>
      </c>
      <c r="T185">
        <f>1/((BS185+1)/(Q185/1.6)+1/(R185/1.37)) + BS185/((BS185+1)/(Q185/1.6) + BS185/(R185/1.37))</f>
        <v>0</v>
      </c>
      <c r="U185">
        <f>(BN185*BQ185)</f>
        <v>0</v>
      </c>
      <c r="V185">
        <f>(CF185+(U185+2*0.95*5.67E-8*(((CF185+$B$7)+273)^4-(CF185+273)^4)-44100*J185)/(1.84*29.3*R185+8*0.95*5.67E-8*(CF185+273)^3))</f>
        <v>0</v>
      </c>
      <c r="W185">
        <f>($C$7*CG185+$D$7*CH185+$E$7*V185)</f>
        <v>0</v>
      </c>
      <c r="X185">
        <f>0.61365*exp(17.502*W185/(240.97+W185))</f>
        <v>0</v>
      </c>
      <c r="Y185">
        <f>(Z185/AA185*100)</f>
        <v>0</v>
      </c>
      <c r="Z185">
        <f>BY185*(CD185+CE185)/1000</f>
        <v>0</v>
      </c>
      <c r="AA185">
        <f>0.61365*exp(17.502*CF185/(240.97+CF185))</f>
        <v>0</v>
      </c>
      <c r="AB185">
        <f>(X185-BY185*(CD185+CE185)/1000)</f>
        <v>0</v>
      </c>
      <c r="AC185">
        <f>(-J185*44100)</f>
        <v>0</v>
      </c>
      <c r="AD185">
        <f>2*29.3*R185*0.92*(CF185-W185)</f>
        <v>0</v>
      </c>
      <c r="AE185">
        <f>2*0.95*5.67E-8*(((CF185+$B$7)+273)^4-(W185+273)^4)</f>
        <v>0</v>
      </c>
      <c r="AF185">
        <f>U185+AE185+AC185+AD185</f>
        <v>0</v>
      </c>
      <c r="AG185">
        <v>14</v>
      </c>
      <c r="AH185">
        <v>2</v>
      </c>
      <c r="AI185">
        <f>IF(AG185*$H$13&gt;=AK185,1.0,(AK185/(AK185-AG185*$H$13)))</f>
        <v>0</v>
      </c>
      <c r="AJ185">
        <f>(AI185-1)*100</f>
        <v>0</v>
      </c>
      <c r="AK185">
        <f>MAX(0,($B$13+$C$13*CK185)/(1+$D$13*CK185)*CD185/(CF185+273)*$E$13)</f>
        <v>0</v>
      </c>
      <c r="AL185" t="s">
        <v>292</v>
      </c>
      <c r="AM185" t="s">
        <v>292</v>
      </c>
      <c r="AN185">
        <v>0</v>
      </c>
      <c r="AO185">
        <v>0</v>
      </c>
      <c r="AP185">
        <f>1-AN185/AO185</f>
        <v>0</v>
      </c>
      <c r="AQ185">
        <v>0</v>
      </c>
      <c r="AR185" t="s">
        <v>292</v>
      </c>
      <c r="AS185" t="s">
        <v>292</v>
      </c>
      <c r="AT185">
        <v>0</v>
      </c>
      <c r="AU185">
        <v>0</v>
      </c>
      <c r="AV185">
        <f>1-AT185/AU185</f>
        <v>0</v>
      </c>
      <c r="AW185">
        <v>0.5</v>
      </c>
      <c r="AX185">
        <f>BO185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292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BN185">
        <f>$B$11*CL185+$C$11*CM185+$F$11*CN185*(1-CQ185)</f>
        <v>0</v>
      </c>
      <c r="BO185">
        <f>BN185*BP185</f>
        <v>0</v>
      </c>
      <c r="BP185">
        <f>($B$11*$D$9+$C$11*$D$9+$F$11*((DA185+CS185)/MAX(DA185+CS185+DB185, 0.1)*$I$9+DB185/MAX(DA185+CS185+DB185, 0.1)*$J$9))/($B$11+$C$11+$F$11)</f>
        <v>0</v>
      </c>
      <c r="BQ185">
        <f>($B$11*$K$9+$C$11*$K$9+$F$11*((DA185+CS185)/MAX(DA185+CS185+DB185, 0.1)*$P$9+DB185/MAX(DA185+CS185+DB185, 0.1)*$Q$9))/($B$11+$C$11+$F$11)</f>
        <v>0</v>
      </c>
      <c r="BR185">
        <v>6</v>
      </c>
      <c r="BS185">
        <v>0.5</v>
      </c>
      <c r="BT185" t="s">
        <v>293</v>
      </c>
      <c r="BU185">
        <v>2</v>
      </c>
      <c r="BV185">
        <v>1626126649.6</v>
      </c>
      <c r="BW185">
        <v>402.231</v>
      </c>
      <c r="BX185">
        <v>420.015333333333</v>
      </c>
      <c r="BY185">
        <v>7.81105333333333</v>
      </c>
      <c r="BZ185">
        <v>4.68592333333333</v>
      </c>
      <c r="CA185">
        <v>400.101</v>
      </c>
      <c r="CB185">
        <v>7.86381333333333</v>
      </c>
      <c r="CC185">
        <v>899.992333333333</v>
      </c>
      <c r="CD185">
        <v>100.771</v>
      </c>
      <c r="CE185">
        <v>0.110372666666667</v>
      </c>
      <c r="CF185">
        <v>19.5871666666667</v>
      </c>
      <c r="CG185">
        <v>18.5589</v>
      </c>
      <c r="CH185">
        <v>999.9</v>
      </c>
      <c r="CI185">
        <v>0</v>
      </c>
      <c r="CJ185">
        <v>0</v>
      </c>
      <c r="CK185">
        <v>10004.16</v>
      </c>
      <c r="CL185">
        <v>0</v>
      </c>
      <c r="CM185">
        <v>0.221023</v>
      </c>
      <c r="CN185">
        <v>1460</v>
      </c>
      <c r="CO185">
        <v>0.972996333333333</v>
      </c>
      <c r="CP185">
        <v>0.0270039333333333</v>
      </c>
      <c r="CQ185">
        <v>0</v>
      </c>
      <c r="CR185">
        <v>894.513333333333</v>
      </c>
      <c r="CS185">
        <v>4.99999</v>
      </c>
      <c r="CT185">
        <v>13088.7666666667</v>
      </c>
      <c r="CU185">
        <v>12728.3333333333</v>
      </c>
      <c r="CV185">
        <v>40.062</v>
      </c>
      <c r="CW185">
        <v>42.25</v>
      </c>
      <c r="CX185">
        <v>41.25</v>
      </c>
      <c r="CY185">
        <v>41.562</v>
      </c>
      <c r="CZ185">
        <v>41.687</v>
      </c>
      <c r="DA185">
        <v>1415.71</v>
      </c>
      <c r="DB185">
        <v>39.2933333333333</v>
      </c>
      <c r="DC185">
        <v>0</v>
      </c>
      <c r="DD185">
        <v>1626126660.1</v>
      </c>
      <c r="DE185">
        <v>0</v>
      </c>
      <c r="DF185">
        <v>895.146153846154</v>
      </c>
      <c r="DG185">
        <v>-6.83528205878719</v>
      </c>
      <c r="DH185">
        <v>-93.8871795036644</v>
      </c>
      <c r="DI185">
        <v>13098.8846153846</v>
      </c>
      <c r="DJ185">
        <v>15</v>
      </c>
      <c r="DK185">
        <v>1626126261</v>
      </c>
      <c r="DL185" t="s">
        <v>294</v>
      </c>
      <c r="DM185">
        <v>1626126255</v>
      </c>
      <c r="DN185">
        <v>1626126261</v>
      </c>
      <c r="DO185">
        <v>7</v>
      </c>
      <c r="DP185">
        <v>0.339</v>
      </c>
      <c r="DQ185">
        <v>0.02</v>
      </c>
      <c r="DR185">
        <v>2.158</v>
      </c>
      <c r="DS185">
        <v>-0.064</v>
      </c>
      <c r="DT185">
        <v>420</v>
      </c>
      <c r="DU185">
        <v>4</v>
      </c>
      <c r="DV185">
        <v>0.09</v>
      </c>
      <c r="DW185">
        <v>0.05</v>
      </c>
      <c r="DX185">
        <v>-17.6839219512195</v>
      </c>
      <c r="DY185">
        <v>-0.484143554006984</v>
      </c>
      <c r="DZ185">
        <v>0.0551148490999901</v>
      </c>
      <c r="EA185">
        <v>1</v>
      </c>
      <c r="EB185">
        <v>895.597323529412</v>
      </c>
      <c r="EC185">
        <v>-7.17437180444078</v>
      </c>
      <c r="ED185">
        <v>0.718490645098064</v>
      </c>
      <c r="EE185">
        <v>1</v>
      </c>
      <c r="EF185">
        <v>3.07673146341463</v>
      </c>
      <c r="EG185">
        <v>0.29070292682927</v>
      </c>
      <c r="EH185">
        <v>0.0286817829973522</v>
      </c>
      <c r="EI185">
        <v>0</v>
      </c>
      <c r="EJ185">
        <v>2</v>
      </c>
      <c r="EK185">
        <v>3</v>
      </c>
      <c r="EL185" t="s">
        <v>340</v>
      </c>
      <c r="EM185">
        <v>100</v>
      </c>
      <c r="EN185">
        <v>100</v>
      </c>
      <c r="EO185">
        <v>2.13</v>
      </c>
      <c r="EP185">
        <v>-0.0527</v>
      </c>
      <c r="EQ185">
        <v>1.36772170046793</v>
      </c>
      <c r="ER185">
        <v>0.00225868272383977</v>
      </c>
      <c r="ES185">
        <v>-9.96746185667655e-07</v>
      </c>
      <c r="ET185">
        <v>2.83711317370827e-10</v>
      </c>
      <c r="EU185">
        <v>-0.063082517618382</v>
      </c>
      <c r="EV185">
        <v>-0.00217948432402501</v>
      </c>
      <c r="EW185">
        <v>0.000453263451741206</v>
      </c>
      <c r="EX185">
        <v>-1.16319206543697e-06</v>
      </c>
      <c r="EY185">
        <v>-2</v>
      </c>
      <c r="EZ185">
        <v>2196</v>
      </c>
      <c r="FA185">
        <v>1</v>
      </c>
      <c r="FB185">
        <v>25</v>
      </c>
      <c r="FC185">
        <v>6.6</v>
      </c>
      <c r="FD185">
        <v>6.5</v>
      </c>
      <c r="FE185">
        <v>18</v>
      </c>
      <c r="FF185">
        <v>945.055</v>
      </c>
      <c r="FG185">
        <v>424.624</v>
      </c>
      <c r="FH185">
        <v>18.7023</v>
      </c>
      <c r="FI185">
        <v>25.6841</v>
      </c>
      <c r="FJ185">
        <v>29.9993</v>
      </c>
      <c r="FK185">
        <v>25.7919</v>
      </c>
      <c r="FL185">
        <v>25.8275</v>
      </c>
      <c r="FM185">
        <v>25.266</v>
      </c>
      <c r="FN185">
        <v>70.7077</v>
      </c>
      <c r="FO185">
        <v>0</v>
      </c>
      <c r="FP185">
        <v>18.8</v>
      </c>
      <c r="FQ185">
        <v>420</v>
      </c>
      <c r="FR185">
        <v>4.80383</v>
      </c>
      <c r="FS185">
        <v>101.392</v>
      </c>
      <c r="FT185">
        <v>102.021</v>
      </c>
    </row>
    <row r="186" spans="1:176">
      <c r="A186">
        <v>170</v>
      </c>
      <c r="B186">
        <v>1626126652.6</v>
      </c>
      <c r="C186">
        <v>338.099999904633</v>
      </c>
      <c r="D186" t="s">
        <v>634</v>
      </c>
      <c r="E186" t="s">
        <v>635</v>
      </c>
      <c r="F186">
        <v>1</v>
      </c>
      <c r="I186">
        <v>1626126651.6</v>
      </c>
      <c r="J186">
        <f>(K186)/1000</f>
        <v>0</v>
      </c>
      <c r="K186">
        <f>1000*CC186*AI186*(BY186-BZ186)/(100*BR186*(1000-AI186*BY186))</f>
        <v>0</v>
      </c>
      <c r="L186">
        <f>CC186*AI186*(BX186-BW186*(1000-AI186*BZ186)/(1000-AI186*BY186))/(100*BR186)</f>
        <v>0</v>
      </c>
      <c r="M186">
        <f>BW186 - IF(AI186&gt;1, L186*BR186*100.0/(AK186*CK186), 0)</f>
        <v>0</v>
      </c>
      <c r="N186">
        <f>((T186-J186/2)*M186-L186)/(T186+J186/2)</f>
        <v>0</v>
      </c>
      <c r="O186">
        <f>N186*(CD186+CE186)/1000.0</f>
        <v>0</v>
      </c>
      <c r="P186">
        <f>(BW186 - IF(AI186&gt;1, L186*BR186*100.0/(AK186*CK186), 0))*(CD186+CE186)/1000.0</f>
        <v>0</v>
      </c>
      <c r="Q186">
        <f>2.0/((1/S186-1/R186)+SIGN(S186)*SQRT((1/S186-1/R186)*(1/S186-1/R186) + 4*BS186/((BS186+1)*(BS186+1))*(2*1/S186*1/R186-1/R186*1/R186)))</f>
        <v>0</v>
      </c>
      <c r="R186">
        <f>IF(LEFT(BT186,1)&lt;&gt;"0",IF(LEFT(BT186,1)="1",3.0,BU186),$D$5+$E$5*(CK186*CD186/($K$5*1000))+$F$5*(CK186*CD186/($K$5*1000))*MAX(MIN(BR186,$J$5),$I$5)*MAX(MIN(BR186,$J$5),$I$5)+$G$5*MAX(MIN(BR186,$J$5),$I$5)*(CK186*CD186/($K$5*1000))+$H$5*(CK186*CD186/($K$5*1000))*(CK186*CD186/($K$5*1000)))</f>
        <v>0</v>
      </c>
      <c r="S186">
        <f>J186*(1000-(1000*0.61365*exp(17.502*W186/(240.97+W186))/(CD186+CE186)+BY186)/2)/(1000*0.61365*exp(17.502*W186/(240.97+W186))/(CD186+CE186)-BY186)</f>
        <v>0</v>
      </c>
      <c r="T186">
        <f>1/((BS186+1)/(Q186/1.6)+1/(R186/1.37)) + BS186/((BS186+1)/(Q186/1.6) + BS186/(R186/1.37))</f>
        <v>0</v>
      </c>
      <c r="U186">
        <f>(BN186*BQ186)</f>
        <v>0</v>
      </c>
      <c r="V186">
        <f>(CF186+(U186+2*0.95*5.67E-8*(((CF186+$B$7)+273)^4-(CF186+273)^4)-44100*J186)/(1.84*29.3*R186+8*0.95*5.67E-8*(CF186+273)^3))</f>
        <v>0</v>
      </c>
      <c r="W186">
        <f>($C$7*CG186+$D$7*CH186+$E$7*V186)</f>
        <v>0</v>
      </c>
      <c r="X186">
        <f>0.61365*exp(17.502*W186/(240.97+W186))</f>
        <v>0</v>
      </c>
      <c r="Y186">
        <f>(Z186/AA186*100)</f>
        <v>0</v>
      </c>
      <c r="Z186">
        <f>BY186*(CD186+CE186)/1000</f>
        <v>0</v>
      </c>
      <c r="AA186">
        <f>0.61365*exp(17.502*CF186/(240.97+CF186))</f>
        <v>0</v>
      </c>
      <c r="AB186">
        <f>(X186-BY186*(CD186+CE186)/1000)</f>
        <v>0</v>
      </c>
      <c r="AC186">
        <f>(-J186*44100)</f>
        <v>0</v>
      </c>
      <c r="AD186">
        <f>2*29.3*R186*0.92*(CF186-W186)</f>
        <v>0</v>
      </c>
      <c r="AE186">
        <f>2*0.95*5.67E-8*(((CF186+$B$7)+273)^4-(W186+273)^4)</f>
        <v>0</v>
      </c>
      <c r="AF186">
        <f>U186+AE186+AC186+AD186</f>
        <v>0</v>
      </c>
      <c r="AG186">
        <v>14</v>
      </c>
      <c r="AH186">
        <v>2</v>
      </c>
      <c r="AI186">
        <f>IF(AG186*$H$13&gt;=AK186,1.0,(AK186/(AK186-AG186*$H$13)))</f>
        <v>0</v>
      </c>
      <c r="AJ186">
        <f>(AI186-1)*100</f>
        <v>0</v>
      </c>
      <c r="AK186">
        <f>MAX(0,($B$13+$C$13*CK186)/(1+$D$13*CK186)*CD186/(CF186+273)*$E$13)</f>
        <v>0</v>
      </c>
      <c r="AL186" t="s">
        <v>292</v>
      </c>
      <c r="AM186" t="s">
        <v>292</v>
      </c>
      <c r="AN186">
        <v>0</v>
      </c>
      <c r="AO186">
        <v>0</v>
      </c>
      <c r="AP186">
        <f>1-AN186/AO186</f>
        <v>0</v>
      </c>
      <c r="AQ186">
        <v>0</v>
      </c>
      <c r="AR186" t="s">
        <v>292</v>
      </c>
      <c r="AS186" t="s">
        <v>292</v>
      </c>
      <c r="AT186">
        <v>0</v>
      </c>
      <c r="AU186">
        <v>0</v>
      </c>
      <c r="AV186">
        <f>1-AT186/AU186</f>
        <v>0</v>
      </c>
      <c r="AW186">
        <v>0.5</v>
      </c>
      <c r="AX186">
        <f>BO186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292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BN186">
        <f>$B$11*CL186+$C$11*CM186+$F$11*CN186*(1-CQ186)</f>
        <v>0</v>
      </c>
      <c r="BO186">
        <f>BN186*BP186</f>
        <v>0</v>
      </c>
      <c r="BP186">
        <f>($B$11*$D$9+$C$11*$D$9+$F$11*((DA186+CS186)/MAX(DA186+CS186+DB186, 0.1)*$I$9+DB186/MAX(DA186+CS186+DB186, 0.1)*$J$9))/($B$11+$C$11+$F$11)</f>
        <v>0</v>
      </c>
      <c r="BQ186">
        <f>($B$11*$K$9+$C$11*$K$9+$F$11*((DA186+CS186)/MAX(DA186+CS186+DB186, 0.1)*$P$9+DB186/MAX(DA186+CS186+DB186, 0.1)*$Q$9))/($B$11+$C$11+$F$11)</f>
        <v>0</v>
      </c>
      <c r="BR186">
        <v>6</v>
      </c>
      <c r="BS186">
        <v>0.5</v>
      </c>
      <c r="BT186" t="s">
        <v>293</v>
      </c>
      <c r="BU186">
        <v>2</v>
      </c>
      <c r="BV186">
        <v>1626126651.6</v>
      </c>
      <c r="BW186">
        <v>402.210333333333</v>
      </c>
      <c r="BX186">
        <v>419.998666666667</v>
      </c>
      <c r="BY186">
        <v>7.82106</v>
      </c>
      <c r="BZ186">
        <v>4.69025666666667</v>
      </c>
      <c r="CA186">
        <v>400.08</v>
      </c>
      <c r="CB186">
        <v>7.87377</v>
      </c>
      <c r="CC186">
        <v>899.926333333333</v>
      </c>
      <c r="CD186">
        <v>100.771666666667</v>
      </c>
      <c r="CE186">
        <v>0.110744333333333</v>
      </c>
      <c r="CF186">
        <v>19.6162666666667</v>
      </c>
      <c r="CG186">
        <v>18.5897333333333</v>
      </c>
      <c r="CH186">
        <v>999.9</v>
      </c>
      <c r="CI186">
        <v>0</v>
      </c>
      <c r="CJ186">
        <v>0</v>
      </c>
      <c r="CK186">
        <v>9998.73333333333</v>
      </c>
      <c r="CL186">
        <v>0</v>
      </c>
      <c r="CM186">
        <v>0.221023</v>
      </c>
      <c r="CN186">
        <v>1460.00333333333</v>
      </c>
      <c r="CO186">
        <v>0.972997666666667</v>
      </c>
      <c r="CP186">
        <v>0.0270023666666667</v>
      </c>
      <c r="CQ186">
        <v>0</v>
      </c>
      <c r="CR186">
        <v>894.032666666667</v>
      </c>
      <c r="CS186">
        <v>4.99999</v>
      </c>
      <c r="CT186">
        <v>13086.1666666667</v>
      </c>
      <c r="CU186">
        <v>12728.3333333333</v>
      </c>
      <c r="CV186">
        <v>40.062</v>
      </c>
      <c r="CW186">
        <v>42.25</v>
      </c>
      <c r="CX186">
        <v>41.25</v>
      </c>
      <c r="CY186">
        <v>41.562</v>
      </c>
      <c r="CZ186">
        <v>41.729</v>
      </c>
      <c r="DA186">
        <v>1415.71333333333</v>
      </c>
      <c r="DB186">
        <v>39.29</v>
      </c>
      <c r="DC186">
        <v>0</v>
      </c>
      <c r="DD186">
        <v>1626126661.9</v>
      </c>
      <c r="DE186">
        <v>0</v>
      </c>
      <c r="DF186">
        <v>894.89672</v>
      </c>
      <c r="DG186">
        <v>-7.37953845434669</v>
      </c>
      <c r="DH186">
        <v>-93.9076921746861</v>
      </c>
      <c r="DI186">
        <v>13095.588</v>
      </c>
      <c r="DJ186">
        <v>15</v>
      </c>
      <c r="DK186">
        <v>1626126261</v>
      </c>
      <c r="DL186" t="s">
        <v>294</v>
      </c>
      <c r="DM186">
        <v>1626126255</v>
      </c>
      <c r="DN186">
        <v>1626126261</v>
      </c>
      <c r="DO186">
        <v>7</v>
      </c>
      <c r="DP186">
        <v>0.339</v>
      </c>
      <c r="DQ186">
        <v>0.02</v>
      </c>
      <c r="DR186">
        <v>2.158</v>
      </c>
      <c r="DS186">
        <v>-0.064</v>
      </c>
      <c r="DT186">
        <v>420</v>
      </c>
      <c r="DU186">
        <v>4</v>
      </c>
      <c r="DV186">
        <v>0.09</v>
      </c>
      <c r="DW186">
        <v>0.05</v>
      </c>
      <c r="DX186">
        <v>-17.7011756097561</v>
      </c>
      <c r="DY186">
        <v>-0.560385365853749</v>
      </c>
      <c r="DZ186">
        <v>0.0617113452845042</v>
      </c>
      <c r="EA186">
        <v>0</v>
      </c>
      <c r="EB186">
        <v>895.336545454546</v>
      </c>
      <c r="EC186">
        <v>-7.4031277123385</v>
      </c>
      <c r="ED186">
        <v>0.721120176211946</v>
      </c>
      <c r="EE186">
        <v>1</v>
      </c>
      <c r="EF186">
        <v>3.08647975609756</v>
      </c>
      <c r="EG186">
        <v>0.286034634146342</v>
      </c>
      <c r="EH186">
        <v>0.0282203564728142</v>
      </c>
      <c r="EI186">
        <v>0</v>
      </c>
      <c r="EJ186">
        <v>1</v>
      </c>
      <c r="EK186">
        <v>3</v>
      </c>
      <c r="EL186" t="s">
        <v>459</v>
      </c>
      <c r="EM186">
        <v>100</v>
      </c>
      <c r="EN186">
        <v>100</v>
      </c>
      <c r="EO186">
        <v>2.13</v>
      </c>
      <c r="EP186">
        <v>-0.0527</v>
      </c>
      <c r="EQ186">
        <v>1.36772170046793</v>
      </c>
      <c r="ER186">
        <v>0.00225868272383977</v>
      </c>
      <c r="ES186">
        <v>-9.96746185667655e-07</v>
      </c>
      <c r="ET186">
        <v>2.83711317370827e-10</v>
      </c>
      <c r="EU186">
        <v>-0.063082517618382</v>
      </c>
      <c r="EV186">
        <v>-0.00217948432402501</v>
      </c>
      <c r="EW186">
        <v>0.000453263451741206</v>
      </c>
      <c r="EX186">
        <v>-1.16319206543697e-06</v>
      </c>
      <c r="EY186">
        <v>-2</v>
      </c>
      <c r="EZ186">
        <v>2196</v>
      </c>
      <c r="FA186">
        <v>1</v>
      </c>
      <c r="FB186">
        <v>25</v>
      </c>
      <c r="FC186">
        <v>6.6</v>
      </c>
      <c r="FD186">
        <v>6.5</v>
      </c>
      <c r="FE186">
        <v>18</v>
      </c>
      <c r="FF186">
        <v>944.549</v>
      </c>
      <c r="FG186">
        <v>424.68</v>
      </c>
      <c r="FH186">
        <v>18.7623</v>
      </c>
      <c r="FI186">
        <v>25.6798</v>
      </c>
      <c r="FJ186">
        <v>29.9994</v>
      </c>
      <c r="FK186">
        <v>25.7897</v>
      </c>
      <c r="FL186">
        <v>25.8254</v>
      </c>
      <c r="FM186">
        <v>25.269</v>
      </c>
      <c r="FN186">
        <v>70.7077</v>
      </c>
      <c r="FO186">
        <v>0</v>
      </c>
      <c r="FP186">
        <v>18.9</v>
      </c>
      <c r="FQ186">
        <v>420</v>
      </c>
      <c r="FR186">
        <v>4.80905</v>
      </c>
      <c r="FS186">
        <v>101.391</v>
      </c>
      <c r="FT186">
        <v>102.022</v>
      </c>
    </row>
    <row r="187" spans="1:176">
      <c r="A187">
        <v>171</v>
      </c>
      <c r="B187">
        <v>1626126654.6</v>
      </c>
      <c r="C187">
        <v>340.099999904633</v>
      </c>
      <c r="D187" t="s">
        <v>636</v>
      </c>
      <c r="E187" t="s">
        <v>637</v>
      </c>
      <c r="F187">
        <v>1</v>
      </c>
      <c r="I187">
        <v>1626126653.6</v>
      </c>
      <c r="J187">
        <f>(K187)/1000</f>
        <v>0</v>
      </c>
      <c r="K187">
        <f>1000*CC187*AI187*(BY187-BZ187)/(100*BR187*(1000-AI187*BY187))</f>
        <v>0</v>
      </c>
      <c r="L187">
        <f>CC187*AI187*(BX187-BW187*(1000-AI187*BZ187)/(1000-AI187*BY187))/(100*BR187)</f>
        <v>0</v>
      </c>
      <c r="M187">
        <f>BW187 - IF(AI187&gt;1, L187*BR187*100.0/(AK187*CK187), 0)</f>
        <v>0</v>
      </c>
      <c r="N187">
        <f>((T187-J187/2)*M187-L187)/(T187+J187/2)</f>
        <v>0</v>
      </c>
      <c r="O187">
        <f>N187*(CD187+CE187)/1000.0</f>
        <v>0</v>
      </c>
      <c r="P187">
        <f>(BW187 - IF(AI187&gt;1, L187*BR187*100.0/(AK187*CK187), 0))*(CD187+CE187)/1000.0</f>
        <v>0</v>
      </c>
      <c r="Q187">
        <f>2.0/((1/S187-1/R187)+SIGN(S187)*SQRT((1/S187-1/R187)*(1/S187-1/R187) + 4*BS187/((BS187+1)*(BS187+1))*(2*1/S187*1/R187-1/R187*1/R187)))</f>
        <v>0</v>
      </c>
      <c r="R187">
        <f>IF(LEFT(BT187,1)&lt;&gt;"0",IF(LEFT(BT187,1)="1",3.0,BU187),$D$5+$E$5*(CK187*CD187/($K$5*1000))+$F$5*(CK187*CD187/($K$5*1000))*MAX(MIN(BR187,$J$5),$I$5)*MAX(MIN(BR187,$J$5),$I$5)+$G$5*MAX(MIN(BR187,$J$5),$I$5)*(CK187*CD187/($K$5*1000))+$H$5*(CK187*CD187/($K$5*1000))*(CK187*CD187/($K$5*1000)))</f>
        <v>0</v>
      </c>
      <c r="S187">
        <f>J187*(1000-(1000*0.61365*exp(17.502*W187/(240.97+W187))/(CD187+CE187)+BY187)/2)/(1000*0.61365*exp(17.502*W187/(240.97+W187))/(CD187+CE187)-BY187)</f>
        <v>0</v>
      </c>
      <c r="T187">
        <f>1/((BS187+1)/(Q187/1.6)+1/(R187/1.37)) + BS187/((BS187+1)/(Q187/1.6) + BS187/(R187/1.37))</f>
        <v>0</v>
      </c>
      <c r="U187">
        <f>(BN187*BQ187)</f>
        <v>0</v>
      </c>
      <c r="V187">
        <f>(CF187+(U187+2*0.95*5.67E-8*(((CF187+$B$7)+273)^4-(CF187+273)^4)-44100*J187)/(1.84*29.3*R187+8*0.95*5.67E-8*(CF187+273)^3))</f>
        <v>0</v>
      </c>
      <c r="W187">
        <f>($C$7*CG187+$D$7*CH187+$E$7*V187)</f>
        <v>0</v>
      </c>
      <c r="X187">
        <f>0.61365*exp(17.502*W187/(240.97+W187))</f>
        <v>0</v>
      </c>
      <c r="Y187">
        <f>(Z187/AA187*100)</f>
        <v>0</v>
      </c>
      <c r="Z187">
        <f>BY187*(CD187+CE187)/1000</f>
        <v>0</v>
      </c>
      <c r="AA187">
        <f>0.61365*exp(17.502*CF187/(240.97+CF187))</f>
        <v>0</v>
      </c>
      <c r="AB187">
        <f>(X187-BY187*(CD187+CE187)/1000)</f>
        <v>0</v>
      </c>
      <c r="AC187">
        <f>(-J187*44100)</f>
        <v>0</v>
      </c>
      <c r="AD187">
        <f>2*29.3*R187*0.92*(CF187-W187)</f>
        <v>0</v>
      </c>
      <c r="AE187">
        <f>2*0.95*5.67E-8*(((CF187+$B$7)+273)^4-(W187+273)^4)</f>
        <v>0</v>
      </c>
      <c r="AF187">
        <f>U187+AE187+AC187+AD187</f>
        <v>0</v>
      </c>
      <c r="AG187">
        <v>15</v>
      </c>
      <c r="AH187">
        <v>2</v>
      </c>
      <c r="AI187">
        <f>IF(AG187*$H$13&gt;=AK187,1.0,(AK187/(AK187-AG187*$H$13)))</f>
        <v>0</v>
      </c>
      <c r="AJ187">
        <f>(AI187-1)*100</f>
        <v>0</v>
      </c>
      <c r="AK187">
        <f>MAX(0,($B$13+$C$13*CK187)/(1+$D$13*CK187)*CD187/(CF187+273)*$E$13)</f>
        <v>0</v>
      </c>
      <c r="AL187" t="s">
        <v>292</v>
      </c>
      <c r="AM187" t="s">
        <v>292</v>
      </c>
      <c r="AN187">
        <v>0</v>
      </c>
      <c r="AO187">
        <v>0</v>
      </c>
      <c r="AP187">
        <f>1-AN187/AO187</f>
        <v>0</v>
      </c>
      <c r="AQ187">
        <v>0</v>
      </c>
      <c r="AR187" t="s">
        <v>292</v>
      </c>
      <c r="AS187" t="s">
        <v>292</v>
      </c>
      <c r="AT187">
        <v>0</v>
      </c>
      <c r="AU187">
        <v>0</v>
      </c>
      <c r="AV187">
        <f>1-AT187/AU187</f>
        <v>0</v>
      </c>
      <c r="AW187">
        <v>0.5</v>
      </c>
      <c r="AX187">
        <f>BO187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292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BN187">
        <f>$B$11*CL187+$C$11*CM187+$F$11*CN187*(1-CQ187)</f>
        <v>0</v>
      </c>
      <c r="BO187">
        <f>BN187*BP187</f>
        <v>0</v>
      </c>
      <c r="BP187">
        <f>($B$11*$D$9+$C$11*$D$9+$F$11*((DA187+CS187)/MAX(DA187+CS187+DB187, 0.1)*$I$9+DB187/MAX(DA187+CS187+DB187, 0.1)*$J$9))/($B$11+$C$11+$F$11)</f>
        <v>0</v>
      </c>
      <c r="BQ187">
        <f>($B$11*$K$9+$C$11*$K$9+$F$11*((DA187+CS187)/MAX(DA187+CS187+DB187, 0.1)*$P$9+DB187/MAX(DA187+CS187+DB187, 0.1)*$Q$9))/($B$11+$C$11+$F$11)</f>
        <v>0</v>
      </c>
      <c r="BR187">
        <v>6</v>
      </c>
      <c r="BS187">
        <v>0.5</v>
      </c>
      <c r="BT187" t="s">
        <v>293</v>
      </c>
      <c r="BU187">
        <v>2</v>
      </c>
      <c r="BV187">
        <v>1626126653.6</v>
      </c>
      <c r="BW187">
        <v>402.203666666667</v>
      </c>
      <c r="BX187">
        <v>419.949666666667</v>
      </c>
      <c r="BY187">
        <v>7.83352</v>
      </c>
      <c r="BZ187">
        <v>4.70746666666667</v>
      </c>
      <c r="CA187">
        <v>400.073666666667</v>
      </c>
      <c r="CB187">
        <v>7.88617</v>
      </c>
      <c r="CC187">
        <v>899.949333333333</v>
      </c>
      <c r="CD187">
        <v>100.773333333333</v>
      </c>
      <c r="CE187">
        <v>0.111218</v>
      </c>
      <c r="CF187">
        <v>19.6492</v>
      </c>
      <c r="CG187">
        <v>18.6196333333333</v>
      </c>
      <c r="CH187">
        <v>999.9</v>
      </c>
      <c r="CI187">
        <v>0</v>
      </c>
      <c r="CJ187">
        <v>0</v>
      </c>
      <c r="CK187">
        <v>9997.72666666667</v>
      </c>
      <c r="CL187">
        <v>0</v>
      </c>
      <c r="CM187">
        <v>0.221023</v>
      </c>
      <c r="CN187">
        <v>1460.08</v>
      </c>
      <c r="CO187">
        <v>0.972999</v>
      </c>
      <c r="CP187">
        <v>0.0270008</v>
      </c>
      <c r="CQ187">
        <v>0</v>
      </c>
      <c r="CR187">
        <v>893.957333333333</v>
      </c>
      <c r="CS187">
        <v>4.99999</v>
      </c>
      <c r="CT187">
        <v>13083.6333333333</v>
      </c>
      <c r="CU187">
        <v>12729.0333333333</v>
      </c>
      <c r="CV187">
        <v>40.062</v>
      </c>
      <c r="CW187">
        <v>42.25</v>
      </c>
      <c r="CX187">
        <v>41.25</v>
      </c>
      <c r="CY187">
        <v>41.562</v>
      </c>
      <c r="CZ187">
        <v>41.729</v>
      </c>
      <c r="DA187">
        <v>1415.79</v>
      </c>
      <c r="DB187">
        <v>39.29</v>
      </c>
      <c r="DC187">
        <v>0</v>
      </c>
      <c r="DD187">
        <v>1626126663.7</v>
      </c>
      <c r="DE187">
        <v>0</v>
      </c>
      <c r="DF187">
        <v>894.731576923077</v>
      </c>
      <c r="DG187">
        <v>-7.06745299753563</v>
      </c>
      <c r="DH187">
        <v>-93.0803419675794</v>
      </c>
      <c r="DI187">
        <v>13093.1846153846</v>
      </c>
      <c r="DJ187">
        <v>15</v>
      </c>
      <c r="DK187">
        <v>1626126261</v>
      </c>
      <c r="DL187" t="s">
        <v>294</v>
      </c>
      <c r="DM187">
        <v>1626126255</v>
      </c>
      <c r="DN187">
        <v>1626126261</v>
      </c>
      <c r="DO187">
        <v>7</v>
      </c>
      <c r="DP187">
        <v>0.339</v>
      </c>
      <c r="DQ187">
        <v>0.02</v>
      </c>
      <c r="DR187">
        <v>2.158</v>
      </c>
      <c r="DS187">
        <v>-0.064</v>
      </c>
      <c r="DT187">
        <v>420</v>
      </c>
      <c r="DU187">
        <v>4</v>
      </c>
      <c r="DV187">
        <v>0.09</v>
      </c>
      <c r="DW187">
        <v>0.05</v>
      </c>
      <c r="DX187">
        <v>-17.7162292682927</v>
      </c>
      <c r="DY187">
        <v>-0.467320557491259</v>
      </c>
      <c r="DZ187">
        <v>0.0548291548041529</v>
      </c>
      <c r="EA187">
        <v>1</v>
      </c>
      <c r="EB187">
        <v>895.119542857143</v>
      </c>
      <c r="EC187">
        <v>-7.37828298993793</v>
      </c>
      <c r="ED187">
        <v>0.757548238647248</v>
      </c>
      <c r="EE187">
        <v>1</v>
      </c>
      <c r="EF187">
        <v>3.09488536585366</v>
      </c>
      <c r="EG187">
        <v>0.265043623693381</v>
      </c>
      <c r="EH187">
        <v>0.0263581299623106</v>
      </c>
      <c r="EI187">
        <v>0</v>
      </c>
      <c r="EJ187">
        <v>2</v>
      </c>
      <c r="EK187">
        <v>3</v>
      </c>
      <c r="EL187" t="s">
        <v>340</v>
      </c>
      <c r="EM187">
        <v>100</v>
      </c>
      <c r="EN187">
        <v>100</v>
      </c>
      <c r="EO187">
        <v>2.13</v>
      </c>
      <c r="EP187">
        <v>-0.0526</v>
      </c>
      <c r="EQ187">
        <v>1.36772170046793</v>
      </c>
      <c r="ER187">
        <v>0.00225868272383977</v>
      </c>
      <c r="ES187">
        <v>-9.96746185667655e-07</v>
      </c>
      <c r="ET187">
        <v>2.83711317370827e-10</v>
      </c>
      <c r="EU187">
        <v>-0.063082517618382</v>
      </c>
      <c r="EV187">
        <v>-0.00217948432402501</v>
      </c>
      <c r="EW187">
        <v>0.000453263451741206</v>
      </c>
      <c r="EX187">
        <v>-1.16319206543697e-06</v>
      </c>
      <c r="EY187">
        <v>-2</v>
      </c>
      <c r="EZ187">
        <v>2196</v>
      </c>
      <c r="FA187">
        <v>1</v>
      </c>
      <c r="FB187">
        <v>25</v>
      </c>
      <c r="FC187">
        <v>6.7</v>
      </c>
      <c r="FD187">
        <v>6.6</v>
      </c>
      <c r="FE187">
        <v>18</v>
      </c>
      <c r="FF187">
        <v>944.169</v>
      </c>
      <c r="FG187">
        <v>424.648</v>
      </c>
      <c r="FH187">
        <v>18.826</v>
      </c>
      <c r="FI187">
        <v>25.6757</v>
      </c>
      <c r="FJ187">
        <v>29.9994</v>
      </c>
      <c r="FK187">
        <v>25.7872</v>
      </c>
      <c r="FL187">
        <v>25.8232</v>
      </c>
      <c r="FM187">
        <v>25.2674</v>
      </c>
      <c r="FN187">
        <v>70.7077</v>
      </c>
      <c r="FO187">
        <v>0</v>
      </c>
      <c r="FP187">
        <v>18.9</v>
      </c>
      <c r="FQ187">
        <v>420</v>
      </c>
      <c r="FR187">
        <v>4.80391</v>
      </c>
      <c r="FS187">
        <v>101.391</v>
      </c>
      <c r="FT187">
        <v>102.022</v>
      </c>
    </row>
    <row r="188" spans="1:176">
      <c r="A188">
        <v>172</v>
      </c>
      <c r="B188">
        <v>1626126656.6</v>
      </c>
      <c r="C188">
        <v>342.099999904633</v>
      </c>
      <c r="D188" t="s">
        <v>638</v>
      </c>
      <c r="E188" t="s">
        <v>639</v>
      </c>
      <c r="F188">
        <v>1</v>
      </c>
      <c r="I188">
        <v>1626126655.6</v>
      </c>
      <c r="J188">
        <f>(K188)/1000</f>
        <v>0</v>
      </c>
      <c r="K188">
        <f>1000*CC188*AI188*(BY188-BZ188)/(100*BR188*(1000-AI188*BY188))</f>
        <v>0</v>
      </c>
      <c r="L188">
        <f>CC188*AI188*(BX188-BW188*(1000-AI188*BZ188)/(1000-AI188*BY188))/(100*BR188)</f>
        <v>0</v>
      </c>
      <c r="M188">
        <f>BW188 - IF(AI188&gt;1, L188*BR188*100.0/(AK188*CK188), 0)</f>
        <v>0</v>
      </c>
      <c r="N188">
        <f>((T188-J188/2)*M188-L188)/(T188+J188/2)</f>
        <v>0</v>
      </c>
      <c r="O188">
        <f>N188*(CD188+CE188)/1000.0</f>
        <v>0</v>
      </c>
      <c r="P188">
        <f>(BW188 - IF(AI188&gt;1, L188*BR188*100.0/(AK188*CK188), 0))*(CD188+CE188)/1000.0</f>
        <v>0</v>
      </c>
      <c r="Q188">
        <f>2.0/((1/S188-1/R188)+SIGN(S188)*SQRT((1/S188-1/R188)*(1/S188-1/R188) + 4*BS188/((BS188+1)*(BS188+1))*(2*1/S188*1/R188-1/R188*1/R188)))</f>
        <v>0</v>
      </c>
      <c r="R188">
        <f>IF(LEFT(BT188,1)&lt;&gt;"0",IF(LEFT(BT188,1)="1",3.0,BU188),$D$5+$E$5*(CK188*CD188/($K$5*1000))+$F$5*(CK188*CD188/($K$5*1000))*MAX(MIN(BR188,$J$5),$I$5)*MAX(MIN(BR188,$J$5),$I$5)+$G$5*MAX(MIN(BR188,$J$5),$I$5)*(CK188*CD188/($K$5*1000))+$H$5*(CK188*CD188/($K$5*1000))*(CK188*CD188/($K$5*1000)))</f>
        <v>0</v>
      </c>
      <c r="S188">
        <f>J188*(1000-(1000*0.61365*exp(17.502*W188/(240.97+W188))/(CD188+CE188)+BY188)/2)/(1000*0.61365*exp(17.502*W188/(240.97+W188))/(CD188+CE188)-BY188)</f>
        <v>0</v>
      </c>
      <c r="T188">
        <f>1/((BS188+1)/(Q188/1.6)+1/(R188/1.37)) + BS188/((BS188+1)/(Q188/1.6) + BS188/(R188/1.37))</f>
        <v>0</v>
      </c>
      <c r="U188">
        <f>(BN188*BQ188)</f>
        <v>0</v>
      </c>
      <c r="V188">
        <f>(CF188+(U188+2*0.95*5.67E-8*(((CF188+$B$7)+273)^4-(CF188+273)^4)-44100*J188)/(1.84*29.3*R188+8*0.95*5.67E-8*(CF188+273)^3))</f>
        <v>0</v>
      </c>
      <c r="W188">
        <f>($C$7*CG188+$D$7*CH188+$E$7*V188)</f>
        <v>0</v>
      </c>
      <c r="X188">
        <f>0.61365*exp(17.502*W188/(240.97+W188))</f>
        <v>0</v>
      </c>
      <c r="Y188">
        <f>(Z188/AA188*100)</f>
        <v>0</v>
      </c>
      <c r="Z188">
        <f>BY188*(CD188+CE188)/1000</f>
        <v>0</v>
      </c>
      <c r="AA188">
        <f>0.61365*exp(17.502*CF188/(240.97+CF188))</f>
        <v>0</v>
      </c>
      <c r="AB188">
        <f>(X188-BY188*(CD188+CE188)/1000)</f>
        <v>0</v>
      </c>
      <c r="AC188">
        <f>(-J188*44100)</f>
        <v>0</v>
      </c>
      <c r="AD188">
        <f>2*29.3*R188*0.92*(CF188-W188)</f>
        <v>0</v>
      </c>
      <c r="AE188">
        <f>2*0.95*5.67E-8*(((CF188+$B$7)+273)^4-(W188+273)^4)</f>
        <v>0</v>
      </c>
      <c r="AF188">
        <f>U188+AE188+AC188+AD188</f>
        <v>0</v>
      </c>
      <c r="AG188">
        <v>14</v>
      </c>
      <c r="AH188">
        <v>2</v>
      </c>
      <c r="AI188">
        <f>IF(AG188*$H$13&gt;=AK188,1.0,(AK188/(AK188-AG188*$H$13)))</f>
        <v>0</v>
      </c>
      <c r="AJ188">
        <f>(AI188-1)*100</f>
        <v>0</v>
      </c>
      <c r="AK188">
        <f>MAX(0,($B$13+$C$13*CK188)/(1+$D$13*CK188)*CD188/(CF188+273)*$E$13)</f>
        <v>0</v>
      </c>
      <c r="AL188" t="s">
        <v>292</v>
      </c>
      <c r="AM188" t="s">
        <v>292</v>
      </c>
      <c r="AN188">
        <v>0</v>
      </c>
      <c r="AO188">
        <v>0</v>
      </c>
      <c r="AP188">
        <f>1-AN188/AO188</f>
        <v>0</v>
      </c>
      <c r="AQ188">
        <v>0</v>
      </c>
      <c r="AR188" t="s">
        <v>292</v>
      </c>
      <c r="AS188" t="s">
        <v>292</v>
      </c>
      <c r="AT188">
        <v>0</v>
      </c>
      <c r="AU188">
        <v>0</v>
      </c>
      <c r="AV188">
        <f>1-AT188/AU188</f>
        <v>0</v>
      </c>
      <c r="AW188">
        <v>0.5</v>
      </c>
      <c r="AX188">
        <f>BO188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292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BN188">
        <f>$B$11*CL188+$C$11*CM188+$F$11*CN188*(1-CQ188)</f>
        <v>0</v>
      </c>
      <c r="BO188">
        <f>BN188*BP188</f>
        <v>0</v>
      </c>
      <c r="BP188">
        <f>($B$11*$D$9+$C$11*$D$9+$F$11*((DA188+CS188)/MAX(DA188+CS188+DB188, 0.1)*$I$9+DB188/MAX(DA188+CS188+DB188, 0.1)*$J$9))/($B$11+$C$11+$F$11)</f>
        <v>0</v>
      </c>
      <c r="BQ188">
        <f>($B$11*$K$9+$C$11*$K$9+$F$11*((DA188+CS188)/MAX(DA188+CS188+DB188, 0.1)*$P$9+DB188/MAX(DA188+CS188+DB188, 0.1)*$Q$9))/($B$11+$C$11+$F$11)</f>
        <v>0</v>
      </c>
      <c r="BR188">
        <v>6</v>
      </c>
      <c r="BS188">
        <v>0.5</v>
      </c>
      <c r="BT188" t="s">
        <v>293</v>
      </c>
      <c r="BU188">
        <v>2</v>
      </c>
      <c r="BV188">
        <v>1626126655.6</v>
      </c>
      <c r="BW188">
        <v>402.151333333333</v>
      </c>
      <c r="BX188">
        <v>419.976</v>
      </c>
      <c r="BY188">
        <v>7.85040666666667</v>
      </c>
      <c r="BZ188">
        <v>4.72309666666667</v>
      </c>
      <c r="CA188">
        <v>400.021333333333</v>
      </c>
      <c r="CB188">
        <v>7.90297666666667</v>
      </c>
      <c r="CC188">
        <v>900.085666666667</v>
      </c>
      <c r="CD188">
        <v>100.773333333333</v>
      </c>
      <c r="CE188">
        <v>0.111361333333333</v>
      </c>
      <c r="CF188">
        <v>19.6821</v>
      </c>
      <c r="CG188">
        <v>18.6471</v>
      </c>
      <c r="CH188">
        <v>999.9</v>
      </c>
      <c r="CI188">
        <v>0</v>
      </c>
      <c r="CJ188">
        <v>0</v>
      </c>
      <c r="CK188">
        <v>10002.9333333333</v>
      </c>
      <c r="CL188">
        <v>0</v>
      </c>
      <c r="CM188">
        <v>0.221023</v>
      </c>
      <c r="CN188">
        <v>1460.08</v>
      </c>
      <c r="CO188">
        <v>0.972997666666667</v>
      </c>
      <c r="CP188">
        <v>0.0270023666666667</v>
      </c>
      <c r="CQ188">
        <v>0</v>
      </c>
      <c r="CR188">
        <v>893.848</v>
      </c>
      <c r="CS188">
        <v>4.99999</v>
      </c>
      <c r="CT188">
        <v>13080.6</v>
      </c>
      <c r="CU188">
        <v>12729</v>
      </c>
      <c r="CV188">
        <v>40.062</v>
      </c>
      <c r="CW188">
        <v>42.25</v>
      </c>
      <c r="CX188">
        <v>41.25</v>
      </c>
      <c r="CY188">
        <v>41.562</v>
      </c>
      <c r="CZ188">
        <v>41.75</v>
      </c>
      <c r="DA188">
        <v>1415.79</v>
      </c>
      <c r="DB188">
        <v>39.2933333333333</v>
      </c>
      <c r="DC188">
        <v>0</v>
      </c>
      <c r="DD188">
        <v>1626126666.1</v>
      </c>
      <c r="DE188">
        <v>0</v>
      </c>
      <c r="DF188">
        <v>894.451346153846</v>
      </c>
      <c r="DG188">
        <v>-6.42335042036585</v>
      </c>
      <c r="DH188">
        <v>-93.135042728536</v>
      </c>
      <c r="DI188">
        <v>13089.5</v>
      </c>
      <c r="DJ188">
        <v>15</v>
      </c>
      <c r="DK188">
        <v>1626126261</v>
      </c>
      <c r="DL188" t="s">
        <v>294</v>
      </c>
      <c r="DM188">
        <v>1626126255</v>
      </c>
      <c r="DN188">
        <v>1626126261</v>
      </c>
      <c r="DO188">
        <v>7</v>
      </c>
      <c r="DP188">
        <v>0.339</v>
      </c>
      <c r="DQ188">
        <v>0.02</v>
      </c>
      <c r="DR188">
        <v>2.158</v>
      </c>
      <c r="DS188">
        <v>-0.064</v>
      </c>
      <c r="DT188">
        <v>420</v>
      </c>
      <c r="DU188">
        <v>4</v>
      </c>
      <c r="DV188">
        <v>0.09</v>
      </c>
      <c r="DW188">
        <v>0.05</v>
      </c>
      <c r="DX188">
        <v>-17.7317707317073</v>
      </c>
      <c r="DY188">
        <v>-0.394266898954696</v>
      </c>
      <c r="DZ188">
        <v>0.0490810193500522</v>
      </c>
      <c r="EA188">
        <v>1</v>
      </c>
      <c r="EB188">
        <v>894.817939393939</v>
      </c>
      <c r="EC188">
        <v>-6.76291067819637</v>
      </c>
      <c r="ED188">
        <v>0.668289038329336</v>
      </c>
      <c r="EE188">
        <v>1</v>
      </c>
      <c r="EF188">
        <v>3.10199658536585</v>
      </c>
      <c r="EG188">
        <v>0.231966898954707</v>
      </c>
      <c r="EH188">
        <v>0.0236154874367831</v>
      </c>
      <c r="EI188">
        <v>0</v>
      </c>
      <c r="EJ188">
        <v>2</v>
      </c>
      <c r="EK188">
        <v>3</v>
      </c>
      <c r="EL188" t="s">
        <v>340</v>
      </c>
      <c r="EM188">
        <v>100</v>
      </c>
      <c r="EN188">
        <v>100</v>
      </c>
      <c r="EO188">
        <v>2.13</v>
      </c>
      <c r="EP188">
        <v>-0.0525</v>
      </c>
      <c r="EQ188">
        <v>1.36772170046793</v>
      </c>
      <c r="ER188">
        <v>0.00225868272383977</v>
      </c>
      <c r="ES188">
        <v>-9.96746185667655e-07</v>
      </c>
      <c r="ET188">
        <v>2.83711317370827e-10</v>
      </c>
      <c r="EU188">
        <v>-0.063082517618382</v>
      </c>
      <c r="EV188">
        <v>-0.00217948432402501</v>
      </c>
      <c r="EW188">
        <v>0.000453263451741206</v>
      </c>
      <c r="EX188">
        <v>-1.16319206543697e-06</v>
      </c>
      <c r="EY188">
        <v>-2</v>
      </c>
      <c r="EZ188">
        <v>2196</v>
      </c>
      <c r="FA188">
        <v>1</v>
      </c>
      <c r="FB188">
        <v>25</v>
      </c>
      <c r="FC188">
        <v>6.7</v>
      </c>
      <c r="FD188">
        <v>6.6</v>
      </c>
      <c r="FE188">
        <v>18</v>
      </c>
      <c r="FF188">
        <v>944.59</v>
      </c>
      <c r="FG188">
        <v>424.733</v>
      </c>
      <c r="FH188">
        <v>18.9012</v>
      </c>
      <c r="FI188">
        <v>25.6725</v>
      </c>
      <c r="FJ188">
        <v>29.9994</v>
      </c>
      <c r="FK188">
        <v>25.7845</v>
      </c>
      <c r="FL188">
        <v>25.821</v>
      </c>
      <c r="FM188">
        <v>25.2681</v>
      </c>
      <c r="FN188">
        <v>70.7077</v>
      </c>
      <c r="FO188">
        <v>0</v>
      </c>
      <c r="FP188">
        <v>19.01</v>
      </c>
      <c r="FQ188">
        <v>420</v>
      </c>
      <c r="FR188">
        <v>4.79417</v>
      </c>
      <c r="FS188">
        <v>101.392</v>
      </c>
      <c r="FT188">
        <v>102.022</v>
      </c>
    </row>
    <row r="189" spans="1:176">
      <c r="A189">
        <v>173</v>
      </c>
      <c r="B189">
        <v>1626126658.6</v>
      </c>
      <c r="C189">
        <v>344.099999904633</v>
      </c>
      <c r="D189" t="s">
        <v>640</v>
      </c>
      <c r="E189" t="s">
        <v>641</v>
      </c>
      <c r="F189">
        <v>1</v>
      </c>
      <c r="I189">
        <v>1626126657.6</v>
      </c>
      <c r="J189">
        <f>(K189)/1000</f>
        <v>0</v>
      </c>
      <c r="K189">
        <f>1000*CC189*AI189*(BY189-BZ189)/(100*BR189*(1000-AI189*BY189))</f>
        <v>0</v>
      </c>
      <c r="L189">
        <f>CC189*AI189*(BX189-BW189*(1000-AI189*BZ189)/(1000-AI189*BY189))/(100*BR189)</f>
        <v>0</v>
      </c>
      <c r="M189">
        <f>BW189 - IF(AI189&gt;1, L189*BR189*100.0/(AK189*CK189), 0)</f>
        <v>0</v>
      </c>
      <c r="N189">
        <f>((T189-J189/2)*M189-L189)/(T189+J189/2)</f>
        <v>0</v>
      </c>
      <c r="O189">
        <f>N189*(CD189+CE189)/1000.0</f>
        <v>0</v>
      </c>
      <c r="P189">
        <f>(BW189 - IF(AI189&gt;1, L189*BR189*100.0/(AK189*CK189), 0))*(CD189+CE189)/1000.0</f>
        <v>0</v>
      </c>
      <c r="Q189">
        <f>2.0/((1/S189-1/R189)+SIGN(S189)*SQRT((1/S189-1/R189)*(1/S189-1/R189) + 4*BS189/((BS189+1)*(BS189+1))*(2*1/S189*1/R189-1/R189*1/R189)))</f>
        <v>0</v>
      </c>
      <c r="R189">
        <f>IF(LEFT(BT189,1)&lt;&gt;"0",IF(LEFT(BT189,1)="1",3.0,BU189),$D$5+$E$5*(CK189*CD189/($K$5*1000))+$F$5*(CK189*CD189/($K$5*1000))*MAX(MIN(BR189,$J$5),$I$5)*MAX(MIN(BR189,$J$5),$I$5)+$G$5*MAX(MIN(BR189,$J$5),$I$5)*(CK189*CD189/($K$5*1000))+$H$5*(CK189*CD189/($K$5*1000))*(CK189*CD189/($K$5*1000)))</f>
        <v>0</v>
      </c>
      <c r="S189">
        <f>J189*(1000-(1000*0.61365*exp(17.502*W189/(240.97+W189))/(CD189+CE189)+BY189)/2)/(1000*0.61365*exp(17.502*W189/(240.97+W189))/(CD189+CE189)-BY189)</f>
        <v>0</v>
      </c>
      <c r="T189">
        <f>1/((BS189+1)/(Q189/1.6)+1/(R189/1.37)) + BS189/((BS189+1)/(Q189/1.6) + BS189/(R189/1.37))</f>
        <v>0</v>
      </c>
      <c r="U189">
        <f>(BN189*BQ189)</f>
        <v>0</v>
      </c>
      <c r="V189">
        <f>(CF189+(U189+2*0.95*5.67E-8*(((CF189+$B$7)+273)^4-(CF189+273)^4)-44100*J189)/(1.84*29.3*R189+8*0.95*5.67E-8*(CF189+273)^3))</f>
        <v>0</v>
      </c>
      <c r="W189">
        <f>($C$7*CG189+$D$7*CH189+$E$7*V189)</f>
        <v>0</v>
      </c>
      <c r="X189">
        <f>0.61365*exp(17.502*W189/(240.97+W189))</f>
        <v>0</v>
      </c>
      <c r="Y189">
        <f>(Z189/AA189*100)</f>
        <v>0</v>
      </c>
      <c r="Z189">
        <f>BY189*(CD189+CE189)/1000</f>
        <v>0</v>
      </c>
      <c r="AA189">
        <f>0.61365*exp(17.502*CF189/(240.97+CF189))</f>
        <v>0</v>
      </c>
      <c r="AB189">
        <f>(X189-BY189*(CD189+CE189)/1000)</f>
        <v>0</v>
      </c>
      <c r="AC189">
        <f>(-J189*44100)</f>
        <v>0</v>
      </c>
      <c r="AD189">
        <f>2*29.3*R189*0.92*(CF189-W189)</f>
        <v>0</v>
      </c>
      <c r="AE189">
        <f>2*0.95*5.67E-8*(((CF189+$B$7)+273)^4-(W189+273)^4)</f>
        <v>0</v>
      </c>
      <c r="AF189">
        <f>U189+AE189+AC189+AD189</f>
        <v>0</v>
      </c>
      <c r="AG189">
        <v>14</v>
      </c>
      <c r="AH189">
        <v>2</v>
      </c>
      <c r="AI189">
        <f>IF(AG189*$H$13&gt;=AK189,1.0,(AK189/(AK189-AG189*$H$13)))</f>
        <v>0</v>
      </c>
      <c r="AJ189">
        <f>(AI189-1)*100</f>
        <v>0</v>
      </c>
      <c r="AK189">
        <f>MAX(0,($B$13+$C$13*CK189)/(1+$D$13*CK189)*CD189/(CF189+273)*$E$13)</f>
        <v>0</v>
      </c>
      <c r="AL189" t="s">
        <v>292</v>
      </c>
      <c r="AM189" t="s">
        <v>292</v>
      </c>
      <c r="AN189">
        <v>0</v>
      </c>
      <c r="AO189">
        <v>0</v>
      </c>
      <c r="AP189">
        <f>1-AN189/AO189</f>
        <v>0</v>
      </c>
      <c r="AQ189">
        <v>0</v>
      </c>
      <c r="AR189" t="s">
        <v>292</v>
      </c>
      <c r="AS189" t="s">
        <v>292</v>
      </c>
      <c r="AT189">
        <v>0</v>
      </c>
      <c r="AU189">
        <v>0</v>
      </c>
      <c r="AV189">
        <f>1-AT189/AU189</f>
        <v>0</v>
      </c>
      <c r="AW189">
        <v>0.5</v>
      </c>
      <c r="AX189">
        <f>BO189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292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BN189">
        <f>$B$11*CL189+$C$11*CM189+$F$11*CN189*(1-CQ189)</f>
        <v>0</v>
      </c>
      <c r="BO189">
        <f>BN189*BP189</f>
        <v>0</v>
      </c>
      <c r="BP189">
        <f>($B$11*$D$9+$C$11*$D$9+$F$11*((DA189+CS189)/MAX(DA189+CS189+DB189, 0.1)*$I$9+DB189/MAX(DA189+CS189+DB189, 0.1)*$J$9))/($B$11+$C$11+$F$11)</f>
        <v>0</v>
      </c>
      <c r="BQ189">
        <f>($B$11*$K$9+$C$11*$K$9+$F$11*((DA189+CS189)/MAX(DA189+CS189+DB189, 0.1)*$P$9+DB189/MAX(DA189+CS189+DB189, 0.1)*$Q$9))/($B$11+$C$11+$F$11)</f>
        <v>0</v>
      </c>
      <c r="BR189">
        <v>6</v>
      </c>
      <c r="BS189">
        <v>0.5</v>
      </c>
      <c r="BT189" t="s">
        <v>293</v>
      </c>
      <c r="BU189">
        <v>2</v>
      </c>
      <c r="BV189">
        <v>1626126657.6</v>
      </c>
      <c r="BW189">
        <v>402.134333333333</v>
      </c>
      <c r="BX189">
        <v>420.006666666667</v>
      </c>
      <c r="BY189">
        <v>7.86869666666667</v>
      </c>
      <c r="BZ189">
        <v>4.72738666666667</v>
      </c>
      <c r="CA189">
        <v>400.004333333333</v>
      </c>
      <c r="CB189">
        <v>7.92118</v>
      </c>
      <c r="CC189">
        <v>900.040666666667</v>
      </c>
      <c r="CD189">
        <v>100.772</v>
      </c>
      <c r="CE189">
        <v>0.111510666666667</v>
      </c>
      <c r="CF189">
        <v>19.7116</v>
      </c>
      <c r="CG189">
        <v>18.6745666666667</v>
      </c>
      <c r="CH189">
        <v>999.9</v>
      </c>
      <c r="CI189">
        <v>0</v>
      </c>
      <c r="CJ189">
        <v>0</v>
      </c>
      <c r="CK189">
        <v>9964.99666666667</v>
      </c>
      <c r="CL189">
        <v>0</v>
      </c>
      <c r="CM189">
        <v>0.221023</v>
      </c>
      <c r="CN189">
        <v>1459.99</v>
      </c>
      <c r="CO189">
        <v>0.972997666666667</v>
      </c>
      <c r="CP189">
        <v>0.0270023666666667</v>
      </c>
      <c r="CQ189">
        <v>0</v>
      </c>
      <c r="CR189">
        <v>893.68</v>
      </c>
      <c r="CS189">
        <v>4.99999</v>
      </c>
      <c r="CT189">
        <v>13076.4666666667</v>
      </c>
      <c r="CU189">
        <v>12728.2666666667</v>
      </c>
      <c r="CV189">
        <v>40.062</v>
      </c>
      <c r="CW189">
        <v>42.25</v>
      </c>
      <c r="CX189">
        <v>41.25</v>
      </c>
      <c r="CY189">
        <v>41.562</v>
      </c>
      <c r="CZ189">
        <v>41.687</v>
      </c>
      <c r="DA189">
        <v>1415.7</v>
      </c>
      <c r="DB189">
        <v>39.29</v>
      </c>
      <c r="DC189">
        <v>0</v>
      </c>
      <c r="DD189">
        <v>1626126667.9</v>
      </c>
      <c r="DE189">
        <v>0</v>
      </c>
      <c r="DF189">
        <v>894.2734</v>
      </c>
      <c r="DG189">
        <v>-5.81753843903891</v>
      </c>
      <c r="DH189">
        <v>-90.3692305969238</v>
      </c>
      <c r="DI189">
        <v>13086.316</v>
      </c>
      <c r="DJ189">
        <v>15</v>
      </c>
      <c r="DK189">
        <v>1626126261</v>
      </c>
      <c r="DL189" t="s">
        <v>294</v>
      </c>
      <c r="DM189">
        <v>1626126255</v>
      </c>
      <c r="DN189">
        <v>1626126261</v>
      </c>
      <c r="DO189">
        <v>7</v>
      </c>
      <c r="DP189">
        <v>0.339</v>
      </c>
      <c r="DQ189">
        <v>0.02</v>
      </c>
      <c r="DR189">
        <v>2.158</v>
      </c>
      <c r="DS189">
        <v>-0.064</v>
      </c>
      <c r="DT189">
        <v>420</v>
      </c>
      <c r="DU189">
        <v>4</v>
      </c>
      <c r="DV189">
        <v>0.09</v>
      </c>
      <c r="DW189">
        <v>0.05</v>
      </c>
      <c r="DX189">
        <v>-17.7490146341463</v>
      </c>
      <c r="DY189">
        <v>-0.525748432055791</v>
      </c>
      <c r="DZ189">
        <v>0.0608213118977526</v>
      </c>
      <c r="EA189">
        <v>0</v>
      </c>
      <c r="EB189">
        <v>894.609441176471</v>
      </c>
      <c r="EC189">
        <v>-6.76273255271242</v>
      </c>
      <c r="ED189">
        <v>0.690278383364126</v>
      </c>
      <c r="EE189">
        <v>1</v>
      </c>
      <c r="EF189">
        <v>3.10919463414634</v>
      </c>
      <c r="EG189">
        <v>0.210412682926831</v>
      </c>
      <c r="EH189">
        <v>0.0216231682543044</v>
      </c>
      <c r="EI189">
        <v>0</v>
      </c>
      <c r="EJ189">
        <v>1</v>
      </c>
      <c r="EK189">
        <v>3</v>
      </c>
      <c r="EL189" t="s">
        <v>459</v>
      </c>
      <c r="EM189">
        <v>100</v>
      </c>
      <c r="EN189">
        <v>100</v>
      </c>
      <c r="EO189">
        <v>2.13</v>
      </c>
      <c r="EP189">
        <v>-0.0524</v>
      </c>
      <c r="EQ189">
        <v>1.36772170046793</v>
      </c>
      <c r="ER189">
        <v>0.00225868272383977</v>
      </c>
      <c r="ES189">
        <v>-9.96746185667655e-07</v>
      </c>
      <c r="ET189">
        <v>2.83711317370827e-10</v>
      </c>
      <c r="EU189">
        <v>-0.063082517618382</v>
      </c>
      <c r="EV189">
        <v>-0.00217948432402501</v>
      </c>
      <c r="EW189">
        <v>0.000453263451741206</v>
      </c>
      <c r="EX189">
        <v>-1.16319206543697e-06</v>
      </c>
      <c r="EY189">
        <v>-2</v>
      </c>
      <c r="EZ189">
        <v>2196</v>
      </c>
      <c r="FA189">
        <v>1</v>
      </c>
      <c r="FB189">
        <v>25</v>
      </c>
      <c r="FC189">
        <v>6.7</v>
      </c>
      <c r="FD189">
        <v>6.6</v>
      </c>
      <c r="FE189">
        <v>18</v>
      </c>
      <c r="FF189">
        <v>944.495</v>
      </c>
      <c r="FG189">
        <v>424.967</v>
      </c>
      <c r="FH189">
        <v>18.9634</v>
      </c>
      <c r="FI189">
        <v>25.669</v>
      </c>
      <c r="FJ189">
        <v>29.9994</v>
      </c>
      <c r="FK189">
        <v>25.7821</v>
      </c>
      <c r="FL189">
        <v>25.8189</v>
      </c>
      <c r="FM189">
        <v>25.2686</v>
      </c>
      <c r="FN189">
        <v>70.3198</v>
      </c>
      <c r="FO189">
        <v>0</v>
      </c>
      <c r="FP189">
        <v>19.11</v>
      </c>
      <c r="FQ189">
        <v>420</v>
      </c>
      <c r="FR189">
        <v>4.8499</v>
      </c>
      <c r="FS189">
        <v>101.392</v>
      </c>
      <c r="FT189">
        <v>102.022</v>
      </c>
    </row>
    <row r="190" spans="1:176">
      <c r="A190">
        <v>174</v>
      </c>
      <c r="B190">
        <v>1626126660.6</v>
      </c>
      <c r="C190">
        <v>346.099999904633</v>
      </c>
      <c r="D190" t="s">
        <v>642</v>
      </c>
      <c r="E190" t="s">
        <v>643</v>
      </c>
      <c r="F190">
        <v>1</v>
      </c>
      <c r="I190">
        <v>1626126659.6</v>
      </c>
      <c r="J190">
        <f>(K190)/1000</f>
        <v>0</v>
      </c>
      <c r="K190">
        <f>1000*CC190*AI190*(BY190-BZ190)/(100*BR190*(1000-AI190*BY190))</f>
        <v>0</v>
      </c>
      <c r="L190">
        <f>CC190*AI190*(BX190-BW190*(1000-AI190*BZ190)/(1000-AI190*BY190))/(100*BR190)</f>
        <v>0</v>
      </c>
      <c r="M190">
        <f>BW190 - IF(AI190&gt;1, L190*BR190*100.0/(AK190*CK190), 0)</f>
        <v>0</v>
      </c>
      <c r="N190">
        <f>((T190-J190/2)*M190-L190)/(T190+J190/2)</f>
        <v>0</v>
      </c>
      <c r="O190">
        <f>N190*(CD190+CE190)/1000.0</f>
        <v>0</v>
      </c>
      <c r="P190">
        <f>(BW190 - IF(AI190&gt;1, L190*BR190*100.0/(AK190*CK190), 0))*(CD190+CE190)/1000.0</f>
        <v>0</v>
      </c>
      <c r="Q190">
        <f>2.0/((1/S190-1/R190)+SIGN(S190)*SQRT((1/S190-1/R190)*(1/S190-1/R190) + 4*BS190/((BS190+1)*(BS190+1))*(2*1/S190*1/R190-1/R190*1/R190)))</f>
        <v>0</v>
      </c>
      <c r="R190">
        <f>IF(LEFT(BT190,1)&lt;&gt;"0",IF(LEFT(BT190,1)="1",3.0,BU190),$D$5+$E$5*(CK190*CD190/($K$5*1000))+$F$5*(CK190*CD190/($K$5*1000))*MAX(MIN(BR190,$J$5),$I$5)*MAX(MIN(BR190,$J$5),$I$5)+$G$5*MAX(MIN(BR190,$J$5),$I$5)*(CK190*CD190/($K$5*1000))+$H$5*(CK190*CD190/($K$5*1000))*(CK190*CD190/($K$5*1000)))</f>
        <v>0</v>
      </c>
      <c r="S190">
        <f>J190*(1000-(1000*0.61365*exp(17.502*W190/(240.97+W190))/(CD190+CE190)+BY190)/2)/(1000*0.61365*exp(17.502*W190/(240.97+W190))/(CD190+CE190)-BY190)</f>
        <v>0</v>
      </c>
      <c r="T190">
        <f>1/((BS190+1)/(Q190/1.6)+1/(R190/1.37)) + BS190/((BS190+1)/(Q190/1.6) + BS190/(R190/1.37))</f>
        <v>0</v>
      </c>
      <c r="U190">
        <f>(BN190*BQ190)</f>
        <v>0</v>
      </c>
      <c r="V190">
        <f>(CF190+(U190+2*0.95*5.67E-8*(((CF190+$B$7)+273)^4-(CF190+273)^4)-44100*J190)/(1.84*29.3*R190+8*0.95*5.67E-8*(CF190+273)^3))</f>
        <v>0</v>
      </c>
      <c r="W190">
        <f>($C$7*CG190+$D$7*CH190+$E$7*V190)</f>
        <v>0</v>
      </c>
      <c r="X190">
        <f>0.61365*exp(17.502*W190/(240.97+W190))</f>
        <v>0</v>
      </c>
      <c r="Y190">
        <f>(Z190/AA190*100)</f>
        <v>0</v>
      </c>
      <c r="Z190">
        <f>BY190*(CD190+CE190)/1000</f>
        <v>0</v>
      </c>
      <c r="AA190">
        <f>0.61365*exp(17.502*CF190/(240.97+CF190))</f>
        <v>0</v>
      </c>
      <c r="AB190">
        <f>(X190-BY190*(CD190+CE190)/1000)</f>
        <v>0</v>
      </c>
      <c r="AC190">
        <f>(-J190*44100)</f>
        <v>0</v>
      </c>
      <c r="AD190">
        <f>2*29.3*R190*0.92*(CF190-W190)</f>
        <v>0</v>
      </c>
      <c r="AE190">
        <f>2*0.95*5.67E-8*(((CF190+$B$7)+273)^4-(W190+273)^4)</f>
        <v>0</v>
      </c>
      <c r="AF190">
        <f>U190+AE190+AC190+AD190</f>
        <v>0</v>
      </c>
      <c r="AG190">
        <v>14</v>
      </c>
      <c r="AH190">
        <v>2</v>
      </c>
      <c r="AI190">
        <f>IF(AG190*$H$13&gt;=AK190,1.0,(AK190/(AK190-AG190*$H$13)))</f>
        <v>0</v>
      </c>
      <c r="AJ190">
        <f>(AI190-1)*100</f>
        <v>0</v>
      </c>
      <c r="AK190">
        <f>MAX(0,($B$13+$C$13*CK190)/(1+$D$13*CK190)*CD190/(CF190+273)*$E$13)</f>
        <v>0</v>
      </c>
      <c r="AL190" t="s">
        <v>292</v>
      </c>
      <c r="AM190" t="s">
        <v>292</v>
      </c>
      <c r="AN190">
        <v>0</v>
      </c>
      <c r="AO190">
        <v>0</v>
      </c>
      <c r="AP190">
        <f>1-AN190/AO190</f>
        <v>0</v>
      </c>
      <c r="AQ190">
        <v>0</v>
      </c>
      <c r="AR190" t="s">
        <v>292</v>
      </c>
      <c r="AS190" t="s">
        <v>292</v>
      </c>
      <c r="AT190">
        <v>0</v>
      </c>
      <c r="AU190">
        <v>0</v>
      </c>
      <c r="AV190">
        <f>1-AT190/AU190</f>
        <v>0</v>
      </c>
      <c r="AW190">
        <v>0.5</v>
      </c>
      <c r="AX190">
        <f>BO190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292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BN190">
        <f>$B$11*CL190+$C$11*CM190+$F$11*CN190*(1-CQ190)</f>
        <v>0</v>
      </c>
      <c r="BO190">
        <f>BN190*BP190</f>
        <v>0</v>
      </c>
      <c r="BP190">
        <f>($B$11*$D$9+$C$11*$D$9+$F$11*((DA190+CS190)/MAX(DA190+CS190+DB190, 0.1)*$I$9+DB190/MAX(DA190+CS190+DB190, 0.1)*$J$9))/($B$11+$C$11+$F$11)</f>
        <v>0</v>
      </c>
      <c r="BQ190">
        <f>($B$11*$K$9+$C$11*$K$9+$F$11*((DA190+CS190)/MAX(DA190+CS190+DB190, 0.1)*$P$9+DB190/MAX(DA190+CS190+DB190, 0.1)*$Q$9))/($B$11+$C$11+$F$11)</f>
        <v>0</v>
      </c>
      <c r="BR190">
        <v>6</v>
      </c>
      <c r="BS190">
        <v>0.5</v>
      </c>
      <c r="BT190" t="s">
        <v>293</v>
      </c>
      <c r="BU190">
        <v>2</v>
      </c>
      <c r="BV190">
        <v>1626126659.6</v>
      </c>
      <c r="BW190">
        <v>402.120666666667</v>
      </c>
      <c r="BX190">
        <v>419.975666666667</v>
      </c>
      <c r="BY190">
        <v>7.88429333333333</v>
      </c>
      <c r="BZ190">
        <v>4.73051333333333</v>
      </c>
      <c r="CA190">
        <v>399.990666666667</v>
      </c>
      <c r="CB190">
        <v>7.93670333333333</v>
      </c>
      <c r="CC190">
        <v>899.874333333333</v>
      </c>
      <c r="CD190">
        <v>100.771</v>
      </c>
      <c r="CE190">
        <v>0.111691</v>
      </c>
      <c r="CF190">
        <v>19.7403</v>
      </c>
      <c r="CG190">
        <v>18.6987</v>
      </c>
      <c r="CH190">
        <v>999.9</v>
      </c>
      <c r="CI190">
        <v>0</v>
      </c>
      <c r="CJ190">
        <v>0</v>
      </c>
      <c r="CK190">
        <v>9946.24666666667</v>
      </c>
      <c r="CL190">
        <v>0</v>
      </c>
      <c r="CM190">
        <v>0.221023</v>
      </c>
      <c r="CN190">
        <v>1459.98666666667</v>
      </c>
      <c r="CO190">
        <v>0.972995</v>
      </c>
      <c r="CP190">
        <v>0.0270055</v>
      </c>
      <c r="CQ190">
        <v>0</v>
      </c>
      <c r="CR190">
        <v>893.253333333333</v>
      </c>
      <c r="CS190">
        <v>4.99999</v>
      </c>
      <c r="CT190">
        <v>13073.4</v>
      </c>
      <c r="CU190">
        <v>12728.2</v>
      </c>
      <c r="CV190">
        <v>40.062</v>
      </c>
      <c r="CW190">
        <v>42.25</v>
      </c>
      <c r="CX190">
        <v>41.25</v>
      </c>
      <c r="CY190">
        <v>41.562</v>
      </c>
      <c r="CZ190">
        <v>41.75</v>
      </c>
      <c r="DA190">
        <v>1415.69666666667</v>
      </c>
      <c r="DB190">
        <v>39.29</v>
      </c>
      <c r="DC190">
        <v>0</v>
      </c>
      <c r="DD190">
        <v>1626126669.7</v>
      </c>
      <c r="DE190">
        <v>0</v>
      </c>
      <c r="DF190">
        <v>894.096038461539</v>
      </c>
      <c r="DG190">
        <v>-5.58430767553836</v>
      </c>
      <c r="DH190">
        <v>-93.0803419433525</v>
      </c>
      <c r="DI190">
        <v>13084.0230769231</v>
      </c>
      <c r="DJ190">
        <v>15</v>
      </c>
      <c r="DK190">
        <v>1626126261</v>
      </c>
      <c r="DL190" t="s">
        <v>294</v>
      </c>
      <c r="DM190">
        <v>1626126255</v>
      </c>
      <c r="DN190">
        <v>1626126261</v>
      </c>
      <c r="DO190">
        <v>7</v>
      </c>
      <c r="DP190">
        <v>0.339</v>
      </c>
      <c r="DQ190">
        <v>0.02</v>
      </c>
      <c r="DR190">
        <v>2.158</v>
      </c>
      <c r="DS190">
        <v>-0.064</v>
      </c>
      <c r="DT190">
        <v>420</v>
      </c>
      <c r="DU190">
        <v>4</v>
      </c>
      <c r="DV190">
        <v>0.09</v>
      </c>
      <c r="DW190">
        <v>0.05</v>
      </c>
      <c r="DX190">
        <v>-17.7654951219512</v>
      </c>
      <c r="DY190">
        <v>-0.591301045296203</v>
      </c>
      <c r="DZ190">
        <v>0.0656928401311537</v>
      </c>
      <c r="EA190">
        <v>0</v>
      </c>
      <c r="EB190">
        <v>894.466057142857</v>
      </c>
      <c r="EC190">
        <v>-6.35637842723733</v>
      </c>
      <c r="ED190">
        <v>0.684736943978471</v>
      </c>
      <c r="EE190">
        <v>1</v>
      </c>
      <c r="EF190">
        <v>3.11683390243902</v>
      </c>
      <c r="EG190">
        <v>0.202462160278747</v>
      </c>
      <c r="EH190">
        <v>0.0207962918690491</v>
      </c>
      <c r="EI190">
        <v>0</v>
      </c>
      <c r="EJ190">
        <v>1</v>
      </c>
      <c r="EK190">
        <v>3</v>
      </c>
      <c r="EL190" t="s">
        <v>459</v>
      </c>
      <c r="EM190">
        <v>100</v>
      </c>
      <c r="EN190">
        <v>100</v>
      </c>
      <c r="EO190">
        <v>2.13</v>
      </c>
      <c r="EP190">
        <v>-0.0524</v>
      </c>
      <c r="EQ190">
        <v>1.36772170046793</v>
      </c>
      <c r="ER190">
        <v>0.00225868272383977</v>
      </c>
      <c r="ES190">
        <v>-9.96746185667655e-07</v>
      </c>
      <c r="ET190">
        <v>2.83711317370827e-10</v>
      </c>
      <c r="EU190">
        <v>-0.063082517618382</v>
      </c>
      <c r="EV190">
        <v>-0.00217948432402501</v>
      </c>
      <c r="EW190">
        <v>0.000453263451741206</v>
      </c>
      <c r="EX190">
        <v>-1.16319206543697e-06</v>
      </c>
      <c r="EY190">
        <v>-2</v>
      </c>
      <c r="EZ190">
        <v>2196</v>
      </c>
      <c r="FA190">
        <v>1</v>
      </c>
      <c r="FB190">
        <v>25</v>
      </c>
      <c r="FC190">
        <v>6.8</v>
      </c>
      <c r="FD190">
        <v>6.7</v>
      </c>
      <c r="FE190">
        <v>18</v>
      </c>
      <c r="FF190">
        <v>944.404</v>
      </c>
      <c r="FG190">
        <v>425.052</v>
      </c>
      <c r="FH190">
        <v>19.0283</v>
      </c>
      <c r="FI190">
        <v>25.6647</v>
      </c>
      <c r="FJ190">
        <v>29.9994</v>
      </c>
      <c r="FK190">
        <v>25.7799</v>
      </c>
      <c r="FL190">
        <v>25.8167</v>
      </c>
      <c r="FM190">
        <v>25.2694</v>
      </c>
      <c r="FN190">
        <v>70.3198</v>
      </c>
      <c r="FO190">
        <v>0</v>
      </c>
      <c r="FP190">
        <v>19.11</v>
      </c>
      <c r="FQ190">
        <v>420</v>
      </c>
      <c r="FR190">
        <v>4.85268</v>
      </c>
      <c r="FS190">
        <v>101.393</v>
      </c>
      <c r="FT190">
        <v>102.024</v>
      </c>
    </row>
    <row r="191" spans="1:176">
      <c r="A191">
        <v>175</v>
      </c>
      <c r="B191">
        <v>1626126662.6</v>
      </c>
      <c r="C191">
        <v>348.099999904633</v>
      </c>
      <c r="D191" t="s">
        <v>644</v>
      </c>
      <c r="E191" t="s">
        <v>645</v>
      </c>
      <c r="F191">
        <v>1</v>
      </c>
      <c r="I191">
        <v>1626126661.6</v>
      </c>
      <c r="J191">
        <f>(K191)/1000</f>
        <v>0</v>
      </c>
      <c r="K191">
        <f>1000*CC191*AI191*(BY191-BZ191)/(100*BR191*(1000-AI191*BY191))</f>
        <v>0</v>
      </c>
      <c r="L191">
        <f>CC191*AI191*(BX191-BW191*(1000-AI191*BZ191)/(1000-AI191*BY191))/(100*BR191)</f>
        <v>0</v>
      </c>
      <c r="M191">
        <f>BW191 - IF(AI191&gt;1, L191*BR191*100.0/(AK191*CK191), 0)</f>
        <v>0</v>
      </c>
      <c r="N191">
        <f>((T191-J191/2)*M191-L191)/(T191+J191/2)</f>
        <v>0</v>
      </c>
      <c r="O191">
        <f>N191*(CD191+CE191)/1000.0</f>
        <v>0</v>
      </c>
      <c r="P191">
        <f>(BW191 - IF(AI191&gt;1, L191*BR191*100.0/(AK191*CK191), 0))*(CD191+CE191)/1000.0</f>
        <v>0</v>
      </c>
      <c r="Q191">
        <f>2.0/((1/S191-1/R191)+SIGN(S191)*SQRT((1/S191-1/R191)*(1/S191-1/R191) + 4*BS191/((BS191+1)*(BS191+1))*(2*1/S191*1/R191-1/R191*1/R191)))</f>
        <v>0</v>
      </c>
      <c r="R191">
        <f>IF(LEFT(BT191,1)&lt;&gt;"0",IF(LEFT(BT191,1)="1",3.0,BU191),$D$5+$E$5*(CK191*CD191/($K$5*1000))+$F$5*(CK191*CD191/($K$5*1000))*MAX(MIN(BR191,$J$5),$I$5)*MAX(MIN(BR191,$J$5),$I$5)+$G$5*MAX(MIN(BR191,$J$5),$I$5)*(CK191*CD191/($K$5*1000))+$H$5*(CK191*CD191/($K$5*1000))*(CK191*CD191/($K$5*1000)))</f>
        <v>0</v>
      </c>
      <c r="S191">
        <f>J191*(1000-(1000*0.61365*exp(17.502*W191/(240.97+W191))/(CD191+CE191)+BY191)/2)/(1000*0.61365*exp(17.502*W191/(240.97+W191))/(CD191+CE191)-BY191)</f>
        <v>0</v>
      </c>
      <c r="T191">
        <f>1/((BS191+1)/(Q191/1.6)+1/(R191/1.37)) + BS191/((BS191+1)/(Q191/1.6) + BS191/(R191/1.37))</f>
        <v>0</v>
      </c>
      <c r="U191">
        <f>(BN191*BQ191)</f>
        <v>0</v>
      </c>
      <c r="V191">
        <f>(CF191+(U191+2*0.95*5.67E-8*(((CF191+$B$7)+273)^4-(CF191+273)^4)-44100*J191)/(1.84*29.3*R191+8*0.95*5.67E-8*(CF191+273)^3))</f>
        <v>0</v>
      </c>
      <c r="W191">
        <f>($C$7*CG191+$D$7*CH191+$E$7*V191)</f>
        <v>0</v>
      </c>
      <c r="X191">
        <f>0.61365*exp(17.502*W191/(240.97+W191))</f>
        <v>0</v>
      </c>
      <c r="Y191">
        <f>(Z191/AA191*100)</f>
        <v>0</v>
      </c>
      <c r="Z191">
        <f>BY191*(CD191+CE191)/1000</f>
        <v>0</v>
      </c>
      <c r="AA191">
        <f>0.61365*exp(17.502*CF191/(240.97+CF191))</f>
        <v>0</v>
      </c>
      <c r="AB191">
        <f>(X191-BY191*(CD191+CE191)/1000)</f>
        <v>0</v>
      </c>
      <c r="AC191">
        <f>(-J191*44100)</f>
        <v>0</v>
      </c>
      <c r="AD191">
        <f>2*29.3*R191*0.92*(CF191-W191)</f>
        <v>0</v>
      </c>
      <c r="AE191">
        <f>2*0.95*5.67E-8*(((CF191+$B$7)+273)^4-(W191+273)^4)</f>
        <v>0</v>
      </c>
      <c r="AF191">
        <f>U191+AE191+AC191+AD191</f>
        <v>0</v>
      </c>
      <c r="AG191">
        <v>15</v>
      </c>
      <c r="AH191">
        <v>2</v>
      </c>
      <c r="AI191">
        <f>IF(AG191*$H$13&gt;=AK191,1.0,(AK191/(AK191-AG191*$H$13)))</f>
        <v>0</v>
      </c>
      <c r="AJ191">
        <f>(AI191-1)*100</f>
        <v>0</v>
      </c>
      <c r="AK191">
        <f>MAX(0,($B$13+$C$13*CK191)/(1+$D$13*CK191)*CD191/(CF191+273)*$E$13)</f>
        <v>0</v>
      </c>
      <c r="AL191" t="s">
        <v>292</v>
      </c>
      <c r="AM191" t="s">
        <v>292</v>
      </c>
      <c r="AN191">
        <v>0</v>
      </c>
      <c r="AO191">
        <v>0</v>
      </c>
      <c r="AP191">
        <f>1-AN191/AO191</f>
        <v>0</v>
      </c>
      <c r="AQ191">
        <v>0</v>
      </c>
      <c r="AR191" t="s">
        <v>292</v>
      </c>
      <c r="AS191" t="s">
        <v>292</v>
      </c>
      <c r="AT191">
        <v>0</v>
      </c>
      <c r="AU191">
        <v>0</v>
      </c>
      <c r="AV191">
        <f>1-AT191/AU191</f>
        <v>0</v>
      </c>
      <c r="AW191">
        <v>0.5</v>
      </c>
      <c r="AX191">
        <f>BO191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292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BN191">
        <f>$B$11*CL191+$C$11*CM191+$F$11*CN191*(1-CQ191)</f>
        <v>0</v>
      </c>
      <c r="BO191">
        <f>BN191*BP191</f>
        <v>0</v>
      </c>
      <c r="BP191">
        <f>($B$11*$D$9+$C$11*$D$9+$F$11*((DA191+CS191)/MAX(DA191+CS191+DB191, 0.1)*$I$9+DB191/MAX(DA191+CS191+DB191, 0.1)*$J$9))/($B$11+$C$11+$F$11)</f>
        <v>0</v>
      </c>
      <c r="BQ191">
        <f>($B$11*$K$9+$C$11*$K$9+$F$11*((DA191+CS191)/MAX(DA191+CS191+DB191, 0.1)*$P$9+DB191/MAX(DA191+CS191+DB191, 0.1)*$Q$9))/($B$11+$C$11+$F$11)</f>
        <v>0</v>
      </c>
      <c r="BR191">
        <v>6</v>
      </c>
      <c r="BS191">
        <v>0.5</v>
      </c>
      <c r="BT191" t="s">
        <v>293</v>
      </c>
      <c r="BU191">
        <v>2</v>
      </c>
      <c r="BV191">
        <v>1626126661.6</v>
      </c>
      <c r="BW191">
        <v>402.09</v>
      </c>
      <c r="BX191">
        <v>419.965666666667</v>
      </c>
      <c r="BY191">
        <v>7.90122666666667</v>
      </c>
      <c r="BZ191">
        <v>4.75567333333333</v>
      </c>
      <c r="CA191">
        <v>399.96</v>
      </c>
      <c r="CB191">
        <v>7.95355666666667</v>
      </c>
      <c r="CC191">
        <v>899.949333333333</v>
      </c>
      <c r="CD191">
        <v>100.770666666667</v>
      </c>
      <c r="CE191">
        <v>0.112338</v>
      </c>
      <c r="CF191">
        <v>19.7709666666667</v>
      </c>
      <c r="CG191">
        <v>18.7287</v>
      </c>
      <c r="CH191">
        <v>999.9</v>
      </c>
      <c r="CI191">
        <v>0</v>
      </c>
      <c r="CJ191">
        <v>0</v>
      </c>
      <c r="CK191">
        <v>10014.5666666667</v>
      </c>
      <c r="CL191">
        <v>0</v>
      </c>
      <c r="CM191">
        <v>0.221023</v>
      </c>
      <c r="CN191">
        <v>1459.99333333333</v>
      </c>
      <c r="CO191">
        <v>0.972997666666667</v>
      </c>
      <c r="CP191">
        <v>0.0270023666666667</v>
      </c>
      <c r="CQ191">
        <v>0</v>
      </c>
      <c r="CR191">
        <v>893.209666666667</v>
      </c>
      <c r="CS191">
        <v>4.99999</v>
      </c>
      <c r="CT191">
        <v>13070.0333333333</v>
      </c>
      <c r="CU191">
        <v>12728.3</v>
      </c>
      <c r="CV191">
        <v>40.062</v>
      </c>
      <c r="CW191">
        <v>42.25</v>
      </c>
      <c r="CX191">
        <v>41.25</v>
      </c>
      <c r="CY191">
        <v>41.562</v>
      </c>
      <c r="CZ191">
        <v>41.75</v>
      </c>
      <c r="DA191">
        <v>1415.70333333333</v>
      </c>
      <c r="DB191">
        <v>39.29</v>
      </c>
      <c r="DC191">
        <v>0</v>
      </c>
      <c r="DD191">
        <v>1626126672.1</v>
      </c>
      <c r="DE191">
        <v>0</v>
      </c>
      <c r="DF191">
        <v>893.860615384615</v>
      </c>
      <c r="DG191">
        <v>-5.78817092230597</v>
      </c>
      <c r="DH191">
        <v>-97.1282051014788</v>
      </c>
      <c r="DI191">
        <v>13080.1615384615</v>
      </c>
      <c r="DJ191">
        <v>15</v>
      </c>
      <c r="DK191">
        <v>1626126261</v>
      </c>
      <c r="DL191" t="s">
        <v>294</v>
      </c>
      <c r="DM191">
        <v>1626126255</v>
      </c>
      <c r="DN191">
        <v>1626126261</v>
      </c>
      <c r="DO191">
        <v>7</v>
      </c>
      <c r="DP191">
        <v>0.339</v>
      </c>
      <c r="DQ191">
        <v>0.02</v>
      </c>
      <c r="DR191">
        <v>2.158</v>
      </c>
      <c r="DS191">
        <v>-0.064</v>
      </c>
      <c r="DT191">
        <v>420</v>
      </c>
      <c r="DU191">
        <v>4</v>
      </c>
      <c r="DV191">
        <v>0.09</v>
      </c>
      <c r="DW191">
        <v>0.05</v>
      </c>
      <c r="DX191">
        <v>-17.7857853658537</v>
      </c>
      <c r="DY191">
        <v>-0.54001672473868</v>
      </c>
      <c r="DZ191">
        <v>0.0607269360453129</v>
      </c>
      <c r="EA191">
        <v>0</v>
      </c>
      <c r="EB191">
        <v>894.199121212121</v>
      </c>
      <c r="EC191">
        <v>-6.15453903912604</v>
      </c>
      <c r="ED191">
        <v>0.631683357462812</v>
      </c>
      <c r="EE191">
        <v>1</v>
      </c>
      <c r="EF191">
        <v>3.12370682926829</v>
      </c>
      <c r="EG191">
        <v>0.183225156794423</v>
      </c>
      <c r="EH191">
        <v>0.0189217802543852</v>
      </c>
      <c r="EI191">
        <v>0</v>
      </c>
      <c r="EJ191">
        <v>1</v>
      </c>
      <c r="EK191">
        <v>3</v>
      </c>
      <c r="EL191" t="s">
        <v>459</v>
      </c>
      <c r="EM191">
        <v>100</v>
      </c>
      <c r="EN191">
        <v>100</v>
      </c>
      <c r="EO191">
        <v>2.13</v>
      </c>
      <c r="EP191">
        <v>-0.0523</v>
      </c>
      <c r="EQ191">
        <v>1.36772170046793</v>
      </c>
      <c r="ER191">
        <v>0.00225868272383977</v>
      </c>
      <c r="ES191">
        <v>-9.96746185667655e-07</v>
      </c>
      <c r="ET191">
        <v>2.83711317370827e-10</v>
      </c>
      <c r="EU191">
        <v>-0.063082517618382</v>
      </c>
      <c r="EV191">
        <v>-0.00217948432402501</v>
      </c>
      <c r="EW191">
        <v>0.000453263451741206</v>
      </c>
      <c r="EX191">
        <v>-1.16319206543697e-06</v>
      </c>
      <c r="EY191">
        <v>-2</v>
      </c>
      <c r="EZ191">
        <v>2196</v>
      </c>
      <c r="FA191">
        <v>1</v>
      </c>
      <c r="FB191">
        <v>25</v>
      </c>
      <c r="FC191">
        <v>6.8</v>
      </c>
      <c r="FD191">
        <v>6.7</v>
      </c>
      <c r="FE191">
        <v>18</v>
      </c>
      <c r="FF191">
        <v>944.184</v>
      </c>
      <c r="FG191">
        <v>424.741</v>
      </c>
      <c r="FH191">
        <v>19.1039</v>
      </c>
      <c r="FI191">
        <v>25.6606</v>
      </c>
      <c r="FJ191">
        <v>29.9995</v>
      </c>
      <c r="FK191">
        <v>25.7777</v>
      </c>
      <c r="FL191">
        <v>25.8145</v>
      </c>
      <c r="FM191">
        <v>25.2694</v>
      </c>
      <c r="FN191">
        <v>70.3198</v>
      </c>
      <c r="FO191">
        <v>0</v>
      </c>
      <c r="FP191">
        <v>19.21</v>
      </c>
      <c r="FQ191">
        <v>420</v>
      </c>
      <c r="FR191">
        <v>4.83533</v>
      </c>
      <c r="FS191">
        <v>101.394</v>
      </c>
      <c r="FT191">
        <v>102.025</v>
      </c>
    </row>
    <row r="192" spans="1:176">
      <c r="A192">
        <v>176</v>
      </c>
      <c r="B192">
        <v>1626126664.6</v>
      </c>
      <c r="C192">
        <v>350.099999904633</v>
      </c>
      <c r="D192" t="s">
        <v>646</v>
      </c>
      <c r="E192" t="s">
        <v>647</v>
      </c>
      <c r="F192">
        <v>1</v>
      </c>
      <c r="I192">
        <v>1626126663.6</v>
      </c>
      <c r="J192">
        <f>(K192)/1000</f>
        <v>0</v>
      </c>
      <c r="K192">
        <f>1000*CC192*AI192*(BY192-BZ192)/(100*BR192*(1000-AI192*BY192))</f>
        <v>0</v>
      </c>
      <c r="L192">
        <f>CC192*AI192*(BX192-BW192*(1000-AI192*BZ192)/(1000-AI192*BY192))/(100*BR192)</f>
        <v>0</v>
      </c>
      <c r="M192">
        <f>BW192 - IF(AI192&gt;1, L192*BR192*100.0/(AK192*CK192), 0)</f>
        <v>0</v>
      </c>
      <c r="N192">
        <f>((T192-J192/2)*M192-L192)/(T192+J192/2)</f>
        <v>0</v>
      </c>
      <c r="O192">
        <f>N192*(CD192+CE192)/1000.0</f>
        <v>0</v>
      </c>
      <c r="P192">
        <f>(BW192 - IF(AI192&gt;1, L192*BR192*100.0/(AK192*CK192), 0))*(CD192+CE192)/1000.0</f>
        <v>0</v>
      </c>
      <c r="Q192">
        <f>2.0/((1/S192-1/R192)+SIGN(S192)*SQRT((1/S192-1/R192)*(1/S192-1/R192) + 4*BS192/((BS192+1)*(BS192+1))*(2*1/S192*1/R192-1/R192*1/R192)))</f>
        <v>0</v>
      </c>
      <c r="R192">
        <f>IF(LEFT(BT192,1)&lt;&gt;"0",IF(LEFT(BT192,1)="1",3.0,BU192),$D$5+$E$5*(CK192*CD192/($K$5*1000))+$F$5*(CK192*CD192/($K$5*1000))*MAX(MIN(BR192,$J$5),$I$5)*MAX(MIN(BR192,$J$5),$I$5)+$G$5*MAX(MIN(BR192,$J$5),$I$5)*(CK192*CD192/($K$5*1000))+$H$5*(CK192*CD192/($K$5*1000))*(CK192*CD192/($K$5*1000)))</f>
        <v>0</v>
      </c>
      <c r="S192">
        <f>J192*(1000-(1000*0.61365*exp(17.502*W192/(240.97+W192))/(CD192+CE192)+BY192)/2)/(1000*0.61365*exp(17.502*W192/(240.97+W192))/(CD192+CE192)-BY192)</f>
        <v>0</v>
      </c>
      <c r="T192">
        <f>1/((BS192+1)/(Q192/1.6)+1/(R192/1.37)) + BS192/((BS192+1)/(Q192/1.6) + BS192/(R192/1.37))</f>
        <v>0</v>
      </c>
      <c r="U192">
        <f>(BN192*BQ192)</f>
        <v>0</v>
      </c>
      <c r="V192">
        <f>(CF192+(U192+2*0.95*5.67E-8*(((CF192+$B$7)+273)^4-(CF192+273)^4)-44100*J192)/(1.84*29.3*R192+8*0.95*5.67E-8*(CF192+273)^3))</f>
        <v>0</v>
      </c>
      <c r="W192">
        <f>($C$7*CG192+$D$7*CH192+$E$7*V192)</f>
        <v>0</v>
      </c>
      <c r="X192">
        <f>0.61365*exp(17.502*W192/(240.97+W192))</f>
        <v>0</v>
      </c>
      <c r="Y192">
        <f>(Z192/AA192*100)</f>
        <v>0</v>
      </c>
      <c r="Z192">
        <f>BY192*(CD192+CE192)/1000</f>
        <v>0</v>
      </c>
      <c r="AA192">
        <f>0.61365*exp(17.502*CF192/(240.97+CF192))</f>
        <v>0</v>
      </c>
      <c r="AB192">
        <f>(X192-BY192*(CD192+CE192)/1000)</f>
        <v>0</v>
      </c>
      <c r="AC192">
        <f>(-J192*44100)</f>
        <v>0</v>
      </c>
      <c r="AD192">
        <f>2*29.3*R192*0.92*(CF192-W192)</f>
        <v>0</v>
      </c>
      <c r="AE192">
        <f>2*0.95*5.67E-8*(((CF192+$B$7)+273)^4-(W192+273)^4)</f>
        <v>0</v>
      </c>
      <c r="AF192">
        <f>U192+AE192+AC192+AD192</f>
        <v>0</v>
      </c>
      <c r="AG192">
        <v>15</v>
      </c>
      <c r="AH192">
        <v>2</v>
      </c>
      <c r="AI192">
        <f>IF(AG192*$H$13&gt;=AK192,1.0,(AK192/(AK192-AG192*$H$13)))</f>
        <v>0</v>
      </c>
      <c r="AJ192">
        <f>(AI192-1)*100</f>
        <v>0</v>
      </c>
      <c r="AK192">
        <f>MAX(0,($B$13+$C$13*CK192)/(1+$D$13*CK192)*CD192/(CF192+273)*$E$13)</f>
        <v>0</v>
      </c>
      <c r="AL192" t="s">
        <v>292</v>
      </c>
      <c r="AM192" t="s">
        <v>292</v>
      </c>
      <c r="AN192">
        <v>0</v>
      </c>
      <c r="AO192">
        <v>0</v>
      </c>
      <c r="AP192">
        <f>1-AN192/AO192</f>
        <v>0</v>
      </c>
      <c r="AQ192">
        <v>0</v>
      </c>
      <c r="AR192" t="s">
        <v>292</v>
      </c>
      <c r="AS192" t="s">
        <v>292</v>
      </c>
      <c r="AT192">
        <v>0</v>
      </c>
      <c r="AU192">
        <v>0</v>
      </c>
      <c r="AV192">
        <f>1-AT192/AU192</f>
        <v>0</v>
      </c>
      <c r="AW192">
        <v>0.5</v>
      </c>
      <c r="AX192">
        <f>BO192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292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BN192">
        <f>$B$11*CL192+$C$11*CM192+$F$11*CN192*(1-CQ192)</f>
        <v>0</v>
      </c>
      <c r="BO192">
        <f>BN192*BP192</f>
        <v>0</v>
      </c>
      <c r="BP192">
        <f>($B$11*$D$9+$C$11*$D$9+$F$11*((DA192+CS192)/MAX(DA192+CS192+DB192, 0.1)*$I$9+DB192/MAX(DA192+CS192+DB192, 0.1)*$J$9))/($B$11+$C$11+$F$11)</f>
        <v>0</v>
      </c>
      <c r="BQ192">
        <f>($B$11*$K$9+$C$11*$K$9+$F$11*((DA192+CS192)/MAX(DA192+CS192+DB192, 0.1)*$P$9+DB192/MAX(DA192+CS192+DB192, 0.1)*$Q$9))/($B$11+$C$11+$F$11)</f>
        <v>0</v>
      </c>
      <c r="BR192">
        <v>6</v>
      </c>
      <c r="BS192">
        <v>0.5</v>
      </c>
      <c r="BT192" t="s">
        <v>293</v>
      </c>
      <c r="BU192">
        <v>2</v>
      </c>
      <c r="BV192">
        <v>1626126663.6</v>
      </c>
      <c r="BW192">
        <v>402.094666666667</v>
      </c>
      <c r="BX192">
        <v>419.982</v>
      </c>
      <c r="BY192">
        <v>7.92710333333333</v>
      </c>
      <c r="BZ192">
        <v>4.79143666666667</v>
      </c>
      <c r="CA192">
        <v>399.965</v>
      </c>
      <c r="CB192">
        <v>7.97930666666667</v>
      </c>
      <c r="CC192">
        <v>900.059333333333</v>
      </c>
      <c r="CD192">
        <v>100.771333333333</v>
      </c>
      <c r="CE192">
        <v>0.111790333333333</v>
      </c>
      <c r="CF192">
        <v>19.804</v>
      </c>
      <c r="CG192">
        <v>18.7646</v>
      </c>
      <c r="CH192">
        <v>999.9</v>
      </c>
      <c r="CI192">
        <v>0</v>
      </c>
      <c r="CJ192">
        <v>0</v>
      </c>
      <c r="CK192">
        <v>10088.3333333333</v>
      </c>
      <c r="CL192">
        <v>0</v>
      </c>
      <c r="CM192">
        <v>0.221023</v>
      </c>
      <c r="CN192">
        <v>1459.99</v>
      </c>
      <c r="CO192">
        <v>0.972997666666667</v>
      </c>
      <c r="CP192">
        <v>0.0270023666666667</v>
      </c>
      <c r="CQ192">
        <v>0</v>
      </c>
      <c r="CR192">
        <v>892.793</v>
      </c>
      <c r="CS192">
        <v>4.99999</v>
      </c>
      <c r="CT192">
        <v>13067</v>
      </c>
      <c r="CU192">
        <v>12728.2333333333</v>
      </c>
      <c r="CV192">
        <v>40.062</v>
      </c>
      <c r="CW192">
        <v>42.25</v>
      </c>
      <c r="CX192">
        <v>41.25</v>
      </c>
      <c r="CY192">
        <v>41.562</v>
      </c>
      <c r="CZ192">
        <v>41.75</v>
      </c>
      <c r="DA192">
        <v>1415.7</v>
      </c>
      <c r="DB192">
        <v>39.29</v>
      </c>
      <c r="DC192">
        <v>0</v>
      </c>
      <c r="DD192">
        <v>1626126673.9</v>
      </c>
      <c r="DE192">
        <v>0</v>
      </c>
      <c r="DF192">
        <v>893.60784</v>
      </c>
      <c r="DG192">
        <v>-5.88738458452837</v>
      </c>
      <c r="DH192">
        <v>-98.6923075019103</v>
      </c>
      <c r="DI192">
        <v>13076.832</v>
      </c>
      <c r="DJ192">
        <v>15</v>
      </c>
      <c r="DK192">
        <v>1626126261</v>
      </c>
      <c r="DL192" t="s">
        <v>294</v>
      </c>
      <c r="DM192">
        <v>1626126255</v>
      </c>
      <c r="DN192">
        <v>1626126261</v>
      </c>
      <c r="DO192">
        <v>7</v>
      </c>
      <c r="DP192">
        <v>0.339</v>
      </c>
      <c r="DQ192">
        <v>0.02</v>
      </c>
      <c r="DR192">
        <v>2.158</v>
      </c>
      <c r="DS192">
        <v>-0.064</v>
      </c>
      <c r="DT192">
        <v>420</v>
      </c>
      <c r="DU192">
        <v>4</v>
      </c>
      <c r="DV192">
        <v>0.09</v>
      </c>
      <c r="DW192">
        <v>0.05</v>
      </c>
      <c r="DX192">
        <v>-17.8056243902439</v>
      </c>
      <c r="DY192">
        <v>-0.495273867595823</v>
      </c>
      <c r="DZ192">
        <v>0.0558691667680834</v>
      </c>
      <c r="EA192">
        <v>1</v>
      </c>
      <c r="EB192">
        <v>894.013060606061</v>
      </c>
      <c r="EC192">
        <v>-6.21939580764228</v>
      </c>
      <c r="ED192">
        <v>0.64034876573742</v>
      </c>
      <c r="EE192">
        <v>1</v>
      </c>
      <c r="EF192">
        <v>3.12854926829268</v>
      </c>
      <c r="EG192">
        <v>0.139752961672486</v>
      </c>
      <c r="EH192">
        <v>0.0153869489186642</v>
      </c>
      <c r="EI192">
        <v>0</v>
      </c>
      <c r="EJ192">
        <v>2</v>
      </c>
      <c r="EK192">
        <v>3</v>
      </c>
      <c r="EL192" t="s">
        <v>340</v>
      </c>
      <c r="EM192">
        <v>100</v>
      </c>
      <c r="EN192">
        <v>100</v>
      </c>
      <c r="EO192">
        <v>2.13</v>
      </c>
      <c r="EP192">
        <v>-0.0521</v>
      </c>
      <c r="EQ192">
        <v>1.36772170046793</v>
      </c>
      <c r="ER192">
        <v>0.00225868272383977</v>
      </c>
      <c r="ES192">
        <v>-9.96746185667655e-07</v>
      </c>
      <c r="ET192">
        <v>2.83711317370827e-10</v>
      </c>
      <c r="EU192">
        <v>-0.063082517618382</v>
      </c>
      <c r="EV192">
        <v>-0.00217948432402501</v>
      </c>
      <c r="EW192">
        <v>0.000453263451741206</v>
      </c>
      <c r="EX192">
        <v>-1.16319206543697e-06</v>
      </c>
      <c r="EY192">
        <v>-2</v>
      </c>
      <c r="EZ192">
        <v>2196</v>
      </c>
      <c r="FA192">
        <v>1</v>
      </c>
      <c r="FB192">
        <v>25</v>
      </c>
      <c r="FC192">
        <v>6.8</v>
      </c>
      <c r="FD192">
        <v>6.7</v>
      </c>
      <c r="FE192">
        <v>18</v>
      </c>
      <c r="FF192">
        <v>944.042</v>
      </c>
      <c r="FG192">
        <v>424.606</v>
      </c>
      <c r="FH192">
        <v>19.1687</v>
      </c>
      <c r="FI192">
        <v>25.6573</v>
      </c>
      <c r="FJ192">
        <v>29.9995</v>
      </c>
      <c r="FK192">
        <v>25.7756</v>
      </c>
      <c r="FL192">
        <v>25.8124</v>
      </c>
      <c r="FM192">
        <v>25.2688</v>
      </c>
      <c r="FN192">
        <v>70.3198</v>
      </c>
      <c r="FO192">
        <v>0</v>
      </c>
      <c r="FP192">
        <v>19.31</v>
      </c>
      <c r="FQ192">
        <v>420</v>
      </c>
      <c r="FR192">
        <v>4.82452</v>
      </c>
      <c r="FS192">
        <v>101.394</v>
      </c>
      <c r="FT192">
        <v>102.025</v>
      </c>
    </row>
    <row r="193" spans="1:176">
      <c r="A193">
        <v>177</v>
      </c>
      <c r="B193">
        <v>1626126666.6</v>
      </c>
      <c r="C193">
        <v>352.099999904633</v>
      </c>
      <c r="D193" t="s">
        <v>648</v>
      </c>
      <c r="E193" t="s">
        <v>649</v>
      </c>
      <c r="F193">
        <v>1</v>
      </c>
      <c r="I193">
        <v>1626126665.6</v>
      </c>
      <c r="J193">
        <f>(K193)/1000</f>
        <v>0</v>
      </c>
      <c r="K193">
        <f>1000*CC193*AI193*(BY193-BZ193)/(100*BR193*(1000-AI193*BY193))</f>
        <v>0</v>
      </c>
      <c r="L193">
        <f>CC193*AI193*(BX193-BW193*(1000-AI193*BZ193)/(1000-AI193*BY193))/(100*BR193)</f>
        <v>0</v>
      </c>
      <c r="M193">
        <f>BW193 - IF(AI193&gt;1, L193*BR193*100.0/(AK193*CK193), 0)</f>
        <v>0</v>
      </c>
      <c r="N193">
        <f>((T193-J193/2)*M193-L193)/(T193+J193/2)</f>
        <v>0</v>
      </c>
      <c r="O193">
        <f>N193*(CD193+CE193)/1000.0</f>
        <v>0</v>
      </c>
      <c r="P193">
        <f>(BW193 - IF(AI193&gt;1, L193*BR193*100.0/(AK193*CK193), 0))*(CD193+CE193)/1000.0</f>
        <v>0</v>
      </c>
      <c r="Q193">
        <f>2.0/((1/S193-1/R193)+SIGN(S193)*SQRT((1/S193-1/R193)*(1/S193-1/R193) + 4*BS193/((BS193+1)*(BS193+1))*(2*1/S193*1/R193-1/R193*1/R193)))</f>
        <v>0</v>
      </c>
      <c r="R193">
        <f>IF(LEFT(BT193,1)&lt;&gt;"0",IF(LEFT(BT193,1)="1",3.0,BU193),$D$5+$E$5*(CK193*CD193/($K$5*1000))+$F$5*(CK193*CD193/($K$5*1000))*MAX(MIN(BR193,$J$5),$I$5)*MAX(MIN(BR193,$J$5),$I$5)+$G$5*MAX(MIN(BR193,$J$5),$I$5)*(CK193*CD193/($K$5*1000))+$H$5*(CK193*CD193/($K$5*1000))*(CK193*CD193/($K$5*1000)))</f>
        <v>0</v>
      </c>
      <c r="S193">
        <f>J193*(1000-(1000*0.61365*exp(17.502*W193/(240.97+W193))/(CD193+CE193)+BY193)/2)/(1000*0.61365*exp(17.502*W193/(240.97+W193))/(CD193+CE193)-BY193)</f>
        <v>0</v>
      </c>
      <c r="T193">
        <f>1/((BS193+1)/(Q193/1.6)+1/(R193/1.37)) + BS193/((BS193+1)/(Q193/1.6) + BS193/(R193/1.37))</f>
        <v>0</v>
      </c>
      <c r="U193">
        <f>(BN193*BQ193)</f>
        <v>0</v>
      </c>
      <c r="V193">
        <f>(CF193+(U193+2*0.95*5.67E-8*(((CF193+$B$7)+273)^4-(CF193+273)^4)-44100*J193)/(1.84*29.3*R193+8*0.95*5.67E-8*(CF193+273)^3))</f>
        <v>0</v>
      </c>
      <c r="W193">
        <f>($C$7*CG193+$D$7*CH193+$E$7*V193)</f>
        <v>0</v>
      </c>
      <c r="X193">
        <f>0.61365*exp(17.502*W193/(240.97+W193))</f>
        <v>0</v>
      </c>
      <c r="Y193">
        <f>(Z193/AA193*100)</f>
        <v>0</v>
      </c>
      <c r="Z193">
        <f>BY193*(CD193+CE193)/1000</f>
        <v>0</v>
      </c>
      <c r="AA193">
        <f>0.61365*exp(17.502*CF193/(240.97+CF193))</f>
        <v>0</v>
      </c>
      <c r="AB193">
        <f>(X193-BY193*(CD193+CE193)/1000)</f>
        <v>0</v>
      </c>
      <c r="AC193">
        <f>(-J193*44100)</f>
        <v>0</v>
      </c>
      <c r="AD193">
        <f>2*29.3*R193*0.92*(CF193-W193)</f>
        <v>0</v>
      </c>
      <c r="AE193">
        <f>2*0.95*5.67E-8*(((CF193+$B$7)+273)^4-(W193+273)^4)</f>
        <v>0</v>
      </c>
      <c r="AF193">
        <f>U193+AE193+AC193+AD193</f>
        <v>0</v>
      </c>
      <c r="AG193">
        <v>15</v>
      </c>
      <c r="AH193">
        <v>2</v>
      </c>
      <c r="AI193">
        <f>IF(AG193*$H$13&gt;=AK193,1.0,(AK193/(AK193-AG193*$H$13)))</f>
        <v>0</v>
      </c>
      <c r="AJ193">
        <f>(AI193-1)*100</f>
        <v>0</v>
      </c>
      <c r="AK193">
        <f>MAX(0,($B$13+$C$13*CK193)/(1+$D$13*CK193)*CD193/(CF193+273)*$E$13)</f>
        <v>0</v>
      </c>
      <c r="AL193" t="s">
        <v>292</v>
      </c>
      <c r="AM193" t="s">
        <v>292</v>
      </c>
      <c r="AN193">
        <v>0</v>
      </c>
      <c r="AO193">
        <v>0</v>
      </c>
      <c r="AP193">
        <f>1-AN193/AO193</f>
        <v>0</v>
      </c>
      <c r="AQ193">
        <v>0</v>
      </c>
      <c r="AR193" t="s">
        <v>292</v>
      </c>
      <c r="AS193" t="s">
        <v>292</v>
      </c>
      <c r="AT193">
        <v>0</v>
      </c>
      <c r="AU193">
        <v>0</v>
      </c>
      <c r="AV193">
        <f>1-AT193/AU193</f>
        <v>0</v>
      </c>
      <c r="AW193">
        <v>0.5</v>
      </c>
      <c r="AX193">
        <f>BO193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292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BN193">
        <f>$B$11*CL193+$C$11*CM193+$F$11*CN193*(1-CQ193)</f>
        <v>0</v>
      </c>
      <c r="BO193">
        <f>BN193*BP193</f>
        <v>0</v>
      </c>
      <c r="BP193">
        <f>($B$11*$D$9+$C$11*$D$9+$F$11*((DA193+CS193)/MAX(DA193+CS193+DB193, 0.1)*$I$9+DB193/MAX(DA193+CS193+DB193, 0.1)*$J$9))/($B$11+$C$11+$F$11)</f>
        <v>0</v>
      </c>
      <c r="BQ193">
        <f>($B$11*$K$9+$C$11*$K$9+$F$11*((DA193+CS193)/MAX(DA193+CS193+DB193, 0.1)*$P$9+DB193/MAX(DA193+CS193+DB193, 0.1)*$Q$9))/($B$11+$C$11+$F$11)</f>
        <v>0</v>
      </c>
      <c r="BR193">
        <v>6</v>
      </c>
      <c r="BS193">
        <v>0.5</v>
      </c>
      <c r="BT193" t="s">
        <v>293</v>
      </c>
      <c r="BU193">
        <v>2</v>
      </c>
      <c r="BV193">
        <v>1626126665.6</v>
      </c>
      <c r="BW193">
        <v>402.091333333333</v>
      </c>
      <c r="BX193">
        <v>419.985666666667</v>
      </c>
      <c r="BY193">
        <v>7.95601333333333</v>
      </c>
      <c r="BZ193">
        <v>4.80604</v>
      </c>
      <c r="CA193">
        <v>399.961333333333</v>
      </c>
      <c r="CB193">
        <v>8.00807666666667</v>
      </c>
      <c r="CC193">
        <v>900.087333333333</v>
      </c>
      <c r="CD193">
        <v>100.771333333333</v>
      </c>
      <c r="CE193">
        <v>0.109943333333333</v>
      </c>
      <c r="CF193">
        <v>19.8361666666667</v>
      </c>
      <c r="CG193">
        <v>18.7967666666667</v>
      </c>
      <c r="CH193">
        <v>999.9</v>
      </c>
      <c r="CI193">
        <v>0</v>
      </c>
      <c r="CJ193">
        <v>0</v>
      </c>
      <c r="CK193">
        <v>10137.9333333333</v>
      </c>
      <c r="CL193">
        <v>0</v>
      </c>
      <c r="CM193">
        <v>0.221023</v>
      </c>
      <c r="CN193">
        <v>1459.98666666667</v>
      </c>
      <c r="CO193">
        <v>0.972997666666667</v>
      </c>
      <c r="CP193">
        <v>0.0270023666666667</v>
      </c>
      <c r="CQ193">
        <v>0</v>
      </c>
      <c r="CR193">
        <v>892.599</v>
      </c>
      <c r="CS193">
        <v>4.99999</v>
      </c>
      <c r="CT193">
        <v>13063.2333333333</v>
      </c>
      <c r="CU193">
        <v>12728.2333333333</v>
      </c>
      <c r="CV193">
        <v>40.062</v>
      </c>
      <c r="CW193">
        <v>42.25</v>
      </c>
      <c r="CX193">
        <v>41.25</v>
      </c>
      <c r="CY193">
        <v>41.562</v>
      </c>
      <c r="CZ193">
        <v>41.75</v>
      </c>
      <c r="DA193">
        <v>1415.69666666667</v>
      </c>
      <c r="DB193">
        <v>39.29</v>
      </c>
      <c r="DC193">
        <v>0</v>
      </c>
      <c r="DD193">
        <v>1626126675.7</v>
      </c>
      <c r="DE193">
        <v>0</v>
      </c>
      <c r="DF193">
        <v>893.442461538462</v>
      </c>
      <c r="DG193">
        <v>-6.41552135596603</v>
      </c>
      <c r="DH193">
        <v>-97.7743590070884</v>
      </c>
      <c r="DI193">
        <v>13074.3807692308</v>
      </c>
      <c r="DJ193">
        <v>15</v>
      </c>
      <c r="DK193">
        <v>1626126261</v>
      </c>
      <c r="DL193" t="s">
        <v>294</v>
      </c>
      <c r="DM193">
        <v>1626126255</v>
      </c>
      <c r="DN193">
        <v>1626126261</v>
      </c>
      <c r="DO193">
        <v>7</v>
      </c>
      <c r="DP193">
        <v>0.339</v>
      </c>
      <c r="DQ193">
        <v>0.02</v>
      </c>
      <c r="DR193">
        <v>2.158</v>
      </c>
      <c r="DS193">
        <v>-0.064</v>
      </c>
      <c r="DT193">
        <v>420</v>
      </c>
      <c r="DU193">
        <v>4</v>
      </c>
      <c r="DV193">
        <v>0.09</v>
      </c>
      <c r="DW193">
        <v>0.05</v>
      </c>
      <c r="DX193">
        <v>-17.8196170731707</v>
      </c>
      <c r="DY193">
        <v>-0.522819512195128</v>
      </c>
      <c r="DZ193">
        <v>0.0578269702560549</v>
      </c>
      <c r="EA193">
        <v>0</v>
      </c>
      <c r="EB193">
        <v>893.799771428571</v>
      </c>
      <c r="EC193">
        <v>-6.2003827431449</v>
      </c>
      <c r="ED193">
        <v>0.66998477960171</v>
      </c>
      <c r="EE193">
        <v>1</v>
      </c>
      <c r="EF193">
        <v>3.13267853658537</v>
      </c>
      <c r="EG193">
        <v>0.107803693379799</v>
      </c>
      <c r="EH193">
        <v>0.0126991758059766</v>
      </c>
      <c r="EI193">
        <v>0</v>
      </c>
      <c r="EJ193">
        <v>1</v>
      </c>
      <c r="EK193">
        <v>3</v>
      </c>
      <c r="EL193" t="s">
        <v>459</v>
      </c>
      <c r="EM193">
        <v>100</v>
      </c>
      <c r="EN193">
        <v>100</v>
      </c>
      <c r="EO193">
        <v>2.13</v>
      </c>
      <c r="EP193">
        <v>-0.052</v>
      </c>
      <c r="EQ193">
        <v>1.36772170046793</v>
      </c>
      <c r="ER193">
        <v>0.00225868272383977</v>
      </c>
      <c r="ES193">
        <v>-9.96746185667655e-07</v>
      </c>
      <c r="ET193">
        <v>2.83711317370827e-10</v>
      </c>
      <c r="EU193">
        <v>-0.063082517618382</v>
      </c>
      <c r="EV193">
        <v>-0.00217948432402501</v>
      </c>
      <c r="EW193">
        <v>0.000453263451741206</v>
      </c>
      <c r="EX193">
        <v>-1.16319206543697e-06</v>
      </c>
      <c r="EY193">
        <v>-2</v>
      </c>
      <c r="EZ193">
        <v>2196</v>
      </c>
      <c r="FA193">
        <v>1</v>
      </c>
      <c r="FB193">
        <v>25</v>
      </c>
      <c r="FC193">
        <v>6.9</v>
      </c>
      <c r="FD193">
        <v>6.8</v>
      </c>
      <c r="FE193">
        <v>18</v>
      </c>
      <c r="FF193">
        <v>944.135</v>
      </c>
      <c r="FG193">
        <v>424.663</v>
      </c>
      <c r="FH193">
        <v>19.2325</v>
      </c>
      <c r="FI193">
        <v>25.6538</v>
      </c>
      <c r="FJ193">
        <v>29.9994</v>
      </c>
      <c r="FK193">
        <v>25.7734</v>
      </c>
      <c r="FL193">
        <v>25.8102</v>
      </c>
      <c r="FM193">
        <v>25.2696</v>
      </c>
      <c r="FN193">
        <v>70.3198</v>
      </c>
      <c r="FO193">
        <v>0</v>
      </c>
      <c r="FP193">
        <v>19.31</v>
      </c>
      <c r="FQ193">
        <v>420</v>
      </c>
      <c r="FR193">
        <v>4.8598</v>
      </c>
      <c r="FS193">
        <v>101.394</v>
      </c>
      <c r="FT193">
        <v>102.025</v>
      </c>
    </row>
    <row r="194" spans="1:176">
      <c r="A194">
        <v>178</v>
      </c>
      <c r="B194">
        <v>1626126668.6</v>
      </c>
      <c r="C194">
        <v>354.099999904633</v>
      </c>
      <c r="D194" t="s">
        <v>650</v>
      </c>
      <c r="E194" t="s">
        <v>651</v>
      </c>
      <c r="F194">
        <v>1</v>
      </c>
      <c r="I194">
        <v>1626126667.6</v>
      </c>
      <c r="J194">
        <f>(K194)/1000</f>
        <v>0</v>
      </c>
      <c r="K194">
        <f>1000*CC194*AI194*(BY194-BZ194)/(100*BR194*(1000-AI194*BY194))</f>
        <v>0</v>
      </c>
      <c r="L194">
        <f>CC194*AI194*(BX194-BW194*(1000-AI194*BZ194)/(1000-AI194*BY194))/(100*BR194)</f>
        <v>0</v>
      </c>
      <c r="M194">
        <f>BW194 - IF(AI194&gt;1, L194*BR194*100.0/(AK194*CK194), 0)</f>
        <v>0</v>
      </c>
      <c r="N194">
        <f>((T194-J194/2)*M194-L194)/(T194+J194/2)</f>
        <v>0</v>
      </c>
      <c r="O194">
        <f>N194*(CD194+CE194)/1000.0</f>
        <v>0</v>
      </c>
      <c r="P194">
        <f>(BW194 - IF(AI194&gt;1, L194*BR194*100.0/(AK194*CK194), 0))*(CD194+CE194)/1000.0</f>
        <v>0</v>
      </c>
      <c r="Q194">
        <f>2.0/((1/S194-1/R194)+SIGN(S194)*SQRT((1/S194-1/R194)*(1/S194-1/R194) + 4*BS194/((BS194+1)*(BS194+1))*(2*1/S194*1/R194-1/R194*1/R194)))</f>
        <v>0</v>
      </c>
      <c r="R194">
        <f>IF(LEFT(BT194,1)&lt;&gt;"0",IF(LEFT(BT194,1)="1",3.0,BU194),$D$5+$E$5*(CK194*CD194/($K$5*1000))+$F$5*(CK194*CD194/($K$5*1000))*MAX(MIN(BR194,$J$5),$I$5)*MAX(MIN(BR194,$J$5),$I$5)+$G$5*MAX(MIN(BR194,$J$5),$I$5)*(CK194*CD194/($K$5*1000))+$H$5*(CK194*CD194/($K$5*1000))*(CK194*CD194/($K$5*1000)))</f>
        <v>0</v>
      </c>
      <c r="S194">
        <f>J194*(1000-(1000*0.61365*exp(17.502*W194/(240.97+W194))/(CD194+CE194)+BY194)/2)/(1000*0.61365*exp(17.502*W194/(240.97+W194))/(CD194+CE194)-BY194)</f>
        <v>0</v>
      </c>
      <c r="T194">
        <f>1/((BS194+1)/(Q194/1.6)+1/(R194/1.37)) + BS194/((BS194+1)/(Q194/1.6) + BS194/(R194/1.37))</f>
        <v>0</v>
      </c>
      <c r="U194">
        <f>(BN194*BQ194)</f>
        <v>0</v>
      </c>
      <c r="V194">
        <f>(CF194+(U194+2*0.95*5.67E-8*(((CF194+$B$7)+273)^4-(CF194+273)^4)-44100*J194)/(1.84*29.3*R194+8*0.95*5.67E-8*(CF194+273)^3))</f>
        <v>0</v>
      </c>
      <c r="W194">
        <f>($C$7*CG194+$D$7*CH194+$E$7*V194)</f>
        <v>0</v>
      </c>
      <c r="X194">
        <f>0.61365*exp(17.502*W194/(240.97+W194))</f>
        <v>0</v>
      </c>
      <c r="Y194">
        <f>(Z194/AA194*100)</f>
        <v>0</v>
      </c>
      <c r="Z194">
        <f>BY194*(CD194+CE194)/1000</f>
        <v>0</v>
      </c>
      <c r="AA194">
        <f>0.61365*exp(17.502*CF194/(240.97+CF194))</f>
        <v>0</v>
      </c>
      <c r="AB194">
        <f>(X194-BY194*(CD194+CE194)/1000)</f>
        <v>0</v>
      </c>
      <c r="AC194">
        <f>(-J194*44100)</f>
        <v>0</v>
      </c>
      <c r="AD194">
        <f>2*29.3*R194*0.92*(CF194-W194)</f>
        <v>0</v>
      </c>
      <c r="AE194">
        <f>2*0.95*5.67E-8*(((CF194+$B$7)+273)^4-(W194+273)^4)</f>
        <v>0</v>
      </c>
      <c r="AF194">
        <f>U194+AE194+AC194+AD194</f>
        <v>0</v>
      </c>
      <c r="AG194">
        <v>14</v>
      </c>
      <c r="AH194">
        <v>2</v>
      </c>
      <c r="AI194">
        <f>IF(AG194*$H$13&gt;=AK194,1.0,(AK194/(AK194-AG194*$H$13)))</f>
        <v>0</v>
      </c>
      <c r="AJ194">
        <f>(AI194-1)*100</f>
        <v>0</v>
      </c>
      <c r="AK194">
        <f>MAX(0,($B$13+$C$13*CK194)/(1+$D$13*CK194)*CD194/(CF194+273)*$E$13)</f>
        <v>0</v>
      </c>
      <c r="AL194" t="s">
        <v>292</v>
      </c>
      <c r="AM194" t="s">
        <v>292</v>
      </c>
      <c r="AN194">
        <v>0</v>
      </c>
      <c r="AO194">
        <v>0</v>
      </c>
      <c r="AP194">
        <f>1-AN194/AO194</f>
        <v>0</v>
      </c>
      <c r="AQ194">
        <v>0</v>
      </c>
      <c r="AR194" t="s">
        <v>292</v>
      </c>
      <c r="AS194" t="s">
        <v>292</v>
      </c>
      <c r="AT194">
        <v>0</v>
      </c>
      <c r="AU194">
        <v>0</v>
      </c>
      <c r="AV194">
        <f>1-AT194/AU194</f>
        <v>0</v>
      </c>
      <c r="AW194">
        <v>0.5</v>
      </c>
      <c r="AX194">
        <f>BO194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292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BN194">
        <f>$B$11*CL194+$C$11*CM194+$F$11*CN194*(1-CQ194)</f>
        <v>0</v>
      </c>
      <c r="BO194">
        <f>BN194*BP194</f>
        <v>0</v>
      </c>
      <c r="BP194">
        <f>($B$11*$D$9+$C$11*$D$9+$F$11*((DA194+CS194)/MAX(DA194+CS194+DB194, 0.1)*$I$9+DB194/MAX(DA194+CS194+DB194, 0.1)*$J$9))/($B$11+$C$11+$F$11)</f>
        <v>0</v>
      </c>
      <c r="BQ194">
        <f>($B$11*$K$9+$C$11*$K$9+$F$11*((DA194+CS194)/MAX(DA194+CS194+DB194, 0.1)*$P$9+DB194/MAX(DA194+CS194+DB194, 0.1)*$Q$9))/($B$11+$C$11+$F$11)</f>
        <v>0</v>
      </c>
      <c r="BR194">
        <v>6</v>
      </c>
      <c r="BS194">
        <v>0.5</v>
      </c>
      <c r="BT194" t="s">
        <v>293</v>
      </c>
      <c r="BU194">
        <v>2</v>
      </c>
      <c r="BV194">
        <v>1626126667.6</v>
      </c>
      <c r="BW194">
        <v>402.108666666667</v>
      </c>
      <c r="BX194">
        <v>419.980666666667</v>
      </c>
      <c r="BY194">
        <v>7.97836333333333</v>
      </c>
      <c r="BZ194">
        <v>4.80968333333333</v>
      </c>
      <c r="CA194">
        <v>399.978666666667</v>
      </c>
      <c r="CB194">
        <v>8.03032333333334</v>
      </c>
      <c r="CC194">
        <v>900.051</v>
      </c>
      <c r="CD194">
        <v>100.771333333333</v>
      </c>
      <c r="CE194">
        <v>0.109597333333333</v>
      </c>
      <c r="CF194">
        <v>19.8692666666667</v>
      </c>
      <c r="CG194">
        <v>18.8255</v>
      </c>
      <c r="CH194">
        <v>999.9</v>
      </c>
      <c r="CI194">
        <v>0</v>
      </c>
      <c r="CJ194">
        <v>0</v>
      </c>
      <c r="CK194">
        <v>10076.6666666667</v>
      </c>
      <c r="CL194">
        <v>0</v>
      </c>
      <c r="CM194">
        <v>0.221023</v>
      </c>
      <c r="CN194">
        <v>1460.07</v>
      </c>
      <c r="CO194">
        <v>0.972999</v>
      </c>
      <c r="CP194">
        <v>0.0270008</v>
      </c>
      <c r="CQ194">
        <v>0</v>
      </c>
      <c r="CR194">
        <v>892.515666666667</v>
      </c>
      <c r="CS194">
        <v>4.99999</v>
      </c>
      <c r="CT194">
        <v>13061.4</v>
      </c>
      <c r="CU194">
        <v>12728.9666666667</v>
      </c>
      <c r="CV194">
        <v>40.062</v>
      </c>
      <c r="CW194">
        <v>42.25</v>
      </c>
      <c r="CX194">
        <v>41.25</v>
      </c>
      <c r="CY194">
        <v>41.562</v>
      </c>
      <c r="CZ194">
        <v>41.75</v>
      </c>
      <c r="DA194">
        <v>1415.78</v>
      </c>
      <c r="DB194">
        <v>39.29</v>
      </c>
      <c r="DC194">
        <v>0</v>
      </c>
      <c r="DD194">
        <v>1626126678.1</v>
      </c>
      <c r="DE194">
        <v>0</v>
      </c>
      <c r="DF194">
        <v>893.206192307692</v>
      </c>
      <c r="DG194">
        <v>-7.05295724575513</v>
      </c>
      <c r="DH194">
        <v>-97.6239315813392</v>
      </c>
      <c r="DI194">
        <v>13070.5730769231</v>
      </c>
      <c r="DJ194">
        <v>15</v>
      </c>
      <c r="DK194">
        <v>1626126261</v>
      </c>
      <c r="DL194" t="s">
        <v>294</v>
      </c>
      <c r="DM194">
        <v>1626126255</v>
      </c>
      <c r="DN194">
        <v>1626126261</v>
      </c>
      <c r="DO194">
        <v>7</v>
      </c>
      <c r="DP194">
        <v>0.339</v>
      </c>
      <c r="DQ194">
        <v>0.02</v>
      </c>
      <c r="DR194">
        <v>2.158</v>
      </c>
      <c r="DS194">
        <v>-0.064</v>
      </c>
      <c r="DT194">
        <v>420</v>
      </c>
      <c r="DU194">
        <v>4</v>
      </c>
      <c r="DV194">
        <v>0.09</v>
      </c>
      <c r="DW194">
        <v>0.05</v>
      </c>
      <c r="DX194">
        <v>-17.832687804878</v>
      </c>
      <c r="DY194">
        <v>-0.496931707317059</v>
      </c>
      <c r="DZ194">
        <v>0.0558123519641201</v>
      </c>
      <c r="EA194">
        <v>1</v>
      </c>
      <c r="EB194">
        <v>893.578235294118</v>
      </c>
      <c r="EC194">
        <v>-6.44273059974692</v>
      </c>
      <c r="ED194">
        <v>0.679897529425597</v>
      </c>
      <c r="EE194">
        <v>1</v>
      </c>
      <c r="EF194">
        <v>3.13779487804878</v>
      </c>
      <c r="EG194">
        <v>0.110300696864111</v>
      </c>
      <c r="EH194">
        <v>0.0130313517113211</v>
      </c>
      <c r="EI194">
        <v>0</v>
      </c>
      <c r="EJ194">
        <v>2</v>
      </c>
      <c r="EK194">
        <v>3</v>
      </c>
      <c r="EL194" t="s">
        <v>340</v>
      </c>
      <c r="EM194">
        <v>100</v>
      </c>
      <c r="EN194">
        <v>100</v>
      </c>
      <c r="EO194">
        <v>2.129</v>
      </c>
      <c r="EP194">
        <v>-0.0519</v>
      </c>
      <c r="EQ194">
        <v>1.36772170046793</v>
      </c>
      <c r="ER194">
        <v>0.00225868272383977</v>
      </c>
      <c r="ES194">
        <v>-9.96746185667655e-07</v>
      </c>
      <c r="ET194">
        <v>2.83711317370827e-10</v>
      </c>
      <c r="EU194">
        <v>-0.063082517618382</v>
      </c>
      <c r="EV194">
        <v>-0.00217948432402501</v>
      </c>
      <c r="EW194">
        <v>0.000453263451741206</v>
      </c>
      <c r="EX194">
        <v>-1.16319206543697e-06</v>
      </c>
      <c r="EY194">
        <v>-2</v>
      </c>
      <c r="EZ194">
        <v>2196</v>
      </c>
      <c r="FA194">
        <v>1</v>
      </c>
      <c r="FB194">
        <v>25</v>
      </c>
      <c r="FC194">
        <v>6.9</v>
      </c>
      <c r="FD194">
        <v>6.8</v>
      </c>
      <c r="FE194">
        <v>18</v>
      </c>
      <c r="FF194">
        <v>944.539</v>
      </c>
      <c r="FG194">
        <v>424.69</v>
      </c>
      <c r="FH194">
        <v>19.3052</v>
      </c>
      <c r="FI194">
        <v>25.6495</v>
      </c>
      <c r="FJ194">
        <v>29.9994</v>
      </c>
      <c r="FK194">
        <v>25.7712</v>
      </c>
      <c r="FL194">
        <v>25.808</v>
      </c>
      <c r="FM194">
        <v>25.2693</v>
      </c>
      <c r="FN194">
        <v>70.3198</v>
      </c>
      <c r="FO194">
        <v>0</v>
      </c>
      <c r="FP194">
        <v>19.41</v>
      </c>
      <c r="FQ194">
        <v>420</v>
      </c>
      <c r="FR194">
        <v>4.86014</v>
      </c>
      <c r="FS194">
        <v>101.395</v>
      </c>
      <c r="FT194">
        <v>102.025</v>
      </c>
    </row>
    <row r="195" spans="1:176">
      <c r="A195">
        <v>179</v>
      </c>
      <c r="B195">
        <v>1626126670.6</v>
      </c>
      <c r="C195">
        <v>356.099999904633</v>
      </c>
      <c r="D195" t="s">
        <v>652</v>
      </c>
      <c r="E195" t="s">
        <v>653</v>
      </c>
      <c r="F195">
        <v>1</v>
      </c>
      <c r="I195">
        <v>1626126669.6</v>
      </c>
      <c r="J195">
        <f>(K195)/1000</f>
        <v>0</v>
      </c>
      <c r="K195">
        <f>1000*CC195*AI195*(BY195-BZ195)/(100*BR195*(1000-AI195*BY195))</f>
        <v>0</v>
      </c>
      <c r="L195">
        <f>CC195*AI195*(BX195-BW195*(1000-AI195*BZ195)/(1000-AI195*BY195))/(100*BR195)</f>
        <v>0</v>
      </c>
      <c r="M195">
        <f>BW195 - IF(AI195&gt;1, L195*BR195*100.0/(AK195*CK195), 0)</f>
        <v>0</v>
      </c>
      <c r="N195">
        <f>((T195-J195/2)*M195-L195)/(T195+J195/2)</f>
        <v>0</v>
      </c>
      <c r="O195">
        <f>N195*(CD195+CE195)/1000.0</f>
        <v>0</v>
      </c>
      <c r="P195">
        <f>(BW195 - IF(AI195&gt;1, L195*BR195*100.0/(AK195*CK195), 0))*(CD195+CE195)/1000.0</f>
        <v>0</v>
      </c>
      <c r="Q195">
        <f>2.0/((1/S195-1/R195)+SIGN(S195)*SQRT((1/S195-1/R195)*(1/S195-1/R195) + 4*BS195/((BS195+1)*(BS195+1))*(2*1/S195*1/R195-1/R195*1/R195)))</f>
        <v>0</v>
      </c>
      <c r="R195">
        <f>IF(LEFT(BT195,1)&lt;&gt;"0",IF(LEFT(BT195,1)="1",3.0,BU195),$D$5+$E$5*(CK195*CD195/($K$5*1000))+$F$5*(CK195*CD195/($K$5*1000))*MAX(MIN(BR195,$J$5),$I$5)*MAX(MIN(BR195,$J$5),$I$5)+$G$5*MAX(MIN(BR195,$J$5),$I$5)*(CK195*CD195/($K$5*1000))+$H$5*(CK195*CD195/($K$5*1000))*(CK195*CD195/($K$5*1000)))</f>
        <v>0</v>
      </c>
      <c r="S195">
        <f>J195*(1000-(1000*0.61365*exp(17.502*W195/(240.97+W195))/(CD195+CE195)+BY195)/2)/(1000*0.61365*exp(17.502*W195/(240.97+W195))/(CD195+CE195)-BY195)</f>
        <v>0</v>
      </c>
      <c r="T195">
        <f>1/((BS195+1)/(Q195/1.6)+1/(R195/1.37)) + BS195/((BS195+1)/(Q195/1.6) + BS195/(R195/1.37))</f>
        <v>0</v>
      </c>
      <c r="U195">
        <f>(BN195*BQ195)</f>
        <v>0</v>
      </c>
      <c r="V195">
        <f>(CF195+(U195+2*0.95*5.67E-8*(((CF195+$B$7)+273)^4-(CF195+273)^4)-44100*J195)/(1.84*29.3*R195+8*0.95*5.67E-8*(CF195+273)^3))</f>
        <v>0</v>
      </c>
      <c r="W195">
        <f>($C$7*CG195+$D$7*CH195+$E$7*V195)</f>
        <v>0</v>
      </c>
      <c r="X195">
        <f>0.61365*exp(17.502*W195/(240.97+W195))</f>
        <v>0</v>
      </c>
      <c r="Y195">
        <f>(Z195/AA195*100)</f>
        <v>0</v>
      </c>
      <c r="Z195">
        <f>BY195*(CD195+CE195)/1000</f>
        <v>0</v>
      </c>
      <c r="AA195">
        <f>0.61365*exp(17.502*CF195/(240.97+CF195))</f>
        <v>0</v>
      </c>
      <c r="AB195">
        <f>(X195-BY195*(CD195+CE195)/1000)</f>
        <v>0</v>
      </c>
      <c r="AC195">
        <f>(-J195*44100)</f>
        <v>0</v>
      </c>
      <c r="AD195">
        <f>2*29.3*R195*0.92*(CF195-W195)</f>
        <v>0</v>
      </c>
      <c r="AE195">
        <f>2*0.95*5.67E-8*(((CF195+$B$7)+273)^4-(W195+273)^4)</f>
        <v>0</v>
      </c>
      <c r="AF195">
        <f>U195+AE195+AC195+AD195</f>
        <v>0</v>
      </c>
      <c r="AG195">
        <v>14</v>
      </c>
      <c r="AH195">
        <v>2</v>
      </c>
      <c r="AI195">
        <f>IF(AG195*$H$13&gt;=AK195,1.0,(AK195/(AK195-AG195*$H$13)))</f>
        <v>0</v>
      </c>
      <c r="AJ195">
        <f>(AI195-1)*100</f>
        <v>0</v>
      </c>
      <c r="AK195">
        <f>MAX(0,($B$13+$C$13*CK195)/(1+$D$13*CK195)*CD195/(CF195+273)*$E$13)</f>
        <v>0</v>
      </c>
      <c r="AL195" t="s">
        <v>292</v>
      </c>
      <c r="AM195" t="s">
        <v>292</v>
      </c>
      <c r="AN195">
        <v>0</v>
      </c>
      <c r="AO195">
        <v>0</v>
      </c>
      <c r="AP195">
        <f>1-AN195/AO195</f>
        <v>0</v>
      </c>
      <c r="AQ195">
        <v>0</v>
      </c>
      <c r="AR195" t="s">
        <v>292</v>
      </c>
      <c r="AS195" t="s">
        <v>292</v>
      </c>
      <c r="AT195">
        <v>0</v>
      </c>
      <c r="AU195">
        <v>0</v>
      </c>
      <c r="AV195">
        <f>1-AT195/AU195</f>
        <v>0</v>
      </c>
      <c r="AW195">
        <v>0.5</v>
      </c>
      <c r="AX195">
        <f>BO195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292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BN195">
        <f>$B$11*CL195+$C$11*CM195+$F$11*CN195*(1-CQ195)</f>
        <v>0</v>
      </c>
      <c r="BO195">
        <f>BN195*BP195</f>
        <v>0</v>
      </c>
      <c r="BP195">
        <f>($B$11*$D$9+$C$11*$D$9+$F$11*((DA195+CS195)/MAX(DA195+CS195+DB195, 0.1)*$I$9+DB195/MAX(DA195+CS195+DB195, 0.1)*$J$9))/($B$11+$C$11+$F$11)</f>
        <v>0</v>
      </c>
      <c r="BQ195">
        <f>($B$11*$K$9+$C$11*$K$9+$F$11*((DA195+CS195)/MAX(DA195+CS195+DB195, 0.1)*$P$9+DB195/MAX(DA195+CS195+DB195, 0.1)*$Q$9))/($B$11+$C$11+$F$11)</f>
        <v>0</v>
      </c>
      <c r="BR195">
        <v>6</v>
      </c>
      <c r="BS195">
        <v>0.5</v>
      </c>
      <c r="BT195" t="s">
        <v>293</v>
      </c>
      <c r="BU195">
        <v>2</v>
      </c>
      <c r="BV195">
        <v>1626126669.6</v>
      </c>
      <c r="BW195">
        <v>402.122666666667</v>
      </c>
      <c r="BX195">
        <v>419.988</v>
      </c>
      <c r="BY195">
        <v>7.99462666666667</v>
      </c>
      <c r="BZ195">
        <v>4.81210333333333</v>
      </c>
      <c r="CA195">
        <v>399.992666666667</v>
      </c>
      <c r="CB195">
        <v>8.04650666666667</v>
      </c>
      <c r="CC195">
        <v>900.012</v>
      </c>
      <c r="CD195">
        <v>100.772333333333</v>
      </c>
      <c r="CE195">
        <v>0.109999333333333</v>
      </c>
      <c r="CF195">
        <v>19.9037666666667</v>
      </c>
      <c r="CG195">
        <v>18.8541333333333</v>
      </c>
      <c r="CH195">
        <v>999.9</v>
      </c>
      <c r="CI195">
        <v>0</v>
      </c>
      <c r="CJ195">
        <v>0</v>
      </c>
      <c r="CK195">
        <v>10005.2066666667</v>
      </c>
      <c r="CL195">
        <v>0</v>
      </c>
      <c r="CM195">
        <v>0.221023</v>
      </c>
      <c r="CN195">
        <v>1459.98666666667</v>
      </c>
      <c r="CO195">
        <v>0.972996333333333</v>
      </c>
      <c r="CP195">
        <v>0.0270039333333333</v>
      </c>
      <c r="CQ195">
        <v>0</v>
      </c>
      <c r="CR195">
        <v>892.261</v>
      </c>
      <c r="CS195">
        <v>4.99999</v>
      </c>
      <c r="CT195">
        <v>13057.3333333333</v>
      </c>
      <c r="CU195">
        <v>12728.2333333333</v>
      </c>
      <c r="CV195">
        <v>40.083</v>
      </c>
      <c r="CW195">
        <v>42.25</v>
      </c>
      <c r="CX195">
        <v>41.25</v>
      </c>
      <c r="CY195">
        <v>41.562</v>
      </c>
      <c r="CZ195">
        <v>41.75</v>
      </c>
      <c r="DA195">
        <v>1415.69666666667</v>
      </c>
      <c r="DB195">
        <v>39.29</v>
      </c>
      <c r="DC195">
        <v>0</v>
      </c>
      <c r="DD195">
        <v>1626126679.9</v>
      </c>
      <c r="DE195">
        <v>0</v>
      </c>
      <c r="DF195">
        <v>892.98604</v>
      </c>
      <c r="DG195">
        <v>-7.37369228302973</v>
      </c>
      <c r="DH195">
        <v>-97.5692305687529</v>
      </c>
      <c r="DI195">
        <v>13067.168</v>
      </c>
      <c r="DJ195">
        <v>15</v>
      </c>
      <c r="DK195">
        <v>1626126261</v>
      </c>
      <c r="DL195" t="s">
        <v>294</v>
      </c>
      <c r="DM195">
        <v>1626126255</v>
      </c>
      <c r="DN195">
        <v>1626126261</v>
      </c>
      <c r="DO195">
        <v>7</v>
      </c>
      <c r="DP195">
        <v>0.339</v>
      </c>
      <c r="DQ195">
        <v>0.02</v>
      </c>
      <c r="DR195">
        <v>2.158</v>
      </c>
      <c r="DS195">
        <v>-0.064</v>
      </c>
      <c r="DT195">
        <v>420</v>
      </c>
      <c r="DU195">
        <v>4</v>
      </c>
      <c r="DV195">
        <v>0.09</v>
      </c>
      <c r="DW195">
        <v>0.05</v>
      </c>
      <c r="DX195">
        <v>-17.8450951219512</v>
      </c>
      <c r="DY195">
        <v>-0.374439721254348</v>
      </c>
      <c r="DZ195">
        <v>0.0470966621530736</v>
      </c>
      <c r="EA195">
        <v>1</v>
      </c>
      <c r="EB195">
        <v>893.331757575757</v>
      </c>
      <c r="EC195">
        <v>-6.48868567886155</v>
      </c>
      <c r="ED195">
        <v>0.667528368722014</v>
      </c>
      <c r="EE195">
        <v>1</v>
      </c>
      <c r="EF195">
        <v>3.14353609756098</v>
      </c>
      <c r="EG195">
        <v>0.136595331010459</v>
      </c>
      <c r="EH195">
        <v>0.0160668941370134</v>
      </c>
      <c r="EI195">
        <v>0</v>
      </c>
      <c r="EJ195">
        <v>2</v>
      </c>
      <c r="EK195">
        <v>3</v>
      </c>
      <c r="EL195" t="s">
        <v>340</v>
      </c>
      <c r="EM195">
        <v>100</v>
      </c>
      <c r="EN195">
        <v>100</v>
      </c>
      <c r="EO195">
        <v>2.13</v>
      </c>
      <c r="EP195">
        <v>-0.0518</v>
      </c>
      <c r="EQ195">
        <v>1.36772170046793</v>
      </c>
      <c r="ER195">
        <v>0.00225868272383977</v>
      </c>
      <c r="ES195">
        <v>-9.96746185667655e-07</v>
      </c>
      <c r="ET195">
        <v>2.83711317370827e-10</v>
      </c>
      <c r="EU195">
        <v>-0.063082517618382</v>
      </c>
      <c r="EV195">
        <v>-0.00217948432402501</v>
      </c>
      <c r="EW195">
        <v>0.000453263451741206</v>
      </c>
      <c r="EX195">
        <v>-1.16319206543697e-06</v>
      </c>
      <c r="EY195">
        <v>-2</v>
      </c>
      <c r="EZ195">
        <v>2196</v>
      </c>
      <c r="FA195">
        <v>1</v>
      </c>
      <c r="FB195">
        <v>25</v>
      </c>
      <c r="FC195">
        <v>6.9</v>
      </c>
      <c r="FD195">
        <v>6.8</v>
      </c>
      <c r="FE195">
        <v>18</v>
      </c>
      <c r="FF195">
        <v>944.996</v>
      </c>
      <c r="FG195">
        <v>424.775</v>
      </c>
      <c r="FH195">
        <v>19.3681</v>
      </c>
      <c r="FI195">
        <v>25.6455</v>
      </c>
      <c r="FJ195">
        <v>29.9994</v>
      </c>
      <c r="FK195">
        <v>25.7691</v>
      </c>
      <c r="FL195">
        <v>25.8059</v>
      </c>
      <c r="FM195">
        <v>25.27</v>
      </c>
      <c r="FN195">
        <v>70.3198</v>
      </c>
      <c r="FO195">
        <v>0</v>
      </c>
      <c r="FP195">
        <v>19.51</v>
      </c>
      <c r="FQ195">
        <v>420</v>
      </c>
      <c r="FR195">
        <v>4.85582</v>
      </c>
      <c r="FS195">
        <v>101.396</v>
      </c>
      <c r="FT195">
        <v>102.026</v>
      </c>
    </row>
    <row r="196" spans="1:176">
      <c r="A196">
        <v>180</v>
      </c>
      <c r="B196">
        <v>1626126672.6</v>
      </c>
      <c r="C196">
        <v>358.099999904633</v>
      </c>
      <c r="D196" t="s">
        <v>654</v>
      </c>
      <c r="E196" t="s">
        <v>655</v>
      </c>
      <c r="F196">
        <v>1</v>
      </c>
      <c r="I196">
        <v>1626126671.6</v>
      </c>
      <c r="J196">
        <f>(K196)/1000</f>
        <v>0</v>
      </c>
      <c r="K196">
        <f>1000*CC196*AI196*(BY196-BZ196)/(100*BR196*(1000-AI196*BY196))</f>
        <v>0</v>
      </c>
      <c r="L196">
        <f>CC196*AI196*(BX196-BW196*(1000-AI196*BZ196)/(1000-AI196*BY196))/(100*BR196)</f>
        <v>0</v>
      </c>
      <c r="M196">
        <f>BW196 - IF(AI196&gt;1, L196*BR196*100.0/(AK196*CK196), 0)</f>
        <v>0</v>
      </c>
      <c r="N196">
        <f>((T196-J196/2)*M196-L196)/(T196+J196/2)</f>
        <v>0</v>
      </c>
      <c r="O196">
        <f>N196*(CD196+CE196)/1000.0</f>
        <v>0</v>
      </c>
      <c r="P196">
        <f>(BW196 - IF(AI196&gt;1, L196*BR196*100.0/(AK196*CK196), 0))*(CD196+CE196)/1000.0</f>
        <v>0</v>
      </c>
      <c r="Q196">
        <f>2.0/((1/S196-1/R196)+SIGN(S196)*SQRT((1/S196-1/R196)*(1/S196-1/R196) + 4*BS196/((BS196+1)*(BS196+1))*(2*1/S196*1/R196-1/R196*1/R196)))</f>
        <v>0</v>
      </c>
      <c r="R196">
        <f>IF(LEFT(BT196,1)&lt;&gt;"0",IF(LEFT(BT196,1)="1",3.0,BU196),$D$5+$E$5*(CK196*CD196/($K$5*1000))+$F$5*(CK196*CD196/($K$5*1000))*MAX(MIN(BR196,$J$5),$I$5)*MAX(MIN(BR196,$J$5),$I$5)+$G$5*MAX(MIN(BR196,$J$5),$I$5)*(CK196*CD196/($K$5*1000))+$H$5*(CK196*CD196/($K$5*1000))*(CK196*CD196/($K$5*1000)))</f>
        <v>0</v>
      </c>
      <c r="S196">
        <f>J196*(1000-(1000*0.61365*exp(17.502*W196/(240.97+W196))/(CD196+CE196)+BY196)/2)/(1000*0.61365*exp(17.502*W196/(240.97+W196))/(CD196+CE196)-BY196)</f>
        <v>0</v>
      </c>
      <c r="T196">
        <f>1/((BS196+1)/(Q196/1.6)+1/(R196/1.37)) + BS196/((BS196+1)/(Q196/1.6) + BS196/(R196/1.37))</f>
        <v>0</v>
      </c>
      <c r="U196">
        <f>(BN196*BQ196)</f>
        <v>0</v>
      </c>
      <c r="V196">
        <f>(CF196+(U196+2*0.95*5.67E-8*(((CF196+$B$7)+273)^4-(CF196+273)^4)-44100*J196)/(1.84*29.3*R196+8*0.95*5.67E-8*(CF196+273)^3))</f>
        <v>0</v>
      </c>
      <c r="W196">
        <f>($C$7*CG196+$D$7*CH196+$E$7*V196)</f>
        <v>0</v>
      </c>
      <c r="X196">
        <f>0.61365*exp(17.502*W196/(240.97+W196))</f>
        <v>0</v>
      </c>
      <c r="Y196">
        <f>(Z196/AA196*100)</f>
        <v>0</v>
      </c>
      <c r="Z196">
        <f>BY196*(CD196+CE196)/1000</f>
        <v>0</v>
      </c>
      <c r="AA196">
        <f>0.61365*exp(17.502*CF196/(240.97+CF196))</f>
        <v>0</v>
      </c>
      <c r="AB196">
        <f>(X196-BY196*(CD196+CE196)/1000)</f>
        <v>0</v>
      </c>
      <c r="AC196">
        <f>(-J196*44100)</f>
        <v>0</v>
      </c>
      <c r="AD196">
        <f>2*29.3*R196*0.92*(CF196-W196)</f>
        <v>0</v>
      </c>
      <c r="AE196">
        <f>2*0.95*5.67E-8*(((CF196+$B$7)+273)^4-(W196+273)^4)</f>
        <v>0</v>
      </c>
      <c r="AF196">
        <f>U196+AE196+AC196+AD196</f>
        <v>0</v>
      </c>
      <c r="AG196">
        <v>14</v>
      </c>
      <c r="AH196">
        <v>2</v>
      </c>
      <c r="AI196">
        <f>IF(AG196*$H$13&gt;=AK196,1.0,(AK196/(AK196-AG196*$H$13)))</f>
        <v>0</v>
      </c>
      <c r="AJ196">
        <f>(AI196-1)*100</f>
        <v>0</v>
      </c>
      <c r="AK196">
        <f>MAX(0,($B$13+$C$13*CK196)/(1+$D$13*CK196)*CD196/(CF196+273)*$E$13)</f>
        <v>0</v>
      </c>
      <c r="AL196" t="s">
        <v>292</v>
      </c>
      <c r="AM196" t="s">
        <v>292</v>
      </c>
      <c r="AN196">
        <v>0</v>
      </c>
      <c r="AO196">
        <v>0</v>
      </c>
      <c r="AP196">
        <f>1-AN196/AO196</f>
        <v>0</v>
      </c>
      <c r="AQ196">
        <v>0</v>
      </c>
      <c r="AR196" t="s">
        <v>292</v>
      </c>
      <c r="AS196" t="s">
        <v>292</v>
      </c>
      <c r="AT196">
        <v>0</v>
      </c>
      <c r="AU196">
        <v>0</v>
      </c>
      <c r="AV196">
        <f>1-AT196/AU196</f>
        <v>0</v>
      </c>
      <c r="AW196">
        <v>0.5</v>
      </c>
      <c r="AX196">
        <f>BO196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292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BN196">
        <f>$B$11*CL196+$C$11*CM196+$F$11*CN196*(1-CQ196)</f>
        <v>0</v>
      </c>
      <c r="BO196">
        <f>BN196*BP196</f>
        <v>0</v>
      </c>
      <c r="BP196">
        <f>($B$11*$D$9+$C$11*$D$9+$F$11*((DA196+CS196)/MAX(DA196+CS196+DB196, 0.1)*$I$9+DB196/MAX(DA196+CS196+DB196, 0.1)*$J$9))/($B$11+$C$11+$F$11)</f>
        <v>0</v>
      </c>
      <c r="BQ196">
        <f>($B$11*$K$9+$C$11*$K$9+$F$11*((DA196+CS196)/MAX(DA196+CS196+DB196, 0.1)*$P$9+DB196/MAX(DA196+CS196+DB196, 0.1)*$Q$9))/($B$11+$C$11+$F$11)</f>
        <v>0</v>
      </c>
      <c r="BR196">
        <v>6</v>
      </c>
      <c r="BS196">
        <v>0.5</v>
      </c>
      <c r="BT196" t="s">
        <v>293</v>
      </c>
      <c r="BU196">
        <v>2</v>
      </c>
      <c r="BV196">
        <v>1626126671.6</v>
      </c>
      <c r="BW196">
        <v>402.086333333333</v>
      </c>
      <c r="BX196">
        <v>419.991</v>
      </c>
      <c r="BY196">
        <v>8.00847333333333</v>
      </c>
      <c r="BZ196">
        <v>4.81318666666667</v>
      </c>
      <c r="CA196">
        <v>399.956666666667</v>
      </c>
      <c r="CB196">
        <v>8.06028333333333</v>
      </c>
      <c r="CC196">
        <v>900.014666666667</v>
      </c>
      <c r="CD196">
        <v>100.772666666667</v>
      </c>
      <c r="CE196">
        <v>0.109911333333333</v>
      </c>
      <c r="CF196">
        <v>19.9372</v>
      </c>
      <c r="CG196">
        <v>18.8825333333333</v>
      </c>
      <c r="CH196">
        <v>999.9</v>
      </c>
      <c r="CI196">
        <v>0</v>
      </c>
      <c r="CJ196">
        <v>0</v>
      </c>
      <c r="CK196">
        <v>10003.3233333333</v>
      </c>
      <c r="CL196">
        <v>0</v>
      </c>
      <c r="CM196">
        <v>0.221023</v>
      </c>
      <c r="CN196">
        <v>1460.07</v>
      </c>
      <c r="CO196">
        <v>0.972999</v>
      </c>
      <c r="CP196">
        <v>0.0270008</v>
      </c>
      <c r="CQ196">
        <v>0</v>
      </c>
      <c r="CR196">
        <v>891.760333333333</v>
      </c>
      <c r="CS196">
        <v>4.99999</v>
      </c>
      <c r="CT196">
        <v>13055.2666666667</v>
      </c>
      <c r="CU196">
        <v>12728.9333333333</v>
      </c>
      <c r="CV196">
        <v>40.062</v>
      </c>
      <c r="CW196">
        <v>42.25</v>
      </c>
      <c r="CX196">
        <v>41.25</v>
      </c>
      <c r="CY196">
        <v>41.562</v>
      </c>
      <c r="CZ196">
        <v>41.75</v>
      </c>
      <c r="DA196">
        <v>1415.78</v>
      </c>
      <c r="DB196">
        <v>39.29</v>
      </c>
      <c r="DC196">
        <v>0</v>
      </c>
      <c r="DD196">
        <v>1626126681.7</v>
      </c>
      <c r="DE196">
        <v>0</v>
      </c>
      <c r="DF196">
        <v>892.783153846154</v>
      </c>
      <c r="DG196">
        <v>-7.82331623377351</v>
      </c>
      <c r="DH196">
        <v>-95.076923122744</v>
      </c>
      <c r="DI196">
        <v>13064.9538461538</v>
      </c>
      <c r="DJ196">
        <v>15</v>
      </c>
      <c r="DK196">
        <v>1626126261</v>
      </c>
      <c r="DL196" t="s">
        <v>294</v>
      </c>
      <c r="DM196">
        <v>1626126255</v>
      </c>
      <c r="DN196">
        <v>1626126261</v>
      </c>
      <c r="DO196">
        <v>7</v>
      </c>
      <c r="DP196">
        <v>0.339</v>
      </c>
      <c r="DQ196">
        <v>0.02</v>
      </c>
      <c r="DR196">
        <v>2.158</v>
      </c>
      <c r="DS196">
        <v>-0.064</v>
      </c>
      <c r="DT196">
        <v>420</v>
      </c>
      <c r="DU196">
        <v>4</v>
      </c>
      <c r="DV196">
        <v>0.09</v>
      </c>
      <c r="DW196">
        <v>0.05</v>
      </c>
      <c r="DX196">
        <v>-17.8526365853659</v>
      </c>
      <c r="DY196">
        <v>-0.348744250871085</v>
      </c>
      <c r="DZ196">
        <v>0.0461696117782565</v>
      </c>
      <c r="EA196">
        <v>1</v>
      </c>
      <c r="EB196">
        <v>893.135457142857</v>
      </c>
      <c r="EC196">
        <v>-6.72887177822885</v>
      </c>
      <c r="ED196">
        <v>0.723651587154922</v>
      </c>
      <c r="EE196">
        <v>1</v>
      </c>
      <c r="EF196">
        <v>3.14955341463415</v>
      </c>
      <c r="EG196">
        <v>0.181365365853657</v>
      </c>
      <c r="EH196">
        <v>0.0203855567725201</v>
      </c>
      <c r="EI196">
        <v>0</v>
      </c>
      <c r="EJ196">
        <v>2</v>
      </c>
      <c r="EK196">
        <v>3</v>
      </c>
      <c r="EL196" t="s">
        <v>340</v>
      </c>
      <c r="EM196">
        <v>100</v>
      </c>
      <c r="EN196">
        <v>100</v>
      </c>
      <c r="EO196">
        <v>2.129</v>
      </c>
      <c r="EP196">
        <v>-0.0518</v>
      </c>
      <c r="EQ196">
        <v>1.36772170046793</v>
      </c>
      <c r="ER196">
        <v>0.00225868272383977</v>
      </c>
      <c r="ES196">
        <v>-9.96746185667655e-07</v>
      </c>
      <c r="ET196">
        <v>2.83711317370827e-10</v>
      </c>
      <c r="EU196">
        <v>-0.063082517618382</v>
      </c>
      <c r="EV196">
        <v>-0.00217948432402501</v>
      </c>
      <c r="EW196">
        <v>0.000453263451741206</v>
      </c>
      <c r="EX196">
        <v>-1.16319206543697e-06</v>
      </c>
      <c r="EY196">
        <v>-2</v>
      </c>
      <c r="EZ196">
        <v>2196</v>
      </c>
      <c r="FA196">
        <v>1</v>
      </c>
      <c r="FB196">
        <v>25</v>
      </c>
      <c r="FC196">
        <v>7</v>
      </c>
      <c r="FD196">
        <v>6.9</v>
      </c>
      <c r="FE196">
        <v>18</v>
      </c>
      <c r="FF196">
        <v>944.506</v>
      </c>
      <c r="FG196">
        <v>424.729</v>
      </c>
      <c r="FH196">
        <v>19.4305</v>
      </c>
      <c r="FI196">
        <v>25.6422</v>
      </c>
      <c r="FJ196">
        <v>29.9994</v>
      </c>
      <c r="FK196">
        <v>25.7663</v>
      </c>
      <c r="FL196">
        <v>25.8037</v>
      </c>
      <c r="FM196">
        <v>25.2697</v>
      </c>
      <c r="FN196">
        <v>70.3198</v>
      </c>
      <c r="FO196">
        <v>0</v>
      </c>
      <c r="FP196">
        <v>19.51</v>
      </c>
      <c r="FQ196">
        <v>420</v>
      </c>
      <c r="FR196">
        <v>4.84819</v>
      </c>
      <c r="FS196">
        <v>101.396</v>
      </c>
      <c r="FT196">
        <v>102.026</v>
      </c>
    </row>
    <row r="197" spans="1:176">
      <c r="A197">
        <v>181</v>
      </c>
      <c r="B197">
        <v>1626126674.6</v>
      </c>
      <c r="C197">
        <v>360.099999904633</v>
      </c>
      <c r="D197" t="s">
        <v>656</v>
      </c>
      <c r="E197" t="s">
        <v>657</v>
      </c>
      <c r="F197">
        <v>1</v>
      </c>
      <c r="I197">
        <v>1626126673.6</v>
      </c>
      <c r="J197">
        <f>(K197)/1000</f>
        <v>0</v>
      </c>
      <c r="K197">
        <f>1000*CC197*AI197*(BY197-BZ197)/(100*BR197*(1000-AI197*BY197))</f>
        <v>0</v>
      </c>
      <c r="L197">
        <f>CC197*AI197*(BX197-BW197*(1000-AI197*BZ197)/(1000-AI197*BY197))/(100*BR197)</f>
        <v>0</v>
      </c>
      <c r="M197">
        <f>BW197 - IF(AI197&gt;1, L197*BR197*100.0/(AK197*CK197), 0)</f>
        <v>0</v>
      </c>
      <c r="N197">
        <f>((T197-J197/2)*M197-L197)/(T197+J197/2)</f>
        <v>0</v>
      </c>
      <c r="O197">
        <f>N197*(CD197+CE197)/1000.0</f>
        <v>0</v>
      </c>
      <c r="P197">
        <f>(BW197 - IF(AI197&gt;1, L197*BR197*100.0/(AK197*CK197), 0))*(CD197+CE197)/1000.0</f>
        <v>0</v>
      </c>
      <c r="Q197">
        <f>2.0/((1/S197-1/R197)+SIGN(S197)*SQRT((1/S197-1/R197)*(1/S197-1/R197) + 4*BS197/((BS197+1)*(BS197+1))*(2*1/S197*1/R197-1/R197*1/R197)))</f>
        <v>0</v>
      </c>
      <c r="R197">
        <f>IF(LEFT(BT197,1)&lt;&gt;"0",IF(LEFT(BT197,1)="1",3.0,BU197),$D$5+$E$5*(CK197*CD197/($K$5*1000))+$F$5*(CK197*CD197/($K$5*1000))*MAX(MIN(BR197,$J$5),$I$5)*MAX(MIN(BR197,$J$5),$I$5)+$G$5*MAX(MIN(BR197,$J$5),$I$5)*(CK197*CD197/($K$5*1000))+$H$5*(CK197*CD197/($K$5*1000))*(CK197*CD197/($K$5*1000)))</f>
        <v>0</v>
      </c>
      <c r="S197">
        <f>J197*(1000-(1000*0.61365*exp(17.502*W197/(240.97+W197))/(CD197+CE197)+BY197)/2)/(1000*0.61365*exp(17.502*W197/(240.97+W197))/(CD197+CE197)-BY197)</f>
        <v>0</v>
      </c>
      <c r="T197">
        <f>1/((BS197+1)/(Q197/1.6)+1/(R197/1.37)) + BS197/((BS197+1)/(Q197/1.6) + BS197/(R197/1.37))</f>
        <v>0</v>
      </c>
      <c r="U197">
        <f>(BN197*BQ197)</f>
        <v>0</v>
      </c>
      <c r="V197">
        <f>(CF197+(U197+2*0.95*5.67E-8*(((CF197+$B$7)+273)^4-(CF197+273)^4)-44100*J197)/(1.84*29.3*R197+8*0.95*5.67E-8*(CF197+273)^3))</f>
        <v>0</v>
      </c>
      <c r="W197">
        <f>($C$7*CG197+$D$7*CH197+$E$7*V197)</f>
        <v>0</v>
      </c>
      <c r="X197">
        <f>0.61365*exp(17.502*W197/(240.97+W197))</f>
        <v>0</v>
      </c>
      <c r="Y197">
        <f>(Z197/AA197*100)</f>
        <v>0</v>
      </c>
      <c r="Z197">
        <f>BY197*(CD197+CE197)/1000</f>
        <v>0</v>
      </c>
      <c r="AA197">
        <f>0.61365*exp(17.502*CF197/(240.97+CF197))</f>
        <v>0</v>
      </c>
      <c r="AB197">
        <f>(X197-BY197*(CD197+CE197)/1000)</f>
        <v>0</v>
      </c>
      <c r="AC197">
        <f>(-J197*44100)</f>
        <v>0</v>
      </c>
      <c r="AD197">
        <f>2*29.3*R197*0.92*(CF197-W197)</f>
        <v>0</v>
      </c>
      <c r="AE197">
        <f>2*0.95*5.67E-8*(((CF197+$B$7)+273)^4-(W197+273)^4)</f>
        <v>0</v>
      </c>
      <c r="AF197">
        <f>U197+AE197+AC197+AD197</f>
        <v>0</v>
      </c>
      <c r="AG197">
        <v>14</v>
      </c>
      <c r="AH197">
        <v>2</v>
      </c>
      <c r="AI197">
        <f>IF(AG197*$H$13&gt;=AK197,1.0,(AK197/(AK197-AG197*$H$13)))</f>
        <v>0</v>
      </c>
      <c r="AJ197">
        <f>(AI197-1)*100</f>
        <v>0</v>
      </c>
      <c r="AK197">
        <f>MAX(0,($B$13+$C$13*CK197)/(1+$D$13*CK197)*CD197/(CF197+273)*$E$13)</f>
        <v>0</v>
      </c>
      <c r="AL197" t="s">
        <v>292</v>
      </c>
      <c r="AM197" t="s">
        <v>292</v>
      </c>
      <c r="AN197">
        <v>0</v>
      </c>
      <c r="AO197">
        <v>0</v>
      </c>
      <c r="AP197">
        <f>1-AN197/AO197</f>
        <v>0</v>
      </c>
      <c r="AQ197">
        <v>0</v>
      </c>
      <c r="AR197" t="s">
        <v>292</v>
      </c>
      <c r="AS197" t="s">
        <v>292</v>
      </c>
      <c r="AT197">
        <v>0</v>
      </c>
      <c r="AU197">
        <v>0</v>
      </c>
      <c r="AV197">
        <f>1-AT197/AU197</f>
        <v>0</v>
      </c>
      <c r="AW197">
        <v>0.5</v>
      </c>
      <c r="AX197">
        <f>BO197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292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BN197">
        <f>$B$11*CL197+$C$11*CM197+$F$11*CN197*(1-CQ197)</f>
        <v>0</v>
      </c>
      <c r="BO197">
        <f>BN197*BP197</f>
        <v>0</v>
      </c>
      <c r="BP197">
        <f>($B$11*$D$9+$C$11*$D$9+$F$11*((DA197+CS197)/MAX(DA197+CS197+DB197, 0.1)*$I$9+DB197/MAX(DA197+CS197+DB197, 0.1)*$J$9))/($B$11+$C$11+$F$11)</f>
        <v>0</v>
      </c>
      <c r="BQ197">
        <f>($B$11*$K$9+$C$11*$K$9+$F$11*((DA197+CS197)/MAX(DA197+CS197+DB197, 0.1)*$P$9+DB197/MAX(DA197+CS197+DB197, 0.1)*$Q$9))/($B$11+$C$11+$F$11)</f>
        <v>0</v>
      </c>
      <c r="BR197">
        <v>6</v>
      </c>
      <c r="BS197">
        <v>0.5</v>
      </c>
      <c r="BT197" t="s">
        <v>293</v>
      </c>
      <c r="BU197">
        <v>2</v>
      </c>
      <c r="BV197">
        <v>1626126673.6</v>
      </c>
      <c r="BW197">
        <v>402.052</v>
      </c>
      <c r="BX197">
        <v>419.996666666667</v>
      </c>
      <c r="BY197">
        <v>8.02138333333333</v>
      </c>
      <c r="BZ197">
        <v>4.81351</v>
      </c>
      <c r="CA197">
        <v>399.922</v>
      </c>
      <c r="CB197">
        <v>8.07313333333333</v>
      </c>
      <c r="CC197">
        <v>900.011</v>
      </c>
      <c r="CD197">
        <v>100.773666666667</v>
      </c>
      <c r="CE197">
        <v>0.110326666666667</v>
      </c>
      <c r="CF197">
        <v>19.9689333333333</v>
      </c>
      <c r="CG197">
        <v>18.9063333333333</v>
      </c>
      <c r="CH197">
        <v>999.9</v>
      </c>
      <c r="CI197">
        <v>0</v>
      </c>
      <c r="CJ197">
        <v>0</v>
      </c>
      <c r="CK197">
        <v>9987.08333333333</v>
      </c>
      <c r="CL197">
        <v>0</v>
      </c>
      <c r="CM197">
        <v>0.221023</v>
      </c>
      <c r="CN197">
        <v>1459.99</v>
      </c>
      <c r="CO197">
        <v>0.972996333333333</v>
      </c>
      <c r="CP197">
        <v>0.0270039333333333</v>
      </c>
      <c r="CQ197">
        <v>0</v>
      </c>
      <c r="CR197">
        <v>891.629666666667</v>
      </c>
      <c r="CS197">
        <v>4.99999</v>
      </c>
      <c r="CT197">
        <v>13050.9333333333</v>
      </c>
      <c r="CU197">
        <v>12728.2666666667</v>
      </c>
      <c r="CV197">
        <v>40.062</v>
      </c>
      <c r="CW197">
        <v>42.25</v>
      </c>
      <c r="CX197">
        <v>41.25</v>
      </c>
      <c r="CY197">
        <v>41.562</v>
      </c>
      <c r="CZ197">
        <v>41.75</v>
      </c>
      <c r="DA197">
        <v>1415.7</v>
      </c>
      <c r="DB197">
        <v>39.2933333333333</v>
      </c>
      <c r="DC197">
        <v>0</v>
      </c>
      <c r="DD197">
        <v>1626126684.1</v>
      </c>
      <c r="DE197">
        <v>0</v>
      </c>
      <c r="DF197">
        <v>892.460730769231</v>
      </c>
      <c r="DG197">
        <v>-7.01808546933843</v>
      </c>
      <c r="DH197">
        <v>-93.8598290889973</v>
      </c>
      <c r="DI197">
        <v>13061.1153846154</v>
      </c>
      <c r="DJ197">
        <v>15</v>
      </c>
      <c r="DK197">
        <v>1626126261</v>
      </c>
      <c r="DL197" t="s">
        <v>294</v>
      </c>
      <c r="DM197">
        <v>1626126255</v>
      </c>
      <c r="DN197">
        <v>1626126261</v>
      </c>
      <c r="DO197">
        <v>7</v>
      </c>
      <c r="DP197">
        <v>0.339</v>
      </c>
      <c r="DQ197">
        <v>0.02</v>
      </c>
      <c r="DR197">
        <v>2.158</v>
      </c>
      <c r="DS197">
        <v>-0.064</v>
      </c>
      <c r="DT197">
        <v>420</v>
      </c>
      <c r="DU197">
        <v>4</v>
      </c>
      <c r="DV197">
        <v>0.09</v>
      </c>
      <c r="DW197">
        <v>0.05</v>
      </c>
      <c r="DX197">
        <v>-17.8681609756098</v>
      </c>
      <c r="DY197">
        <v>-0.311236933797944</v>
      </c>
      <c r="DZ197">
        <v>0.0420449114002864</v>
      </c>
      <c r="EA197">
        <v>1</v>
      </c>
      <c r="EB197">
        <v>892.882909090909</v>
      </c>
      <c r="EC197">
        <v>-7.30435492926146</v>
      </c>
      <c r="ED197">
        <v>0.739485749391903</v>
      </c>
      <c r="EE197">
        <v>1</v>
      </c>
      <c r="EF197">
        <v>3.15680780487805</v>
      </c>
      <c r="EG197">
        <v>0.226553519163765</v>
      </c>
      <c r="EH197">
        <v>0.0246119918731079</v>
      </c>
      <c r="EI197">
        <v>0</v>
      </c>
      <c r="EJ197">
        <v>2</v>
      </c>
      <c r="EK197">
        <v>3</v>
      </c>
      <c r="EL197" t="s">
        <v>340</v>
      </c>
      <c r="EM197">
        <v>100</v>
      </c>
      <c r="EN197">
        <v>100</v>
      </c>
      <c r="EO197">
        <v>2.13</v>
      </c>
      <c r="EP197">
        <v>-0.0517</v>
      </c>
      <c r="EQ197">
        <v>1.36772170046793</v>
      </c>
      <c r="ER197">
        <v>0.00225868272383977</v>
      </c>
      <c r="ES197">
        <v>-9.96746185667655e-07</v>
      </c>
      <c r="ET197">
        <v>2.83711317370827e-10</v>
      </c>
      <c r="EU197">
        <v>-0.063082517618382</v>
      </c>
      <c r="EV197">
        <v>-0.00217948432402501</v>
      </c>
      <c r="EW197">
        <v>0.000453263451741206</v>
      </c>
      <c r="EX197">
        <v>-1.16319206543697e-06</v>
      </c>
      <c r="EY197">
        <v>-2</v>
      </c>
      <c r="EZ197">
        <v>2196</v>
      </c>
      <c r="FA197">
        <v>1</v>
      </c>
      <c r="FB197">
        <v>25</v>
      </c>
      <c r="FC197">
        <v>7</v>
      </c>
      <c r="FD197">
        <v>6.9</v>
      </c>
      <c r="FE197">
        <v>18</v>
      </c>
      <c r="FF197">
        <v>944.797</v>
      </c>
      <c r="FG197">
        <v>424.667</v>
      </c>
      <c r="FH197">
        <v>19.5042</v>
      </c>
      <c r="FI197">
        <v>25.6387</v>
      </c>
      <c r="FJ197">
        <v>29.9995</v>
      </c>
      <c r="FK197">
        <v>25.7636</v>
      </c>
      <c r="FL197">
        <v>25.8015</v>
      </c>
      <c r="FM197">
        <v>25.2684</v>
      </c>
      <c r="FN197">
        <v>70.3198</v>
      </c>
      <c r="FO197">
        <v>0</v>
      </c>
      <c r="FP197">
        <v>19.62</v>
      </c>
      <c r="FQ197">
        <v>420</v>
      </c>
      <c r="FR197">
        <v>4.84584</v>
      </c>
      <c r="FS197">
        <v>101.397</v>
      </c>
      <c r="FT197">
        <v>102.026</v>
      </c>
    </row>
    <row r="198" spans="1:176">
      <c r="A198">
        <v>182</v>
      </c>
      <c r="B198">
        <v>1626126676.6</v>
      </c>
      <c r="C198">
        <v>362.099999904633</v>
      </c>
      <c r="D198" t="s">
        <v>658</v>
      </c>
      <c r="E198" t="s">
        <v>659</v>
      </c>
      <c r="F198">
        <v>1</v>
      </c>
      <c r="I198">
        <v>1626126675.6</v>
      </c>
      <c r="J198">
        <f>(K198)/1000</f>
        <v>0</v>
      </c>
      <c r="K198">
        <f>1000*CC198*AI198*(BY198-BZ198)/(100*BR198*(1000-AI198*BY198))</f>
        <v>0</v>
      </c>
      <c r="L198">
        <f>CC198*AI198*(BX198-BW198*(1000-AI198*BZ198)/(1000-AI198*BY198))/(100*BR198)</f>
        <v>0</v>
      </c>
      <c r="M198">
        <f>BW198 - IF(AI198&gt;1, L198*BR198*100.0/(AK198*CK198), 0)</f>
        <v>0</v>
      </c>
      <c r="N198">
        <f>((T198-J198/2)*M198-L198)/(T198+J198/2)</f>
        <v>0</v>
      </c>
      <c r="O198">
        <f>N198*(CD198+CE198)/1000.0</f>
        <v>0</v>
      </c>
      <c r="P198">
        <f>(BW198 - IF(AI198&gt;1, L198*BR198*100.0/(AK198*CK198), 0))*(CD198+CE198)/1000.0</f>
        <v>0</v>
      </c>
      <c r="Q198">
        <f>2.0/((1/S198-1/R198)+SIGN(S198)*SQRT((1/S198-1/R198)*(1/S198-1/R198) + 4*BS198/((BS198+1)*(BS198+1))*(2*1/S198*1/R198-1/R198*1/R198)))</f>
        <v>0</v>
      </c>
      <c r="R198">
        <f>IF(LEFT(BT198,1)&lt;&gt;"0",IF(LEFT(BT198,1)="1",3.0,BU198),$D$5+$E$5*(CK198*CD198/($K$5*1000))+$F$5*(CK198*CD198/($K$5*1000))*MAX(MIN(BR198,$J$5),$I$5)*MAX(MIN(BR198,$J$5),$I$5)+$G$5*MAX(MIN(BR198,$J$5),$I$5)*(CK198*CD198/($K$5*1000))+$H$5*(CK198*CD198/($K$5*1000))*(CK198*CD198/($K$5*1000)))</f>
        <v>0</v>
      </c>
      <c r="S198">
        <f>J198*(1000-(1000*0.61365*exp(17.502*W198/(240.97+W198))/(CD198+CE198)+BY198)/2)/(1000*0.61365*exp(17.502*W198/(240.97+W198))/(CD198+CE198)-BY198)</f>
        <v>0</v>
      </c>
      <c r="T198">
        <f>1/((BS198+1)/(Q198/1.6)+1/(R198/1.37)) + BS198/((BS198+1)/(Q198/1.6) + BS198/(R198/1.37))</f>
        <v>0</v>
      </c>
      <c r="U198">
        <f>(BN198*BQ198)</f>
        <v>0</v>
      </c>
      <c r="V198">
        <f>(CF198+(U198+2*0.95*5.67E-8*(((CF198+$B$7)+273)^4-(CF198+273)^4)-44100*J198)/(1.84*29.3*R198+8*0.95*5.67E-8*(CF198+273)^3))</f>
        <v>0</v>
      </c>
      <c r="W198">
        <f>($C$7*CG198+$D$7*CH198+$E$7*V198)</f>
        <v>0</v>
      </c>
      <c r="X198">
        <f>0.61365*exp(17.502*W198/(240.97+W198))</f>
        <v>0</v>
      </c>
      <c r="Y198">
        <f>(Z198/AA198*100)</f>
        <v>0</v>
      </c>
      <c r="Z198">
        <f>BY198*(CD198+CE198)/1000</f>
        <v>0</v>
      </c>
      <c r="AA198">
        <f>0.61365*exp(17.502*CF198/(240.97+CF198))</f>
        <v>0</v>
      </c>
      <c r="AB198">
        <f>(X198-BY198*(CD198+CE198)/1000)</f>
        <v>0</v>
      </c>
      <c r="AC198">
        <f>(-J198*44100)</f>
        <v>0</v>
      </c>
      <c r="AD198">
        <f>2*29.3*R198*0.92*(CF198-W198)</f>
        <v>0</v>
      </c>
      <c r="AE198">
        <f>2*0.95*5.67E-8*(((CF198+$B$7)+273)^4-(W198+273)^4)</f>
        <v>0</v>
      </c>
      <c r="AF198">
        <f>U198+AE198+AC198+AD198</f>
        <v>0</v>
      </c>
      <c r="AG198">
        <v>14</v>
      </c>
      <c r="AH198">
        <v>2</v>
      </c>
      <c r="AI198">
        <f>IF(AG198*$H$13&gt;=AK198,1.0,(AK198/(AK198-AG198*$H$13)))</f>
        <v>0</v>
      </c>
      <c r="AJ198">
        <f>(AI198-1)*100</f>
        <v>0</v>
      </c>
      <c r="AK198">
        <f>MAX(0,($B$13+$C$13*CK198)/(1+$D$13*CK198)*CD198/(CF198+273)*$E$13)</f>
        <v>0</v>
      </c>
      <c r="AL198" t="s">
        <v>292</v>
      </c>
      <c r="AM198" t="s">
        <v>292</v>
      </c>
      <c r="AN198">
        <v>0</v>
      </c>
      <c r="AO198">
        <v>0</v>
      </c>
      <c r="AP198">
        <f>1-AN198/AO198</f>
        <v>0</v>
      </c>
      <c r="AQ198">
        <v>0</v>
      </c>
      <c r="AR198" t="s">
        <v>292</v>
      </c>
      <c r="AS198" t="s">
        <v>292</v>
      </c>
      <c r="AT198">
        <v>0</v>
      </c>
      <c r="AU198">
        <v>0</v>
      </c>
      <c r="AV198">
        <f>1-AT198/AU198</f>
        <v>0</v>
      </c>
      <c r="AW198">
        <v>0.5</v>
      </c>
      <c r="AX198">
        <f>BO198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292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BN198">
        <f>$B$11*CL198+$C$11*CM198+$F$11*CN198*(1-CQ198)</f>
        <v>0</v>
      </c>
      <c r="BO198">
        <f>BN198*BP198</f>
        <v>0</v>
      </c>
      <c r="BP198">
        <f>($B$11*$D$9+$C$11*$D$9+$F$11*((DA198+CS198)/MAX(DA198+CS198+DB198, 0.1)*$I$9+DB198/MAX(DA198+CS198+DB198, 0.1)*$J$9))/($B$11+$C$11+$F$11)</f>
        <v>0</v>
      </c>
      <c r="BQ198">
        <f>($B$11*$K$9+$C$11*$K$9+$F$11*((DA198+CS198)/MAX(DA198+CS198+DB198, 0.1)*$P$9+DB198/MAX(DA198+CS198+DB198, 0.1)*$Q$9))/($B$11+$C$11+$F$11)</f>
        <v>0</v>
      </c>
      <c r="BR198">
        <v>6</v>
      </c>
      <c r="BS198">
        <v>0.5</v>
      </c>
      <c r="BT198" t="s">
        <v>293</v>
      </c>
      <c r="BU198">
        <v>2</v>
      </c>
      <c r="BV198">
        <v>1626126675.6</v>
      </c>
      <c r="BW198">
        <v>402.051</v>
      </c>
      <c r="BX198">
        <v>420.025666666667</v>
      </c>
      <c r="BY198">
        <v>8.03314</v>
      </c>
      <c r="BZ198">
        <v>4.81506</v>
      </c>
      <c r="CA198">
        <v>399.921333333333</v>
      </c>
      <c r="CB198">
        <v>8.08483</v>
      </c>
      <c r="CC198">
        <v>900.031</v>
      </c>
      <c r="CD198">
        <v>100.774333333333</v>
      </c>
      <c r="CE198">
        <v>0.110346333333333</v>
      </c>
      <c r="CF198">
        <v>19.9988666666667</v>
      </c>
      <c r="CG198">
        <v>18.9366</v>
      </c>
      <c r="CH198">
        <v>999.9</v>
      </c>
      <c r="CI198">
        <v>0</v>
      </c>
      <c r="CJ198">
        <v>0</v>
      </c>
      <c r="CK198">
        <v>9980.20666666667</v>
      </c>
      <c r="CL198">
        <v>0</v>
      </c>
      <c r="CM198">
        <v>0.221023</v>
      </c>
      <c r="CN198">
        <v>1459.90333333333</v>
      </c>
      <c r="CO198">
        <v>0.972996333333333</v>
      </c>
      <c r="CP198">
        <v>0.0270039333333333</v>
      </c>
      <c r="CQ198">
        <v>0</v>
      </c>
      <c r="CR198">
        <v>891.566666666667</v>
      </c>
      <c r="CS198">
        <v>4.99999</v>
      </c>
      <c r="CT198">
        <v>13046.9</v>
      </c>
      <c r="CU198">
        <v>12727.4666666667</v>
      </c>
      <c r="CV198">
        <v>40.062</v>
      </c>
      <c r="CW198">
        <v>42.25</v>
      </c>
      <c r="CX198">
        <v>41.25</v>
      </c>
      <c r="CY198">
        <v>41.562</v>
      </c>
      <c r="CZ198">
        <v>41.75</v>
      </c>
      <c r="DA198">
        <v>1415.61333333333</v>
      </c>
      <c r="DB198">
        <v>39.29</v>
      </c>
      <c r="DC198">
        <v>0</v>
      </c>
      <c r="DD198">
        <v>1626126685.9</v>
      </c>
      <c r="DE198">
        <v>0</v>
      </c>
      <c r="DF198">
        <v>892.22828</v>
      </c>
      <c r="DG198">
        <v>-7.07384614037167</v>
      </c>
      <c r="DH198">
        <v>-90.1923075651486</v>
      </c>
      <c r="DI198">
        <v>13057.648</v>
      </c>
      <c r="DJ198">
        <v>15</v>
      </c>
      <c r="DK198">
        <v>1626126261</v>
      </c>
      <c r="DL198" t="s">
        <v>294</v>
      </c>
      <c r="DM198">
        <v>1626126255</v>
      </c>
      <c r="DN198">
        <v>1626126261</v>
      </c>
      <c r="DO198">
        <v>7</v>
      </c>
      <c r="DP198">
        <v>0.339</v>
      </c>
      <c r="DQ198">
        <v>0.02</v>
      </c>
      <c r="DR198">
        <v>2.158</v>
      </c>
      <c r="DS198">
        <v>-0.064</v>
      </c>
      <c r="DT198">
        <v>420</v>
      </c>
      <c r="DU198">
        <v>4</v>
      </c>
      <c r="DV198">
        <v>0.09</v>
      </c>
      <c r="DW198">
        <v>0.05</v>
      </c>
      <c r="DX198">
        <v>-17.8885512195122</v>
      </c>
      <c r="DY198">
        <v>-0.268254355400712</v>
      </c>
      <c r="DZ198">
        <v>0.0353121006134199</v>
      </c>
      <c r="EA198">
        <v>1</v>
      </c>
      <c r="EB198">
        <v>892.635117647059</v>
      </c>
      <c r="EC198">
        <v>-7.56795786878927</v>
      </c>
      <c r="ED198">
        <v>0.778893852343167</v>
      </c>
      <c r="EE198">
        <v>1</v>
      </c>
      <c r="EF198">
        <v>3.1655156097561</v>
      </c>
      <c r="EG198">
        <v>0.256387317073169</v>
      </c>
      <c r="EH198">
        <v>0.0275042182173962</v>
      </c>
      <c r="EI198">
        <v>0</v>
      </c>
      <c r="EJ198">
        <v>2</v>
      </c>
      <c r="EK198">
        <v>3</v>
      </c>
      <c r="EL198" t="s">
        <v>340</v>
      </c>
      <c r="EM198">
        <v>100</v>
      </c>
      <c r="EN198">
        <v>100</v>
      </c>
      <c r="EO198">
        <v>2.13</v>
      </c>
      <c r="EP198">
        <v>-0.0517</v>
      </c>
      <c r="EQ198">
        <v>1.36772170046793</v>
      </c>
      <c r="ER198">
        <v>0.00225868272383977</v>
      </c>
      <c r="ES198">
        <v>-9.96746185667655e-07</v>
      </c>
      <c r="ET198">
        <v>2.83711317370827e-10</v>
      </c>
      <c r="EU198">
        <v>-0.063082517618382</v>
      </c>
      <c r="EV198">
        <v>-0.00217948432402501</v>
      </c>
      <c r="EW198">
        <v>0.000453263451741206</v>
      </c>
      <c r="EX198">
        <v>-1.16319206543697e-06</v>
      </c>
      <c r="EY198">
        <v>-2</v>
      </c>
      <c r="EZ198">
        <v>2196</v>
      </c>
      <c r="FA198">
        <v>1</v>
      </c>
      <c r="FB198">
        <v>25</v>
      </c>
      <c r="FC198">
        <v>7</v>
      </c>
      <c r="FD198">
        <v>6.9</v>
      </c>
      <c r="FE198">
        <v>18</v>
      </c>
      <c r="FF198">
        <v>944.71</v>
      </c>
      <c r="FG198">
        <v>424.755</v>
      </c>
      <c r="FH198">
        <v>19.5695</v>
      </c>
      <c r="FI198">
        <v>25.635</v>
      </c>
      <c r="FJ198">
        <v>29.9995</v>
      </c>
      <c r="FK198">
        <v>25.7616</v>
      </c>
      <c r="FL198">
        <v>25.7996</v>
      </c>
      <c r="FM198">
        <v>25.2695</v>
      </c>
      <c r="FN198">
        <v>70.3198</v>
      </c>
      <c r="FO198">
        <v>0</v>
      </c>
      <c r="FP198">
        <v>19.72</v>
      </c>
      <c r="FQ198">
        <v>420</v>
      </c>
      <c r="FR198">
        <v>4.89358</v>
      </c>
      <c r="FS198">
        <v>101.398</v>
      </c>
      <c r="FT198">
        <v>102.027</v>
      </c>
    </row>
    <row r="199" spans="1:176">
      <c r="A199">
        <v>183</v>
      </c>
      <c r="B199">
        <v>1626126678.6</v>
      </c>
      <c r="C199">
        <v>364.099999904633</v>
      </c>
      <c r="D199" t="s">
        <v>660</v>
      </c>
      <c r="E199" t="s">
        <v>661</v>
      </c>
      <c r="F199">
        <v>1</v>
      </c>
      <c r="I199">
        <v>1626126677.6</v>
      </c>
      <c r="J199">
        <f>(K199)/1000</f>
        <v>0</v>
      </c>
      <c r="K199">
        <f>1000*CC199*AI199*(BY199-BZ199)/(100*BR199*(1000-AI199*BY199))</f>
        <v>0</v>
      </c>
      <c r="L199">
        <f>CC199*AI199*(BX199-BW199*(1000-AI199*BZ199)/(1000-AI199*BY199))/(100*BR199)</f>
        <v>0</v>
      </c>
      <c r="M199">
        <f>BW199 - IF(AI199&gt;1, L199*BR199*100.0/(AK199*CK199), 0)</f>
        <v>0</v>
      </c>
      <c r="N199">
        <f>((T199-J199/2)*M199-L199)/(T199+J199/2)</f>
        <v>0</v>
      </c>
      <c r="O199">
        <f>N199*(CD199+CE199)/1000.0</f>
        <v>0</v>
      </c>
      <c r="P199">
        <f>(BW199 - IF(AI199&gt;1, L199*BR199*100.0/(AK199*CK199), 0))*(CD199+CE199)/1000.0</f>
        <v>0</v>
      </c>
      <c r="Q199">
        <f>2.0/((1/S199-1/R199)+SIGN(S199)*SQRT((1/S199-1/R199)*(1/S199-1/R199) + 4*BS199/((BS199+1)*(BS199+1))*(2*1/S199*1/R199-1/R199*1/R199)))</f>
        <v>0</v>
      </c>
      <c r="R199">
        <f>IF(LEFT(BT199,1)&lt;&gt;"0",IF(LEFT(BT199,1)="1",3.0,BU199),$D$5+$E$5*(CK199*CD199/($K$5*1000))+$F$5*(CK199*CD199/($K$5*1000))*MAX(MIN(BR199,$J$5),$I$5)*MAX(MIN(BR199,$J$5),$I$5)+$G$5*MAX(MIN(BR199,$J$5),$I$5)*(CK199*CD199/($K$5*1000))+$H$5*(CK199*CD199/($K$5*1000))*(CK199*CD199/($K$5*1000)))</f>
        <v>0</v>
      </c>
      <c r="S199">
        <f>J199*(1000-(1000*0.61365*exp(17.502*W199/(240.97+W199))/(CD199+CE199)+BY199)/2)/(1000*0.61365*exp(17.502*W199/(240.97+W199))/(CD199+CE199)-BY199)</f>
        <v>0</v>
      </c>
      <c r="T199">
        <f>1/((BS199+1)/(Q199/1.6)+1/(R199/1.37)) + BS199/((BS199+1)/(Q199/1.6) + BS199/(R199/1.37))</f>
        <v>0</v>
      </c>
      <c r="U199">
        <f>(BN199*BQ199)</f>
        <v>0</v>
      </c>
      <c r="V199">
        <f>(CF199+(U199+2*0.95*5.67E-8*(((CF199+$B$7)+273)^4-(CF199+273)^4)-44100*J199)/(1.84*29.3*R199+8*0.95*5.67E-8*(CF199+273)^3))</f>
        <v>0</v>
      </c>
      <c r="W199">
        <f>($C$7*CG199+$D$7*CH199+$E$7*V199)</f>
        <v>0</v>
      </c>
      <c r="X199">
        <f>0.61365*exp(17.502*W199/(240.97+W199))</f>
        <v>0</v>
      </c>
      <c r="Y199">
        <f>(Z199/AA199*100)</f>
        <v>0</v>
      </c>
      <c r="Z199">
        <f>BY199*(CD199+CE199)/1000</f>
        <v>0</v>
      </c>
      <c r="AA199">
        <f>0.61365*exp(17.502*CF199/(240.97+CF199))</f>
        <v>0</v>
      </c>
      <c r="AB199">
        <f>(X199-BY199*(CD199+CE199)/1000)</f>
        <v>0</v>
      </c>
      <c r="AC199">
        <f>(-J199*44100)</f>
        <v>0</v>
      </c>
      <c r="AD199">
        <f>2*29.3*R199*0.92*(CF199-W199)</f>
        <v>0</v>
      </c>
      <c r="AE199">
        <f>2*0.95*5.67E-8*(((CF199+$B$7)+273)^4-(W199+273)^4)</f>
        <v>0</v>
      </c>
      <c r="AF199">
        <f>U199+AE199+AC199+AD199</f>
        <v>0</v>
      </c>
      <c r="AG199">
        <v>14</v>
      </c>
      <c r="AH199">
        <v>2</v>
      </c>
      <c r="AI199">
        <f>IF(AG199*$H$13&gt;=AK199,1.0,(AK199/(AK199-AG199*$H$13)))</f>
        <v>0</v>
      </c>
      <c r="AJ199">
        <f>(AI199-1)*100</f>
        <v>0</v>
      </c>
      <c r="AK199">
        <f>MAX(0,($B$13+$C$13*CK199)/(1+$D$13*CK199)*CD199/(CF199+273)*$E$13)</f>
        <v>0</v>
      </c>
      <c r="AL199" t="s">
        <v>292</v>
      </c>
      <c r="AM199" t="s">
        <v>292</v>
      </c>
      <c r="AN199">
        <v>0</v>
      </c>
      <c r="AO199">
        <v>0</v>
      </c>
      <c r="AP199">
        <f>1-AN199/AO199</f>
        <v>0</v>
      </c>
      <c r="AQ199">
        <v>0</v>
      </c>
      <c r="AR199" t="s">
        <v>292</v>
      </c>
      <c r="AS199" t="s">
        <v>292</v>
      </c>
      <c r="AT199">
        <v>0</v>
      </c>
      <c r="AU199">
        <v>0</v>
      </c>
      <c r="AV199">
        <f>1-AT199/AU199</f>
        <v>0</v>
      </c>
      <c r="AW199">
        <v>0.5</v>
      </c>
      <c r="AX199">
        <f>BO199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292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BN199">
        <f>$B$11*CL199+$C$11*CM199+$F$11*CN199*(1-CQ199)</f>
        <v>0</v>
      </c>
      <c r="BO199">
        <f>BN199*BP199</f>
        <v>0</v>
      </c>
      <c r="BP199">
        <f>($B$11*$D$9+$C$11*$D$9+$F$11*((DA199+CS199)/MAX(DA199+CS199+DB199, 0.1)*$I$9+DB199/MAX(DA199+CS199+DB199, 0.1)*$J$9))/($B$11+$C$11+$F$11)</f>
        <v>0</v>
      </c>
      <c r="BQ199">
        <f>($B$11*$K$9+$C$11*$K$9+$F$11*((DA199+CS199)/MAX(DA199+CS199+DB199, 0.1)*$P$9+DB199/MAX(DA199+CS199+DB199, 0.1)*$Q$9))/($B$11+$C$11+$F$11)</f>
        <v>0</v>
      </c>
      <c r="BR199">
        <v>6</v>
      </c>
      <c r="BS199">
        <v>0.5</v>
      </c>
      <c r="BT199" t="s">
        <v>293</v>
      </c>
      <c r="BU199">
        <v>2</v>
      </c>
      <c r="BV199">
        <v>1626126677.6</v>
      </c>
      <c r="BW199">
        <v>402.031666666667</v>
      </c>
      <c r="BX199">
        <v>420.031666666667</v>
      </c>
      <c r="BY199">
        <v>8.04431666666667</v>
      </c>
      <c r="BZ199">
        <v>4.81638333333333</v>
      </c>
      <c r="CA199">
        <v>399.901666666667</v>
      </c>
      <c r="CB199">
        <v>8.09595</v>
      </c>
      <c r="CC199">
        <v>899.967333333333</v>
      </c>
      <c r="CD199">
        <v>100.773</v>
      </c>
      <c r="CE199">
        <v>0.10958</v>
      </c>
      <c r="CF199">
        <v>20.0328</v>
      </c>
      <c r="CG199">
        <v>18.9675333333333</v>
      </c>
      <c r="CH199">
        <v>999.9</v>
      </c>
      <c r="CI199">
        <v>0</v>
      </c>
      <c r="CJ199">
        <v>0</v>
      </c>
      <c r="CK199">
        <v>10009.6</v>
      </c>
      <c r="CL199">
        <v>0</v>
      </c>
      <c r="CM199">
        <v>0.221023</v>
      </c>
      <c r="CN199">
        <v>1460.07</v>
      </c>
      <c r="CO199">
        <v>0.972999</v>
      </c>
      <c r="CP199">
        <v>0.0270008</v>
      </c>
      <c r="CQ199">
        <v>0</v>
      </c>
      <c r="CR199">
        <v>891.410333333333</v>
      </c>
      <c r="CS199">
        <v>4.99999</v>
      </c>
      <c r="CT199">
        <v>13045.6</v>
      </c>
      <c r="CU199">
        <v>12728.9</v>
      </c>
      <c r="CV199">
        <v>40.062</v>
      </c>
      <c r="CW199">
        <v>42.25</v>
      </c>
      <c r="CX199">
        <v>41.25</v>
      </c>
      <c r="CY199">
        <v>41.562</v>
      </c>
      <c r="CZ199">
        <v>41.75</v>
      </c>
      <c r="DA199">
        <v>1415.78</v>
      </c>
      <c r="DB199">
        <v>39.29</v>
      </c>
      <c r="DC199">
        <v>0</v>
      </c>
      <c r="DD199">
        <v>1626126687.7</v>
      </c>
      <c r="DE199">
        <v>0</v>
      </c>
      <c r="DF199">
        <v>892.061192307692</v>
      </c>
      <c r="DG199">
        <v>-6.33965812099057</v>
      </c>
      <c r="DH199">
        <v>-92.0854701776396</v>
      </c>
      <c r="DI199">
        <v>13055.5423076923</v>
      </c>
      <c r="DJ199">
        <v>15</v>
      </c>
      <c r="DK199">
        <v>1626126261</v>
      </c>
      <c r="DL199" t="s">
        <v>294</v>
      </c>
      <c r="DM199">
        <v>1626126255</v>
      </c>
      <c r="DN199">
        <v>1626126261</v>
      </c>
      <c r="DO199">
        <v>7</v>
      </c>
      <c r="DP199">
        <v>0.339</v>
      </c>
      <c r="DQ199">
        <v>0.02</v>
      </c>
      <c r="DR199">
        <v>2.158</v>
      </c>
      <c r="DS199">
        <v>-0.064</v>
      </c>
      <c r="DT199">
        <v>420</v>
      </c>
      <c r="DU199">
        <v>4</v>
      </c>
      <c r="DV199">
        <v>0.09</v>
      </c>
      <c r="DW199">
        <v>0.05</v>
      </c>
      <c r="DX199">
        <v>-17.9019634146341</v>
      </c>
      <c r="DY199">
        <v>-0.361526132404156</v>
      </c>
      <c r="DZ199">
        <v>0.0443194157534878</v>
      </c>
      <c r="EA199">
        <v>1</v>
      </c>
      <c r="EB199">
        <v>892.4682</v>
      </c>
      <c r="EC199">
        <v>-7.31006595025076</v>
      </c>
      <c r="ED199">
        <v>0.772303189908505</v>
      </c>
      <c r="EE199">
        <v>1</v>
      </c>
      <c r="EF199">
        <v>3.17446512195122</v>
      </c>
      <c r="EG199">
        <v>0.284691428571425</v>
      </c>
      <c r="EH199">
        <v>0.03006580645298</v>
      </c>
      <c r="EI199">
        <v>0</v>
      </c>
      <c r="EJ199">
        <v>2</v>
      </c>
      <c r="EK199">
        <v>3</v>
      </c>
      <c r="EL199" t="s">
        <v>340</v>
      </c>
      <c r="EM199">
        <v>100</v>
      </c>
      <c r="EN199">
        <v>100</v>
      </c>
      <c r="EO199">
        <v>2.13</v>
      </c>
      <c r="EP199">
        <v>-0.0516</v>
      </c>
      <c r="EQ199">
        <v>1.36772170046793</v>
      </c>
      <c r="ER199">
        <v>0.00225868272383977</v>
      </c>
      <c r="ES199">
        <v>-9.96746185667655e-07</v>
      </c>
      <c r="ET199">
        <v>2.83711317370827e-10</v>
      </c>
      <c r="EU199">
        <v>-0.063082517618382</v>
      </c>
      <c r="EV199">
        <v>-0.00217948432402501</v>
      </c>
      <c r="EW199">
        <v>0.000453263451741206</v>
      </c>
      <c r="EX199">
        <v>-1.16319206543697e-06</v>
      </c>
      <c r="EY199">
        <v>-2</v>
      </c>
      <c r="EZ199">
        <v>2196</v>
      </c>
      <c r="FA199">
        <v>1</v>
      </c>
      <c r="FB199">
        <v>25</v>
      </c>
      <c r="FC199">
        <v>7.1</v>
      </c>
      <c r="FD199">
        <v>7</v>
      </c>
      <c r="FE199">
        <v>18</v>
      </c>
      <c r="FF199">
        <v>944.538</v>
      </c>
      <c r="FG199">
        <v>424.913</v>
      </c>
      <c r="FH199">
        <v>19.6432</v>
      </c>
      <c r="FI199">
        <v>25.6315</v>
      </c>
      <c r="FJ199">
        <v>29.9995</v>
      </c>
      <c r="FK199">
        <v>25.7592</v>
      </c>
      <c r="FL199">
        <v>25.7972</v>
      </c>
      <c r="FM199">
        <v>25.2687</v>
      </c>
      <c r="FN199">
        <v>70.3198</v>
      </c>
      <c r="FO199">
        <v>0</v>
      </c>
      <c r="FP199">
        <v>19.72</v>
      </c>
      <c r="FQ199">
        <v>420</v>
      </c>
      <c r="FR199">
        <v>4.89907</v>
      </c>
      <c r="FS199">
        <v>101.398</v>
      </c>
      <c r="FT199">
        <v>102.027</v>
      </c>
    </row>
    <row r="200" spans="1:176">
      <c r="A200">
        <v>184</v>
      </c>
      <c r="B200">
        <v>1626126680.6</v>
      </c>
      <c r="C200">
        <v>366.099999904633</v>
      </c>
      <c r="D200" t="s">
        <v>662</v>
      </c>
      <c r="E200" t="s">
        <v>663</v>
      </c>
      <c r="F200">
        <v>1</v>
      </c>
      <c r="I200">
        <v>1626126679.6</v>
      </c>
      <c r="J200">
        <f>(K200)/1000</f>
        <v>0</v>
      </c>
      <c r="K200">
        <f>1000*CC200*AI200*(BY200-BZ200)/(100*BR200*(1000-AI200*BY200))</f>
        <v>0</v>
      </c>
      <c r="L200">
        <f>CC200*AI200*(BX200-BW200*(1000-AI200*BZ200)/(1000-AI200*BY200))/(100*BR200)</f>
        <v>0</v>
      </c>
      <c r="M200">
        <f>BW200 - IF(AI200&gt;1, L200*BR200*100.0/(AK200*CK200), 0)</f>
        <v>0</v>
      </c>
      <c r="N200">
        <f>((T200-J200/2)*M200-L200)/(T200+J200/2)</f>
        <v>0</v>
      </c>
      <c r="O200">
        <f>N200*(CD200+CE200)/1000.0</f>
        <v>0</v>
      </c>
      <c r="P200">
        <f>(BW200 - IF(AI200&gt;1, L200*BR200*100.0/(AK200*CK200), 0))*(CD200+CE200)/1000.0</f>
        <v>0</v>
      </c>
      <c r="Q200">
        <f>2.0/((1/S200-1/R200)+SIGN(S200)*SQRT((1/S200-1/R200)*(1/S200-1/R200) + 4*BS200/((BS200+1)*(BS200+1))*(2*1/S200*1/R200-1/R200*1/R200)))</f>
        <v>0</v>
      </c>
      <c r="R200">
        <f>IF(LEFT(BT200,1)&lt;&gt;"0",IF(LEFT(BT200,1)="1",3.0,BU200),$D$5+$E$5*(CK200*CD200/($K$5*1000))+$F$5*(CK200*CD200/($K$5*1000))*MAX(MIN(BR200,$J$5),$I$5)*MAX(MIN(BR200,$J$5),$I$5)+$G$5*MAX(MIN(BR200,$J$5),$I$5)*(CK200*CD200/($K$5*1000))+$H$5*(CK200*CD200/($K$5*1000))*(CK200*CD200/($K$5*1000)))</f>
        <v>0</v>
      </c>
      <c r="S200">
        <f>J200*(1000-(1000*0.61365*exp(17.502*W200/(240.97+W200))/(CD200+CE200)+BY200)/2)/(1000*0.61365*exp(17.502*W200/(240.97+W200))/(CD200+CE200)-BY200)</f>
        <v>0</v>
      </c>
      <c r="T200">
        <f>1/((BS200+1)/(Q200/1.6)+1/(R200/1.37)) + BS200/((BS200+1)/(Q200/1.6) + BS200/(R200/1.37))</f>
        <v>0</v>
      </c>
      <c r="U200">
        <f>(BN200*BQ200)</f>
        <v>0</v>
      </c>
      <c r="V200">
        <f>(CF200+(U200+2*0.95*5.67E-8*(((CF200+$B$7)+273)^4-(CF200+273)^4)-44100*J200)/(1.84*29.3*R200+8*0.95*5.67E-8*(CF200+273)^3))</f>
        <v>0</v>
      </c>
      <c r="W200">
        <f>($C$7*CG200+$D$7*CH200+$E$7*V200)</f>
        <v>0</v>
      </c>
      <c r="X200">
        <f>0.61365*exp(17.502*W200/(240.97+W200))</f>
        <v>0</v>
      </c>
      <c r="Y200">
        <f>(Z200/AA200*100)</f>
        <v>0</v>
      </c>
      <c r="Z200">
        <f>BY200*(CD200+CE200)/1000</f>
        <v>0</v>
      </c>
      <c r="AA200">
        <f>0.61365*exp(17.502*CF200/(240.97+CF200))</f>
        <v>0</v>
      </c>
      <c r="AB200">
        <f>(X200-BY200*(CD200+CE200)/1000)</f>
        <v>0</v>
      </c>
      <c r="AC200">
        <f>(-J200*44100)</f>
        <v>0</v>
      </c>
      <c r="AD200">
        <f>2*29.3*R200*0.92*(CF200-W200)</f>
        <v>0</v>
      </c>
      <c r="AE200">
        <f>2*0.95*5.67E-8*(((CF200+$B$7)+273)^4-(W200+273)^4)</f>
        <v>0</v>
      </c>
      <c r="AF200">
        <f>U200+AE200+AC200+AD200</f>
        <v>0</v>
      </c>
      <c r="AG200">
        <v>14</v>
      </c>
      <c r="AH200">
        <v>2</v>
      </c>
      <c r="AI200">
        <f>IF(AG200*$H$13&gt;=AK200,1.0,(AK200/(AK200-AG200*$H$13)))</f>
        <v>0</v>
      </c>
      <c r="AJ200">
        <f>(AI200-1)*100</f>
        <v>0</v>
      </c>
      <c r="AK200">
        <f>MAX(0,($B$13+$C$13*CK200)/(1+$D$13*CK200)*CD200/(CF200+273)*$E$13)</f>
        <v>0</v>
      </c>
      <c r="AL200" t="s">
        <v>292</v>
      </c>
      <c r="AM200" t="s">
        <v>292</v>
      </c>
      <c r="AN200">
        <v>0</v>
      </c>
      <c r="AO200">
        <v>0</v>
      </c>
      <c r="AP200">
        <f>1-AN200/AO200</f>
        <v>0</v>
      </c>
      <c r="AQ200">
        <v>0</v>
      </c>
      <c r="AR200" t="s">
        <v>292</v>
      </c>
      <c r="AS200" t="s">
        <v>292</v>
      </c>
      <c r="AT200">
        <v>0</v>
      </c>
      <c r="AU200">
        <v>0</v>
      </c>
      <c r="AV200">
        <f>1-AT200/AU200</f>
        <v>0</v>
      </c>
      <c r="AW200">
        <v>0.5</v>
      </c>
      <c r="AX200">
        <f>BO200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292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BN200">
        <f>$B$11*CL200+$C$11*CM200+$F$11*CN200*(1-CQ200)</f>
        <v>0</v>
      </c>
      <c r="BO200">
        <f>BN200*BP200</f>
        <v>0</v>
      </c>
      <c r="BP200">
        <f>($B$11*$D$9+$C$11*$D$9+$F$11*((DA200+CS200)/MAX(DA200+CS200+DB200, 0.1)*$I$9+DB200/MAX(DA200+CS200+DB200, 0.1)*$J$9))/($B$11+$C$11+$F$11)</f>
        <v>0</v>
      </c>
      <c r="BQ200">
        <f>($B$11*$K$9+$C$11*$K$9+$F$11*((DA200+CS200)/MAX(DA200+CS200+DB200, 0.1)*$P$9+DB200/MAX(DA200+CS200+DB200, 0.1)*$Q$9))/($B$11+$C$11+$F$11)</f>
        <v>0</v>
      </c>
      <c r="BR200">
        <v>6</v>
      </c>
      <c r="BS200">
        <v>0.5</v>
      </c>
      <c r="BT200" t="s">
        <v>293</v>
      </c>
      <c r="BU200">
        <v>2</v>
      </c>
      <c r="BV200">
        <v>1626126679.6</v>
      </c>
      <c r="BW200">
        <v>402.029333333333</v>
      </c>
      <c r="BX200">
        <v>420.027333333333</v>
      </c>
      <c r="BY200">
        <v>8.05564</v>
      </c>
      <c r="BZ200">
        <v>4.81625</v>
      </c>
      <c r="CA200">
        <v>399.899666666667</v>
      </c>
      <c r="CB200">
        <v>8.10722</v>
      </c>
      <c r="CC200">
        <v>899.996333333333</v>
      </c>
      <c r="CD200">
        <v>100.772</v>
      </c>
      <c r="CE200">
        <v>0.109975666666667</v>
      </c>
      <c r="CF200">
        <v>20.0655</v>
      </c>
      <c r="CG200">
        <v>18.9926</v>
      </c>
      <c r="CH200">
        <v>999.9</v>
      </c>
      <c r="CI200">
        <v>0</v>
      </c>
      <c r="CJ200">
        <v>0</v>
      </c>
      <c r="CK200">
        <v>10039.5666666667</v>
      </c>
      <c r="CL200">
        <v>0</v>
      </c>
      <c r="CM200">
        <v>0.221023</v>
      </c>
      <c r="CN200">
        <v>1459.90666666667</v>
      </c>
      <c r="CO200">
        <v>0.972996333333333</v>
      </c>
      <c r="CP200">
        <v>0.0270039333333333</v>
      </c>
      <c r="CQ200">
        <v>0</v>
      </c>
      <c r="CR200">
        <v>890.969</v>
      </c>
      <c r="CS200">
        <v>4.99999</v>
      </c>
      <c r="CT200">
        <v>13041.2</v>
      </c>
      <c r="CU200">
        <v>12727.4666666667</v>
      </c>
      <c r="CV200">
        <v>40.062</v>
      </c>
      <c r="CW200">
        <v>42.25</v>
      </c>
      <c r="CX200">
        <v>41.25</v>
      </c>
      <c r="CY200">
        <v>41.562</v>
      </c>
      <c r="CZ200">
        <v>41.75</v>
      </c>
      <c r="DA200">
        <v>1415.61666666667</v>
      </c>
      <c r="DB200">
        <v>39.29</v>
      </c>
      <c r="DC200">
        <v>0</v>
      </c>
      <c r="DD200">
        <v>1626126690.1</v>
      </c>
      <c r="DE200">
        <v>0</v>
      </c>
      <c r="DF200">
        <v>891.778461538462</v>
      </c>
      <c r="DG200">
        <v>-6.85791453124124</v>
      </c>
      <c r="DH200">
        <v>-94.6974359326798</v>
      </c>
      <c r="DI200">
        <v>13051.8576923077</v>
      </c>
      <c r="DJ200">
        <v>15</v>
      </c>
      <c r="DK200">
        <v>1626126261</v>
      </c>
      <c r="DL200" t="s">
        <v>294</v>
      </c>
      <c r="DM200">
        <v>1626126255</v>
      </c>
      <c r="DN200">
        <v>1626126261</v>
      </c>
      <c r="DO200">
        <v>7</v>
      </c>
      <c r="DP200">
        <v>0.339</v>
      </c>
      <c r="DQ200">
        <v>0.02</v>
      </c>
      <c r="DR200">
        <v>2.158</v>
      </c>
      <c r="DS200">
        <v>-0.064</v>
      </c>
      <c r="DT200">
        <v>420</v>
      </c>
      <c r="DU200">
        <v>4</v>
      </c>
      <c r="DV200">
        <v>0.09</v>
      </c>
      <c r="DW200">
        <v>0.05</v>
      </c>
      <c r="DX200">
        <v>-17.9136634146341</v>
      </c>
      <c r="DY200">
        <v>-0.431370731707302</v>
      </c>
      <c r="DZ200">
        <v>0.0494681210778659</v>
      </c>
      <c r="EA200">
        <v>1</v>
      </c>
      <c r="EB200">
        <v>892.166515151515</v>
      </c>
      <c r="EC200">
        <v>-7.01794134252018</v>
      </c>
      <c r="ED200">
        <v>0.693642258735557</v>
      </c>
      <c r="EE200">
        <v>1</v>
      </c>
      <c r="EF200">
        <v>3.18307268292683</v>
      </c>
      <c r="EG200">
        <v>0.325051986062723</v>
      </c>
      <c r="EH200">
        <v>0.0332635748943664</v>
      </c>
      <c r="EI200">
        <v>0</v>
      </c>
      <c r="EJ200">
        <v>2</v>
      </c>
      <c r="EK200">
        <v>3</v>
      </c>
      <c r="EL200" t="s">
        <v>340</v>
      </c>
      <c r="EM200">
        <v>100</v>
      </c>
      <c r="EN200">
        <v>100</v>
      </c>
      <c r="EO200">
        <v>2.13</v>
      </c>
      <c r="EP200">
        <v>-0.0515</v>
      </c>
      <c r="EQ200">
        <v>1.36772170046793</v>
      </c>
      <c r="ER200">
        <v>0.00225868272383977</v>
      </c>
      <c r="ES200">
        <v>-9.96746185667655e-07</v>
      </c>
      <c r="ET200">
        <v>2.83711317370827e-10</v>
      </c>
      <c r="EU200">
        <v>-0.063082517618382</v>
      </c>
      <c r="EV200">
        <v>-0.00217948432402501</v>
      </c>
      <c r="EW200">
        <v>0.000453263451741206</v>
      </c>
      <c r="EX200">
        <v>-1.16319206543697e-06</v>
      </c>
      <c r="EY200">
        <v>-2</v>
      </c>
      <c r="EZ200">
        <v>2196</v>
      </c>
      <c r="FA200">
        <v>1</v>
      </c>
      <c r="FB200">
        <v>25</v>
      </c>
      <c r="FC200">
        <v>7.1</v>
      </c>
      <c r="FD200">
        <v>7</v>
      </c>
      <c r="FE200">
        <v>18</v>
      </c>
      <c r="FF200">
        <v>944.735</v>
      </c>
      <c r="FG200">
        <v>424.998</v>
      </c>
      <c r="FH200">
        <v>19.7153</v>
      </c>
      <c r="FI200">
        <v>25.6279</v>
      </c>
      <c r="FJ200">
        <v>29.9995</v>
      </c>
      <c r="FK200">
        <v>25.7571</v>
      </c>
      <c r="FL200">
        <v>25.795</v>
      </c>
      <c r="FM200">
        <v>25.2688</v>
      </c>
      <c r="FN200">
        <v>70.0434</v>
      </c>
      <c r="FO200">
        <v>0</v>
      </c>
      <c r="FP200">
        <v>19.82</v>
      </c>
      <c r="FQ200">
        <v>420</v>
      </c>
      <c r="FR200">
        <v>4.89776</v>
      </c>
      <c r="FS200">
        <v>101.398</v>
      </c>
      <c r="FT200">
        <v>102.028</v>
      </c>
    </row>
    <row r="201" spans="1:176">
      <c r="A201">
        <v>185</v>
      </c>
      <c r="B201">
        <v>1626126682.6</v>
      </c>
      <c r="C201">
        <v>368.099999904633</v>
      </c>
      <c r="D201" t="s">
        <v>664</v>
      </c>
      <c r="E201" t="s">
        <v>665</v>
      </c>
      <c r="F201">
        <v>1</v>
      </c>
      <c r="I201">
        <v>1626126681.6</v>
      </c>
      <c r="J201">
        <f>(K201)/1000</f>
        <v>0</v>
      </c>
      <c r="K201">
        <f>1000*CC201*AI201*(BY201-BZ201)/(100*BR201*(1000-AI201*BY201))</f>
        <v>0</v>
      </c>
      <c r="L201">
        <f>CC201*AI201*(BX201-BW201*(1000-AI201*BZ201)/(1000-AI201*BY201))/(100*BR201)</f>
        <v>0</v>
      </c>
      <c r="M201">
        <f>BW201 - IF(AI201&gt;1, L201*BR201*100.0/(AK201*CK201), 0)</f>
        <v>0</v>
      </c>
      <c r="N201">
        <f>((T201-J201/2)*M201-L201)/(T201+J201/2)</f>
        <v>0</v>
      </c>
      <c r="O201">
        <f>N201*(CD201+CE201)/1000.0</f>
        <v>0</v>
      </c>
      <c r="P201">
        <f>(BW201 - IF(AI201&gt;1, L201*BR201*100.0/(AK201*CK201), 0))*(CD201+CE201)/1000.0</f>
        <v>0</v>
      </c>
      <c r="Q201">
        <f>2.0/((1/S201-1/R201)+SIGN(S201)*SQRT((1/S201-1/R201)*(1/S201-1/R201) + 4*BS201/((BS201+1)*(BS201+1))*(2*1/S201*1/R201-1/R201*1/R201)))</f>
        <v>0</v>
      </c>
      <c r="R201">
        <f>IF(LEFT(BT201,1)&lt;&gt;"0",IF(LEFT(BT201,1)="1",3.0,BU201),$D$5+$E$5*(CK201*CD201/($K$5*1000))+$F$5*(CK201*CD201/($K$5*1000))*MAX(MIN(BR201,$J$5),$I$5)*MAX(MIN(BR201,$J$5),$I$5)+$G$5*MAX(MIN(BR201,$J$5),$I$5)*(CK201*CD201/($K$5*1000))+$H$5*(CK201*CD201/($K$5*1000))*(CK201*CD201/($K$5*1000)))</f>
        <v>0</v>
      </c>
      <c r="S201">
        <f>J201*(1000-(1000*0.61365*exp(17.502*W201/(240.97+W201))/(CD201+CE201)+BY201)/2)/(1000*0.61365*exp(17.502*W201/(240.97+W201))/(CD201+CE201)-BY201)</f>
        <v>0</v>
      </c>
      <c r="T201">
        <f>1/((BS201+1)/(Q201/1.6)+1/(R201/1.37)) + BS201/((BS201+1)/(Q201/1.6) + BS201/(R201/1.37))</f>
        <v>0</v>
      </c>
      <c r="U201">
        <f>(BN201*BQ201)</f>
        <v>0</v>
      </c>
      <c r="V201">
        <f>(CF201+(U201+2*0.95*5.67E-8*(((CF201+$B$7)+273)^4-(CF201+273)^4)-44100*J201)/(1.84*29.3*R201+8*0.95*5.67E-8*(CF201+273)^3))</f>
        <v>0</v>
      </c>
      <c r="W201">
        <f>($C$7*CG201+$D$7*CH201+$E$7*V201)</f>
        <v>0</v>
      </c>
      <c r="X201">
        <f>0.61365*exp(17.502*W201/(240.97+W201))</f>
        <v>0</v>
      </c>
      <c r="Y201">
        <f>(Z201/AA201*100)</f>
        <v>0</v>
      </c>
      <c r="Z201">
        <f>BY201*(CD201+CE201)/1000</f>
        <v>0</v>
      </c>
      <c r="AA201">
        <f>0.61365*exp(17.502*CF201/(240.97+CF201))</f>
        <v>0</v>
      </c>
      <c r="AB201">
        <f>(X201-BY201*(CD201+CE201)/1000)</f>
        <v>0</v>
      </c>
      <c r="AC201">
        <f>(-J201*44100)</f>
        <v>0</v>
      </c>
      <c r="AD201">
        <f>2*29.3*R201*0.92*(CF201-W201)</f>
        <v>0</v>
      </c>
      <c r="AE201">
        <f>2*0.95*5.67E-8*(((CF201+$B$7)+273)^4-(W201+273)^4)</f>
        <v>0</v>
      </c>
      <c r="AF201">
        <f>U201+AE201+AC201+AD201</f>
        <v>0</v>
      </c>
      <c r="AG201">
        <v>14</v>
      </c>
      <c r="AH201">
        <v>2</v>
      </c>
      <c r="AI201">
        <f>IF(AG201*$H$13&gt;=AK201,1.0,(AK201/(AK201-AG201*$H$13)))</f>
        <v>0</v>
      </c>
      <c r="AJ201">
        <f>(AI201-1)*100</f>
        <v>0</v>
      </c>
      <c r="AK201">
        <f>MAX(0,($B$13+$C$13*CK201)/(1+$D$13*CK201)*CD201/(CF201+273)*$E$13)</f>
        <v>0</v>
      </c>
      <c r="AL201" t="s">
        <v>292</v>
      </c>
      <c r="AM201" t="s">
        <v>292</v>
      </c>
      <c r="AN201">
        <v>0</v>
      </c>
      <c r="AO201">
        <v>0</v>
      </c>
      <c r="AP201">
        <f>1-AN201/AO201</f>
        <v>0</v>
      </c>
      <c r="AQ201">
        <v>0</v>
      </c>
      <c r="AR201" t="s">
        <v>292</v>
      </c>
      <c r="AS201" t="s">
        <v>292</v>
      </c>
      <c r="AT201">
        <v>0</v>
      </c>
      <c r="AU201">
        <v>0</v>
      </c>
      <c r="AV201">
        <f>1-AT201/AU201</f>
        <v>0</v>
      </c>
      <c r="AW201">
        <v>0.5</v>
      </c>
      <c r="AX201">
        <f>BO201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292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BN201">
        <f>$B$11*CL201+$C$11*CM201+$F$11*CN201*(1-CQ201)</f>
        <v>0</v>
      </c>
      <c r="BO201">
        <f>BN201*BP201</f>
        <v>0</v>
      </c>
      <c r="BP201">
        <f>($B$11*$D$9+$C$11*$D$9+$F$11*((DA201+CS201)/MAX(DA201+CS201+DB201, 0.1)*$I$9+DB201/MAX(DA201+CS201+DB201, 0.1)*$J$9))/($B$11+$C$11+$F$11)</f>
        <v>0</v>
      </c>
      <c r="BQ201">
        <f>($B$11*$K$9+$C$11*$K$9+$F$11*((DA201+CS201)/MAX(DA201+CS201+DB201, 0.1)*$P$9+DB201/MAX(DA201+CS201+DB201, 0.1)*$Q$9))/($B$11+$C$11+$F$11)</f>
        <v>0</v>
      </c>
      <c r="BR201">
        <v>6</v>
      </c>
      <c r="BS201">
        <v>0.5</v>
      </c>
      <c r="BT201" t="s">
        <v>293</v>
      </c>
      <c r="BU201">
        <v>2</v>
      </c>
      <c r="BV201">
        <v>1626126681.6</v>
      </c>
      <c r="BW201">
        <v>402.025333333333</v>
      </c>
      <c r="BX201">
        <v>420.025333333333</v>
      </c>
      <c r="BY201">
        <v>8.06773333333333</v>
      </c>
      <c r="BZ201">
        <v>4.81766</v>
      </c>
      <c r="CA201">
        <v>399.895333333333</v>
      </c>
      <c r="CB201">
        <v>8.11925333333333</v>
      </c>
      <c r="CC201">
        <v>900.040666666667</v>
      </c>
      <c r="CD201">
        <v>100.772</v>
      </c>
      <c r="CE201">
        <v>0.111010666666667</v>
      </c>
      <c r="CF201">
        <v>20.0965666666667</v>
      </c>
      <c r="CG201">
        <v>19.0238</v>
      </c>
      <c r="CH201">
        <v>999.9</v>
      </c>
      <c r="CI201">
        <v>0</v>
      </c>
      <c r="CJ201">
        <v>0</v>
      </c>
      <c r="CK201">
        <v>9983.33666666667</v>
      </c>
      <c r="CL201">
        <v>0</v>
      </c>
      <c r="CM201">
        <v>0.221023</v>
      </c>
      <c r="CN201">
        <v>1459.90333333333</v>
      </c>
      <c r="CO201">
        <v>0.972996333333333</v>
      </c>
      <c r="CP201">
        <v>0.0270039333333333</v>
      </c>
      <c r="CQ201">
        <v>0</v>
      </c>
      <c r="CR201">
        <v>890.842666666667</v>
      </c>
      <c r="CS201">
        <v>4.99999</v>
      </c>
      <c r="CT201">
        <v>13038.5333333333</v>
      </c>
      <c r="CU201">
        <v>12727.4666666667</v>
      </c>
      <c r="CV201">
        <v>40.083</v>
      </c>
      <c r="CW201">
        <v>42.25</v>
      </c>
      <c r="CX201">
        <v>41.25</v>
      </c>
      <c r="CY201">
        <v>41.562</v>
      </c>
      <c r="CZ201">
        <v>41.75</v>
      </c>
      <c r="DA201">
        <v>1415.61333333333</v>
      </c>
      <c r="DB201">
        <v>39.29</v>
      </c>
      <c r="DC201">
        <v>0</v>
      </c>
      <c r="DD201">
        <v>1626126691.9</v>
      </c>
      <c r="DE201">
        <v>0</v>
      </c>
      <c r="DF201">
        <v>891.5398</v>
      </c>
      <c r="DG201">
        <v>-6.71261537233107</v>
      </c>
      <c r="DH201">
        <v>-93.415384501037</v>
      </c>
      <c r="DI201">
        <v>13048.408</v>
      </c>
      <c r="DJ201">
        <v>15</v>
      </c>
      <c r="DK201">
        <v>1626126261</v>
      </c>
      <c r="DL201" t="s">
        <v>294</v>
      </c>
      <c r="DM201">
        <v>1626126255</v>
      </c>
      <c r="DN201">
        <v>1626126261</v>
      </c>
      <c r="DO201">
        <v>7</v>
      </c>
      <c r="DP201">
        <v>0.339</v>
      </c>
      <c r="DQ201">
        <v>0.02</v>
      </c>
      <c r="DR201">
        <v>2.158</v>
      </c>
      <c r="DS201">
        <v>-0.064</v>
      </c>
      <c r="DT201">
        <v>420</v>
      </c>
      <c r="DU201">
        <v>4</v>
      </c>
      <c r="DV201">
        <v>0.09</v>
      </c>
      <c r="DW201">
        <v>0.05</v>
      </c>
      <c r="DX201">
        <v>-17.9276170731707</v>
      </c>
      <c r="DY201">
        <v>-0.468418118466901</v>
      </c>
      <c r="DZ201">
        <v>0.0525098871174962</v>
      </c>
      <c r="EA201">
        <v>1</v>
      </c>
      <c r="EB201">
        <v>891.961272727273</v>
      </c>
      <c r="EC201">
        <v>-6.84330147965403</v>
      </c>
      <c r="ED201">
        <v>0.680076522999419</v>
      </c>
      <c r="EE201">
        <v>1</v>
      </c>
      <c r="EF201">
        <v>3.19227707317073</v>
      </c>
      <c r="EG201">
        <v>0.366435888501746</v>
      </c>
      <c r="EH201">
        <v>0.0364173013186879</v>
      </c>
      <c r="EI201">
        <v>0</v>
      </c>
      <c r="EJ201">
        <v>2</v>
      </c>
      <c r="EK201">
        <v>3</v>
      </c>
      <c r="EL201" t="s">
        <v>340</v>
      </c>
      <c r="EM201">
        <v>100</v>
      </c>
      <c r="EN201">
        <v>100</v>
      </c>
      <c r="EO201">
        <v>2.13</v>
      </c>
      <c r="EP201">
        <v>-0.0515</v>
      </c>
      <c r="EQ201">
        <v>1.36772170046793</v>
      </c>
      <c r="ER201">
        <v>0.00225868272383977</v>
      </c>
      <c r="ES201">
        <v>-9.96746185667655e-07</v>
      </c>
      <c r="ET201">
        <v>2.83711317370827e-10</v>
      </c>
      <c r="EU201">
        <v>-0.063082517618382</v>
      </c>
      <c r="EV201">
        <v>-0.00217948432402501</v>
      </c>
      <c r="EW201">
        <v>0.000453263451741206</v>
      </c>
      <c r="EX201">
        <v>-1.16319206543697e-06</v>
      </c>
      <c r="EY201">
        <v>-2</v>
      </c>
      <c r="EZ201">
        <v>2196</v>
      </c>
      <c r="FA201">
        <v>1</v>
      </c>
      <c r="FB201">
        <v>25</v>
      </c>
      <c r="FC201">
        <v>7.1</v>
      </c>
      <c r="FD201">
        <v>7</v>
      </c>
      <c r="FE201">
        <v>18</v>
      </c>
      <c r="FF201">
        <v>944.647</v>
      </c>
      <c r="FG201">
        <v>425.1</v>
      </c>
      <c r="FH201">
        <v>19.7755</v>
      </c>
      <c r="FI201">
        <v>25.6241</v>
      </c>
      <c r="FJ201">
        <v>29.9995</v>
      </c>
      <c r="FK201">
        <v>25.755</v>
      </c>
      <c r="FL201">
        <v>25.793</v>
      </c>
      <c r="FM201">
        <v>25.2692</v>
      </c>
      <c r="FN201">
        <v>70.0434</v>
      </c>
      <c r="FO201">
        <v>0</v>
      </c>
      <c r="FP201">
        <v>19.92</v>
      </c>
      <c r="FQ201">
        <v>420</v>
      </c>
      <c r="FR201">
        <v>4.89446</v>
      </c>
      <c r="FS201">
        <v>101.399</v>
      </c>
      <c r="FT201">
        <v>102.028</v>
      </c>
    </row>
    <row r="202" spans="1:176">
      <c r="A202">
        <v>186</v>
      </c>
      <c r="B202">
        <v>1626126684.6</v>
      </c>
      <c r="C202">
        <v>370.099999904633</v>
      </c>
      <c r="D202" t="s">
        <v>666</v>
      </c>
      <c r="E202" t="s">
        <v>667</v>
      </c>
      <c r="F202">
        <v>1</v>
      </c>
      <c r="I202">
        <v>1626126683.6</v>
      </c>
      <c r="J202">
        <f>(K202)/1000</f>
        <v>0</v>
      </c>
      <c r="K202">
        <f>1000*CC202*AI202*(BY202-BZ202)/(100*BR202*(1000-AI202*BY202))</f>
        <v>0</v>
      </c>
      <c r="L202">
        <f>CC202*AI202*(BX202-BW202*(1000-AI202*BZ202)/(1000-AI202*BY202))/(100*BR202)</f>
        <v>0</v>
      </c>
      <c r="M202">
        <f>BW202 - IF(AI202&gt;1, L202*BR202*100.0/(AK202*CK202), 0)</f>
        <v>0</v>
      </c>
      <c r="N202">
        <f>((T202-J202/2)*M202-L202)/(T202+J202/2)</f>
        <v>0</v>
      </c>
      <c r="O202">
        <f>N202*(CD202+CE202)/1000.0</f>
        <v>0</v>
      </c>
      <c r="P202">
        <f>(BW202 - IF(AI202&gt;1, L202*BR202*100.0/(AK202*CK202), 0))*(CD202+CE202)/1000.0</f>
        <v>0</v>
      </c>
      <c r="Q202">
        <f>2.0/((1/S202-1/R202)+SIGN(S202)*SQRT((1/S202-1/R202)*(1/S202-1/R202) + 4*BS202/((BS202+1)*(BS202+1))*(2*1/S202*1/R202-1/R202*1/R202)))</f>
        <v>0</v>
      </c>
      <c r="R202">
        <f>IF(LEFT(BT202,1)&lt;&gt;"0",IF(LEFT(BT202,1)="1",3.0,BU202),$D$5+$E$5*(CK202*CD202/($K$5*1000))+$F$5*(CK202*CD202/($K$5*1000))*MAX(MIN(BR202,$J$5),$I$5)*MAX(MIN(BR202,$J$5),$I$5)+$G$5*MAX(MIN(BR202,$J$5),$I$5)*(CK202*CD202/($K$5*1000))+$H$5*(CK202*CD202/($K$5*1000))*(CK202*CD202/($K$5*1000)))</f>
        <v>0</v>
      </c>
      <c r="S202">
        <f>J202*(1000-(1000*0.61365*exp(17.502*W202/(240.97+W202))/(CD202+CE202)+BY202)/2)/(1000*0.61365*exp(17.502*W202/(240.97+W202))/(CD202+CE202)-BY202)</f>
        <v>0</v>
      </c>
      <c r="T202">
        <f>1/((BS202+1)/(Q202/1.6)+1/(R202/1.37)) + BS202/((BS202+1)/(Q202/1.6) + BS202/(R202/1.37))</f>
        <v>0</v>
      </c>
      <c r="U202">
        <f>(BN202*BQ202)</f>
        <v>0</v>
      </c>
      <c r="V202">
        <f>(CF202+(U202+2*0.95*5.67E-8*(((CF202+$B$7)+273)^4-(CF202+273)^4)-44100*J202)/(1.84*29.3*R202+8*0.95*5.67E-8*(CF202+273)^3))</f>
        <v>0</v>
      </c>
      <c r="W202">
        <f>($C$7*CG202+$D$7*CH202+$E$7*V202)</f>
        <v>0</v>
      </c>
      <c r="X202">
        <f>0.61365*exp(17.502*W202/(240.97+W202))</f>
        <v>0</v>
      </c>
      <c r="Y202">
        <f>(Z202/AA202*100)</f>
        <v>0</v>
      </c>
      <c r="Z202">
        <f>BY202*(CD202+CE202)/1000</f>
        <v>0</v>
      </c>
      <c r="AA202">
        <f>0.61365*exp(17.502*CF202/(240.97+CF202))</f>
        <v>0</v>
      </c>
      <c r="AB202">
        <f>(X202-BY202*(CD202+CE202)/1000)</f>
        <v>0</v>
      </c>
      <c r="AC202">
        <f>(-J202*44100)</f>
        <v>0</v>
      </c>
      <c r="AD202">
        <f>2*29.3*R202*0.92*(CF202-W202)</f>
        <v>0</v>
      </c>
      <c r="AE202">
        <f>2*0.95*5.67E-8*(((CF202+$B$7)+273)^4-(W202+273)^4)</f>
        <v>0</v>
      </c>
      <c r="AF202">
        <f>U202+AE202+AC202+AD202</f>
        <v>0</v>
      </c>
      <c r="AG202">
        <v>14</v>
      </c>
      <c r="AH202">
        <v>2</v>
      </c>
      <c r="AI202">
        <f>IF(AG202*$H$13&gt;=AK202,1.0,(AK202/(AK202-AG202*$H$13)))</f>
        <v>0</v>
      </c>
      <c r="AJ202">
        <f>(AI202-1)*100</f>
        <v>0</v>
      </c>
      <c r="AK202">
        <f>MAX(0,($B$13+$C$13*CK202)/(1+$D$13*CK202)*CD202/(CF202+273)*$E$13)</f>
        <v>0</v>
      </c>
      <c r="AL202" t="s">
        <v>292</v>
      </c>
      <c r="AM202" t="s">
        <v>292</v>
      </c>
      <c r="AN202">
        <v>0</v>
      </c>
      <c r="AO202">
        <v>0</v>
      </c>
      <c r="AP202">
        <f>1-AN202/AO202</f>
        <v>0</v>
      </c>
      <c r="AQ202">
        <v>0</v>
      </c>
      <c r="AR202" t="s">
        <v>292</v>
      </c>
      <c r="AS202" t="s">
        <v>292</v>
      </c>
      <c r="AT202">
        <v>0</v>
      </c>
      <c r="AU202">
        <v>0</v>
      </c>
      <c r="AV202">
        <f>1-AT202/AU202</f>
        <v>0</v>
      </c>
      <c r="AW202">
        <v>0.5</v>
      </c>
      <c r="AX202">
        <f>BO202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292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BN202">
        <f>$B$11*CL202+$C$11*CM202+$F$11*CN202*(1-CQ202)</f>
        <v>0</v>
      </c>
      <c r="BO202">
        <f>BN202*BP202</f>
        <v>0</v>
      </c>
      <c r="BP202">
        <f>($B$11*$D$9+$C$11*$D$9+$F$11*((DA202+CS202)/MAX(DA202+CS202+DB202, 0.1)*$I$9+DB202/MAX(DA202+CS202+DB202, 0.1)*$J$9))/($B$11+$C$11+$F$11)</f>
        <v>0</v>
      </c>
      <c r="BQ202">
        <f>($B$11*$K$9+$C$11*$K$9+$F$11*((DA202+CS202)/MAX(DA202+CS202+DB202, 0.1)*$P$9+DB202/MAX(DA202+CS202+DB202, 0.1)*$Q$9))/($B$11+$C$11+$F$11)</f>
        <v>0</v>
      </c>
      <c r="BR202">
        <v>6</v>
      </c>
      <c r="BS202">
        <v>0.5</v>
      </c>
      <c r="BT202" t="s">
        <v>293</v>
      </c>
      <c r="BU202">
        <v>2</v>
      </c>
      <c r="BV202">
        <v>1626126683.6</v>
      </c>
      <c r="BW202">
        <v>401.984</v>
      </c>
      <c r="BX202">
        <v>419.974333333333</v>
      </c>
      <c r="BY202">
        <v>8.08239666666667</v>
      </c>
      <c r="BZ202">
        <v>4.83986666666667</v>
      </c>
      <c r="CA202">
        <v>399.854</v>
      </c>
      <c r="CB202">
        <v>8.13384666666667</v>
      </c>
      <c r="CC202">
        <v>899.962333333333</v>
      </c>
      <c r="CD202">
        <v>100.771</v>
      </c>
      <c r="CE202">
        <v>0.11111</v>
      </c>
      <c r="CF202">
        <v>20.1304666666667</v>
      </c>
      <c r="CG202">
        <v>19.0512</v>
      </c>
      <c r="CH202">
        <v>999.9</v>
      </c>
      <c r="CI202">
        <v>0</v>
      </c>
      <c r="CJ202">
        <v>0</v>
      </c>
      <c r="CK202">
        <v>9965.41666666667</v>
      </c>
      <c r="CL202">
        <v>0</v>
      </c>
      <c r="CM202">
        <v>0.221023</v>
      </c>
      <c r="CN202">
        <v>1460.07666666667</v>
      </c>
      <c r="CO202">
        <v>0.972999</v>
      </c>
      <c r="CP202">
        <v>0.0270008</v>
      </c>
      <c r="CQ202">
        <v>0</v>
      </c>
      <c r="CR202">
        <v>890.643333333333</v>
      </c>
      <c r="CS202">
        <v>4.99999</v>
      </c>
      <c r="CT202">
        <v>13036.9333333333</v>
      </c>
      <c r="CU202">
        <v>12729.0333333333</v>
      </c>
      <c r="CV202">
        <v>40.062</v>
      </c>
      <c r="CW202">
        <v>42.25</v>
      </c>
      <c r="CX202">
        <v>41.25</v>
      </c>
      <c r="CY202">
        <v>41.562</v>
      </c>
      <c r="CZ202">
        <v>41.75</v>
      </c>
      <c r="DA202">
        <v>1415.78666666667</v>
      </c>
      <c r="DB202">
        <v>39.29</v>
      </c>
      <c r="DC202">
        <v>0</v>
      </c>
      <c r="DD202">
        <v>1626126693.7</v>
      </c>
      <c r="DE202">
        <v>0</v>
      </c>
      <c r="DF202">
        <v>891.374269230769</v>
      </c>
      <c r="DG202">
        <v>-6.54560683834459</v>
      </c>
      <c r="DH202">
        <v>-90.875213793861</v>
      </c>
      <c r="DI202">
        <v>13046.3115384615</v>
      </c>
      <c r="DJ202">
        <v>15</v>
      </c>
      <c r="DK202">
        <v>1626126261</v>
      </c>
      <c r="DL202" t="s">
        <v>294</v>
      </c>
      <c r="DM202">
        <v>1626126255</v>
      </c>
      <c r="DN202">
        <v>1626126261</v>
      </c>
      <c r="DO202">
        <v>7</v>
      </c>
      <c r="DP202">
        <v>0.339</v>
      </c>
      <c r="DQ202">
        <v>0.02</v>
      </c>
      <c r="DR202">
        <v>2.158</v>
      </c>
      <c r="DS202">
        <v>-0.064</v>
      </c>
      <c r="DT202">
        <v>420</v>
      </c>
      <c r="DU202">
        <v>4</v>
      </c>
      <c r="DV202">
        <v>0.09</v>
      </c>
      <c r="DW202">
        <v>0.05</v>
      </c>
      <c r="DX202">
        <v>-17.9400536585366</v>
      </c>
      <c r="DY202">
        <v>-0.49350731707316</v>
      </c>
      <c r="DZ202">
        <v>0.05435674884641</v>
      </c>
      <c r="EA202">
        <v>1</v>
      </c>
      <c r="EB202">
        <v>891.745342857143</v>
      </c>
      <c r="EC202">
        <v>-6.70184086529578</v>
      </c>
      <c r="ED202">
        <v>0.700113213002298</v>
      </c>
      <c r="EE202">
        <v>1</v>
      </c>
      <c r="EF202">
        <v>3.20267853658537</v>
      </c>
      <c r="EG202">
        <v>0.355849337979089</v>
      </c>
      <c r="EH202">
        <v>0.0355261846791689</v>
      </c>
      <c r="EI202">
        <v>0</v>
      </c>
      <c r="EJ202">
        <v>2</v>
      </c>
      <c r="EK202">
        <v>3</v>
      </c>
      <c r="EL202" t="s">
        <v>340</v>
      </c>
      <c r="EM202">
        <v>100</v>
      </c>
      <c r="EN202">
        <v>100</v>
      </c>
      <c r="EO202">
        <v>2.13</v>
      </c>
      <c r="EP202">
        <v>-0.0514</v>
      </c>
      <c r="EQ202">
        <v>1.36772170046793</v>
      </c>
      <c r="ER202">
        <v>0.00225868272383977</v>
      </c>
      <c r="ES202">
        <v>-9.96746185667655e-07</v>
      </c>
      <c r="ET202">
        <v>2.83711317370827e-10</v>
      </c>
      <c r="EU202">
        <v>-0.063082517618382</v>
      </c>
      <c r="EV202">
        <v>-0.00217948432402501</v>
      </c>
      <c r="EW202">
        <v>0.000453263451741206</v>
      </c>
      <c r="EX202">
        <v>-1.16319206543697e-06</v>
      </c>
      <c r="EY202">
        <v>-2</v>
      </c>
      <c r="EZ202">
        <v>2196</v>
      </c>
      <c r="FA202">
        <v>1</v>
      </c>
      <c r="FB202">
        <v>25</v>
      </c>
      <c r="FC202">
        <v>7.2</v>
      </c>
      <c r="FD202">
        <v>7.1</v>
      </c>
      <c r="FE202">
        <v>18</v>
      </c>
      <c r="FF202">
        <v>944.504</v>
      </c>
      <c r="FG202">
        <v>425.141</v>
      </c>
      <c r="FH202">
        <v>19.8423</v>
      </c>
      <c r="FI202">
        <v>25.6207</v>
      </c>
      <c r="FJ202">
        <v>29.9995</v>
      </c>
      <c r="FK202">
        <v>25.7528</v>
      </c>
      <c r="FL202">
        <v>25.7907</v>
      </c>
      <c r="FM202">
        <v>25.2696</v>
      </c>
      <c r="FN202">
        <v>70.0434</v>
      </c>
      <c r="FO202">
        <v>0</v>
      </c>
      <c r="FP202">
        <v>19.92</v>
      </c>
      <c r="FQ202">
        <v>420</v>
      </c>
      <c r="FR202">
        <v>4.93223</v>
      </c>
      <c r="FS202">
        <v>101.399</v>
      </c>
      <c r="FT202">
        <v>102.028</v>
      </c>
    </row>
    <row r="203" spans="1:176">
      <c r="A203">
        <v>187</v>
      </c>
      <c r="B203">
        <v>1626126686.6</v>
      </c>
      <c r="C203">
        <v>372.099999904633</v>
      </c>
      <c r="D203" t="s">
        <v>668</v>
      </c>
      <c r="E203" t="s">
        <v>669</v>
      </c>
      <c r="F203">
        <v>1</v>
      </c>
      <c r="I203">
        <v>1626126685.6</v>
      </c>
      <c r="J203">
        <f>(K203)/1000</f>
        <v>0</v>
      </c>
      <c r="K203">
        <f>1000*CC203*AI203*(BY203-BZ203)/(100*BR203*(1000-AI203*BY203))</f>
        <v>0</v>
      </c>
      <c r="L203">
        <f>CC203*AI203*(BX203-BW203*(1000-AI203*BZ203)/(1000-AI203*BY203))/(100*BR203)</f>
        <v>0</v>
      </c>
      <c r="M203">
        <f>BW203 - IF(AI203&gt;1, L203*BR203*100.0/(AK203*CK203), 0)</f>
        <v>0</v>
      </c>
      <c r="N203">
        <f>((T203-J203/2)*M203-L203)/(T203+J203/2)</f>
        <v>0</v>
      </c>
      <c r="O203">
        <f>N203*(CD203+CE203)/1000.0</f>
        <v>0</v>
      </c>
      <c r="P203">
        <f>(BW203 - IF(AI203&gt;1, L203*BR203*100.0/(AK203*CK203), 0))*(CD203+CE203)/1000.0</f>
        <v>0</v>
      </c>
      <c r="Q203">
        <f>2.0/((1/S203-1/R203)+SIGN(S203)*SQRT((1/S203-1/R203)*(1/S203-1/R203) + 4*BS203/((BS203+1)*(BS203+1))*(2*1/S203*1/R203-1/R203*1/R203)))</f>
        <v>0</v>
      </c>
      <c r="R203">
        <f>IF(LEFT(BT203,1)&lt;&gt;"0",IF(LEFT(BT203,1)="1",3.0,BU203),$D$5+$E$5*(CK203*CD203/($K$5*1000))+$F$5*(CK203*CD203/($K$5*1000))*MAX(MIN(BR203,$J$5),$I$5)*MAX(MIN(BR203,$J$5),$I$5)+$G$5*MAX(MIN(BR203,$J$5),$I$5)*(CK203*CD203/($K$5*1000))+$H$5*(CK203*CD203/($K$5*1000))*(CK203*CD203/($K$5*1000)))</f>
        <v>0</v>
      </c>
      <c r="S203">
        <f>J203*(1000-(1000*0.61365*exp(17.502*W203/(240.97+W203))/(CD203+CE203)+BY203)/2)/(1000*0.61365*exp(17.502*W203/(240.97+W203))/(CD203+CE203)-BY203)</f>
        <v>0</v>
      </c>
      <c r="T203">
        <f>1/((BS203+1)/(Q203/1.6)+1/(R203/1.37)) + BS203/((BS203+1)/(Q203/1.6) + BS203/(R203/1.37))</f>
        <v>0</v>
      </c>
      <c r="U203">
        <f>(BN203*BQ203)</f>
        <v>0</v>
      </c>
      <c r="V203">
        <f>(CF203+(U203+2*0.95*5.67E-8*(((CF203+$B$7)+273)^4-(CF203+273)^4)-44100*J203)/(1.84*29.3*R203+8*0.95*5.67E-8*(CF203+273)^3))</f>
        <v>0</v>
      </c>
      <c r="W203">
        <f>($C$7*CG203+$D$7*CH203+$E$7*V203)</f>
        <v>0</v>
      </c>
      <c r="X203">
        <f>0.61365*exp(17.502*W203/(240.97+W203))</f>
        <v>0</v>
      </c>
      <c r="Y203">
        <f>(Z203/AA203*100)</f>
        <v>0</v>
      </c>
      <c r="Z203">
        <f>BY203*(CD203+CE203)/1000</f>
        <v>0</v>
      </c>
      <c r="AA203">
        <f>0.61365*exp(17.502*CF203/(240.97+CF203))</f>
        <v>0</v>
      </c>
      <c r="AB203">
        <f>(X203-BY203*(CD203+CE203)/1000)</f>
        <v>0</v>
      </c>
      <c r="AC203">
        <f>(-J203*44100)</f>
        <v>0</v>
      </c>
      <c r="AD203">
        <f>2*29.3*R203*0.92*(CF203-W203)</f>
        <v>0</v>
      </c>
      <c r="AE203">
        <f>2*0.95*5.67E-8*(((CF203+$B$7)+273)^4-(W203+273)^4)</f>
        <v>0</v>
      </c>
      <c r="AF203">
        <f>U203+AE203+AC203+AD203</f>
        <v>0</v>
      </c>
      <c r="AG203">
        <v>14</v>
      </c>
      <c r="AH203">
        <v>2</v>
      </c>
      <c r="AI203">
        <f>IF(AG203*$H$13&gt;=AK203,1.0,(AK203/(AK203-AG203*$H$13)))</f>
        <v>0</v>
      </c>
      <c r="AJ203">
        <f>(AI203-1)*100</f>
        <v>0</v>
      </c>
      <c r="AK203">
        <f>MAX(0,($B$13+$C$13*CK203)/(1+$D$13*CK203)*CD203/(CF203+273)*$E$13)</f>
        <v>0</v>
      </c>
      <c r="AL203" t="s">
        <v>292</v>
      </c>
      <c r="AM203" t="s">
        <v>292</v>
      </c>
      <c r="AN203">
        <v>0</v>
      </c>
      <c r="AO203">
        <v>0</v>
      </c>
      <c r="AP203">
        <f>1-AN203/AO203</f>
        <v>0</v>
      </c>
      <c r="AQ203">
        <v>0</v>
      </c>
      <c r="AR203" t="s">
        <v>292</v>
      </c>
      <c r="AS203" t="s">
        <v>292</v>
      </c>
      <c r="AT203">
        <v>0</v>
      </c>
      <c r="AU203">
        <v>0</v>
      </c>
      <c r="AV203">
        <f>1-AT203/AU203</f>
        <v>0</v>
      </c>
      <c r="AW203">
        <v>0.5</v>
      </c>
      <c r="AX203">
        <f>BO203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292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BN203">
        <f>$B$11*CL203+$C$11*CM203+$F$11*CN203*(1-CQ203)</f>
        <v>0</v>
      </c>
      <c r="BO203">
        <f>BN203*BP203</f>
        <v>0</v>
      </c>
      <c r="BP203">
        <f>($B$11*$D$9+$C$11*$D$9+$F$11*((DA203+CS203)/MAX(DA203+CS203+DB203, 0.1)*$I$9+DB203/MAX(DA203+CS203+DB203, 0.1)*$J$9))/($B$11+$C$11+$F$11)</f>
        <v>0</v>
      </c>
      <c r="BQ203">
        <f>($B$11*$K$9+$C$11*$K$9+$F$11*((DA203+CS203)/MAX(DA203+CS203+DB203, 0.1)*$P$9+DB203/MAX(DA203+CS203+DB203, 0.1)*$Q$9))/($B$11+$C$11+$F$11)</f>
        <v>0</v>
      </c>
      <c r="BR203">
        <v>6</v>
      </c>
      <c r="BS203">
        <v>0.5</v>
      </c>
      <c r="BT203" t="s">
        <v>293</v>
      </c>
      <c r="BU203">
        <v>2</v>
      </c>
      <c r="BV203">
        <v>1626126685.6</v>
      </c>
      <c r="BW203">
        <v>401.938333333333</v>
      </c>
      <c r="BX203">
        <v>419.953</v>
      </c>
      <c r="BY203">
        <v>8.10601</v>
      </c>
      <c r="BZ203">
        <v>4.87567333333333</v>
      </c>
      <c r="CA203">
        <v>399.808333333333</v>
      </c>
      <c r="CB203">
        <v>8.15734333333333</v>
      </c>
      <c r="CC203">
        <v>899.997666666667</v>
      </c>
      <c r="CD203">
        <v>100.77</v>
      </c>
      <c r="CE203">
        <v>0.110497666666667</v>
      </c>
      <c r="CF203">
        <v>20.164</v>
      </c>
      <c r="CG203">
        <v>19.0730666666667</v>
      </c>
      <c r="CH203">
        <v>999.9</v>
      </c>
      <c r="CI203">
        <v>0</v>
      </c>
      <c r="CJ203">
        <v>0</v>
      </c>
      <c r="CK203">
        <v>10018.3333333333</v>
      </c>
      <c r="CL203">
        <v>0</v>
      </c>
      <c r="CM203">
        <v>0.221023</v>
      </c>
      <c r="CN203">
        <v>1459.99666666667</v>
      </c>
      <c r="CO203">
        <v>0.972997666666667</v>
      </c>
      <c r="CP203">
        <v>0.0270023666666667</v>
      </c>
      <c r="CQ203">
        <v>0</v>
      </c>
      <c r="CR203">
        <v>890.348333333333</v>
      </c>
      <c r="CS203">
        <v>4.99999</v>
      </c>
      <c r="CT203">
        <v>13033.4666666667</v>
      </c>
      <c r="CU203">
        <v>12728.3</v>
      </c>
      <c r="CV203">
        <v>40.125</v>
      </c>
      <c r="CW203">
        <v>42.25</v>
      </c>
      <c r="CX203">
        <v>41.25</v>
      </c>
      <c r="CY203">
        <v>41.562</v>
      </c>
      <c r="CZ203">
        <v>41.75</v>
      </c>
      <c r="DA203">
        <v>1415.70666666667</v>
      </c>
      <c r="DB203">
        <v>39.29</v>
      </c>
      <c r="DC203">
        <v>0</v>
      </c>
      <c r="DD203">
        <v>1626126696.1</v>
      </c>
      <c r="DE203">
        <v>0</v>
      </c>
      <c r="DF203">
        <v>891.098384615384</v>
      </c>
      <c r="DG203">
        <v>-6.28786324451877</v>
      </c>
      <c r="DH203">
        <v>-88.6905983177347</v>
      </c>
      <c r="DI203">
        <v>13042.7538461538</v>
      </c>
      <c r="DJ203">
        <v>15</v>
      </c>
      <c r="DK203">
        <v>1626126261</v>
      </c>
      <c r="DL203" t="s">
        <v>294</v>
      </c>
      <c r="DM203">
        <v>1626126255</v>
      </c>
      <c r="DN203">
        <v>1626126261</v>
      </c>
      <c r="DO203">
        <v>7</v>
      </c>
      <c r="DP203">
        <v>0.339</v>
      </c>
      <c r="DQ203">
        <v>0.02</v>
      </c>
      <c r="DR203">
        <v>2.158</v>
      </c>
      <c r="DS203">
        <v>-0.064</v>
      </c>
      <c r="DT203">
        <v>420</v>
      </c>
      <c r="DU203">
        <v>4</v>
      </c>
      <c r="DV203">
        <v>0.09</v>
      </c>
      <c r="DW203">
        <v>0.05</v>
      </c>
      <c r="DX203">
        <v>-17.9501317073171</v>
      </c>
      <c r="DY203">
        <v>-0.489064808362371</v>
      </c>
      <c r="DZ203">
        <v>0.054284186436614</v>
      </c>
      <c r="EA203">
        <v>1</v>
      </c>
      <c r="EB203">
        <v>891.507029411765</v>
      </c>
      <c r="EC203">
        <v>-6.82689521248871</v>
      </c>
      <c r="ED203">
        <v>0.693629350305723</v>
      </c>
      <c r="EE203">
        <v>1</v>
      </c>
      <c r="EF203">
        <v>3.21196390243902</v>
      </c>
      <c r="EG203">
        <v>0.282711219512199</v>
      </c>
      <c r="EH203">
        <v>0.0294777516664273</v>
      </c>
      <c r="EI203">
        <v>0</v>
      </c>
      <c r="EJ203">
        <v>2</v>
      </c>
      <c r="EK203">
        <v>3</v>
      </c>
      <c r="EL203" t="s">
        <v>340</v>
      </c>
      <c r="EM203">
        <v>100</v>
      </c>
      <c r="EN203">
        <v>100</v>
      </c>
      <c r="EO203">
        <v>2.13</v>
      </c>
      <c r="EP203">
        <v>-0.0513</v>
      </c>
      <c r="EQ203">
        <v>1.36772170046793</v>
      </c>
      <c r="ER203">
        <v>0.00225868272383977</v>
      </c>
      <c r="ES203">
        <v>-9.96746185667655e-07</v>
      </c>
      <c r="ET203">
        <v>2.83711317370827e-10</v>
      </c>
      <c r="EU203">
        <v>-0.063082517618382</v>
      </c>
      <c r="EV203">
        <v>-0.00217948432402501</v>
      </c>
      <c r="EW203">
        <v>0.000453263451741206</v>
      </c>
      <c r="EX203">
        <v>-1.16319206543697e-06</v>
      </c>
      <c r="EY203">
        <v>-2</v>
      </c>
      <c r="EZ203">
        <v>2196</v>
      </c>
      <c r="FA203">
        <v>1</v>
      </c>
      <c r="FB203">
        <v>25</v>
      </c>
      <c r="FC203">
        <v>7.2</v>
      </c>
      <c r="FD203">
        <v>7.1</v>
      </c>
      <c r="FE203">
        <v>18</v>
      </c>
      <c r="FF203">
        <v>944.96</v>
      </c>
      <c r="FG203">
        <v>425.109</v>
      </c>
      <c r="FH203">
        <v>19.9136</v>
      </c>
      <c r="FI203">
        <v>25.6172</v>
      </c>
      <c r="FJ203">
        <v>29.9996</v>
      </c>
      <c r="FK203">
        <v>25.7506</v>
      </c>
      <c r="FL203">
        <v>25.7885</v>
      </c>
      <c r="FM203">
        <v>25.2708</v>
      </c>
      <c r="FN203">
        <v>70.0434</v>
      </c>
      <c r="FO203">
        <v>0</v>
      </c>
      <c r="FP203">
        <v>20.02</v>
      </c>
      <c r="FQ203">
        <v>420</v>
      </c>
      <c r="FR203">
        <v>4.9183</v>
      </c>
      <c r="FS203">
        <v>101.399</v>
      </c>
      <c r="FT203">
        <v>102.029</v>
      </c>
    </row>
    <row r="204" spans="1:176">
      <c r="A204">
        <v>188</v>
      </c>
      <c r="B204">
        <v>1626126688.6</v>
      </c>
      <c r="C204">
        <v>374.099999904633</v>
      </c>
      <c r="D204" t="s">
        <v>670</v>
      </c>
      <c r="E204" t="s">
        <v>671</v>
      </c>
      <c r="F204">
        <v>1</v>
      </c>
      <c r="I204">
        <v>1626126687.6</v>
      </c>
      <c r="J204">
        <f>(K204)/1000</f>
        <v>0</v>
      </c>
      <c r="K204">
        <f>1000*CC204*AI204*(BY204-BZ204)/(100*BR204*(1000-AI204*BY204))</f>
        <v>0</v>
      </c>
      <c r="L204">
        <f>CC204*AI204*(BX204-BW204*(1000-AI204*BZ204)/(1000-AI204*BY204))/(100*BR204)</f>
        <v>0</v>
      </c>
      <c r="M204">
        <f>BW204 - IF(AI204&gt;1, L204*BR204*100.0/(AK204*CK204), 0)</f>
        <v>0</v>
      </c>
      <c r="N204">
        <f>((T204-J204/2)*M204-L204)/(T204+J204/2)</f>
        <v>0</v>
      </c>
      <c r="O204">
        <f>N204*(CD204+CE204)/1000.0</f>
        <v>0</v>
      </c>
      <c r="P204">
        <f>(BW204 - IF(AI204&gt;1, L204*BR204*100.0/(AK204*CK204), 0))*(CD204+CE204)/1000.0</f>
        <v>0</v>
      </c>
      <c r="Q204">
        <f>2.0/((1/S204-1/R204)+SIGN(S204)*SQRT((1/S204-1/R204)*(1/S204-1/R204) + 4*BS204/((BS204+1)*(BS204+1))*(2*1/S204*1/R204-1/R204*1/R204)))</f>
        <v>0</v>
      </c>
      <c r="R204">
        <f>IF(LEFT(BT204,1)&lt;&gt;"0",IF(LEFT(BT204,1)="1",3.0,BU204),$D$5+$E$5*(CK204*CD204/($K$5*1000))+$F$5*(CK204*CD204/($K$5*1000))*MAX(MIN(BR204,$J$5),$I$5)*MAX(MIN(BR204,$J$5),$I$5)+$G$5*MAX(MIN(BR204,$J$5),$I$5)*(CK204*CD204/($K$5*1000))+$H$5*(CK204*CD204/($K$5*1000))*(CK204*CD204/($K$5*1000)))</f>
        <v>0</v>
      </c>
      <c r="S204">
        <f>J204*(1000-(1000*0.61365*exp(17.502*W204/(240.97+W204))/(CD204+CE204)+BY204)/2)/(1000*0.61365*exp(17.502*W204/(240.97+W204))/(CD204+CE204)-BY204)</f>
        <v>0</v>
      </c>
      <c r="T204">
        <f>1/((BS204+1)/(Q204/1.6)+1/(R204/1.37)) + BS204/((BS204+1)/(Q204/1.6) + BS204/(R204/1.37))</f>
        <v>0</v>
      </c>
      <c r="U204">
        <f>(BN204*BQ204)</f>
        <v>0</v>
      </c>
      <c r="V204">
        <f>(CF204+(U204+2*0.95*5.67E-8*(((CF204+$B$7)+273)^4-(CF204+273)^4)-44100*J204)/(1.84*29.3*R204+8*0.95*5.67E-8*(CF204+273)^3))</f>
        <v>0</v>
      </c>
      <c r="W204">
        <f>($C$7*CG204+$D$7*CH204+$E$7*V204)</f>
        <v>0</v>
      </c>
      <c r="X204">
        <f>0.61365*exp(17.502*W204/(240.97+W204))</f>
        <v>0</v>
      </c>
      <c r="Y204">
        <f>(Z204/AA204*100)</f>
        <v>0</v>
      </c>
      <c r="Z204">
        <f>BY204*(CD204+CE204)/1000</f>
        <v>0</v>
      </c>
      <c r="AA204">
        <f>0.61365*exp(17.502*CF204/(240.97+CF204))</f>
        <v>0</v>
      </c>
      <c r="AB204">
        <f>(X204-BY204*(CD204+CE204)/1000)</f>
        <v>0</v>
      </c>
      <c r="AC204">
        <f>(-J204*44100)</f>
        <v>0</v>
      </c>
      <c r="AD204">
        <f>2*29.3*R204*0.92*(CF204-W204)</f>
        <v>0</v>
      </c>
      <c r="AE204">
        <f>2*0.95*5.67E-8*(((CF204+$B$7)+273)^4-(W204+273)^4)</f>
        <v>0</v>
      </c>
      <c r="AF204">
        <f>U204+AE204+AC204+AD204</f>
        <v>0</v>
      </c>
      <c r="AG204">
        <v>14</v>
      </c>
      <c r="AH204">
        <v>2</v>
      </c>
      <c r="AI204">
        <f>IF(AG204*$H$13&gt;=AK204,1.0,(AK204/(AK204-AG204*$H$13)))</f>
        <v>0</v>
      </c>
      <c r="AJ204">
        <f>(AI204-1)*100</f>
        <v>0</v>
      </c>
      <c r="AK204">
        <f>MAX(0,($B$13+$C$13*CK204)/(1+$D$13*CK204)*CD204/(CF204+273)*$E$13)</f>
        <v>0</v>
      </c>
      <c r="AL204" t="s">
        <v>292</v>
      </c>
      <c r="AM204" t="s">
        <v>292</v>
      </c>
      <c r="AN204">
        <v>0</v>
      </c>
      <c r="AO204">
        <v>0</v>
      </c>
      <c r="AP204">
        <f>1-AN204/AO204</f>
        <v>0</v>
      </c>
      <c r="AQ204">
        <v>0</v>
      </c>
      <c r="AR204" t="s">
        <v>292</v>
      </c>
      <c r="AS204" t="s">
        <v>292</v>
      </c>
      <c r="AT204">
        <v>0</v>
      </c>
      <c r="AU204">
        <v>0</v>
      </c>
      <c r="AV204">
        <f>1-AT204/AU204</f>
        <v>0</v>
      </c>
      <c r="AW204">
        <v>0.5</v>
      </c>
      <c r="AX204">
        <f>BO204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292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BN204">
        <f>$B$11*CL204+$C$11*CM204+$F$11*CN204*(1-CQ204)</f>
        <v>0</v>
      </c>
      <c r="BO204">
        <f>BN204*BP204</f>
        <v>0</v>
      </c>
      <c r="BP204">
        <f>($B$11*$D$9+$C$11*$D$9+$F$11*((DA204+CS204)/MAX(DA204+CS204+DB204, 0.1)*$I$9+DB204/MAX(DA204+CS204+DB204, 0.1)*$J$9))/($B$11+$C$11+$F$11)</f>
        <v>0</v>
      </c>
      <c r="BQ204">
        <f>($B$11*$K$9+$C$11*$K$9+$F$11*((DA204+CS204)/MAX(DA204+CS204+DB204, 0.1)*$P$9+DB204/MAX(DA204+CS204+DB204, 0.1)*$Q$9))/($B$11+$C$11+$F$11)</f>
        <v>0</v>
      </c>
      <c r="BR204">
        <v>6</v>
      </c>
      <c r="BS204">
        <v>0.5</v>
      </c>
      <c r="BT204" t="s">
        <v>293</v>
      </c>
      <c r="BU204">
        <v>2</v>
      </c>
      <c r="BV204">
        <v>1626126687.6</v>
      </c>
      <c r="BW204">
        <v>401.916333333333</v>
      </c>
      <c r="BX204">
        <v>419.978333333333</v>
      </c>
      <c r="BY204">
        <v>8.13526333333333</v>
      </c>
      <c r="BZ204">
        <v>4.89367333333333</v>
      </c>
      <c r="CA204">
        <v>399.786666666667</v>
      </c>
      <c r="CB204">
        <v>8.18645</v>
      </c>
      <c r="CC204">
        <v>900.049666666667</v>
      </c>
      <c r="CD204">
        <v>100.771</v>
      </c>
      <c r="CE204">
        <v>0.110292666666667</v>
      </c>
      <c r="CF204">
        <v>20.1930333333333</v>
      </c>
      <c r="CG204">
        <v>19.0982</v>
      </c>
      <c r="CH204">
        <v>999.9</v>
      </c>
      <c r="CI204">
        <v>0</v>
      </c>
      <c r="CJ204">
        <v>0</v>
      </c>
      <c r="CK204">
        <v>10005.6066666667</v>
      </c>
      <c r="CL204">
        <v>0</v>
      </c>
      <c r="CM204">
        <v>0.221023</v>
      </c>
      <c r="CN204">
        <v>1459.99</v>
      </c>
      <c r="CO204">
        <v>0.972997666666667</v>
      </c>
      <c r="CP204">
        <v>0.0270023666666667</v>
      </c>
      <c r="CQ204">
        <v>0</v>
      </c>
      <c r="CR204">
        <v>890.361666666667</v>
      </c>
      <c r="CS204">
        <v>4.99999</v>
      </c>
      <c r="CT204">
        <v>13030.5333333333</v>
      </c>
      <c r="CU204">
        <v>12728.2666666667</v>
      </c>
      <c r="CV204">
        <v>40.062</v>
      </c>
      <c r="CW204">
        <v>42.25</v>
      </c>
      <c r="CX204">
        <v>41.25</v>
      </c>
      <c r="CY204">
        <v>41.562</v>
      </c>
      <c r="CZ204">
        <v>41.7913333333333</v>
      </c>
      <c r="DA204">
        <v>1415.7</v>
      </c>
      <c r="DB204">
        <v>39.29</v>
      </c>
      <c r="DC204">
        <v>0</v>
      </c>
      <c r="DD204">
        <v>1626126697.9</v>
      </c>
      <c r="DE204">
        <v>0</v>
      </c>
      <c r="DF204">
        <v>890.89444</v>
      </c>
      <c r="DG204">
        <v>-6.19453845049563</v>
      </c>
      <c r="DH204">
        <v>-87.6153844850826</v>
      </c>
      <c r="DI204">
        <v>13039.58</v>
      </c>
      <c r="DJ204">
        <v>15</v>
      </c>
      <c r="DK204">
        <v>1626126261</v>
      </c>
      <c r="DL204" t="s">
        <v>294</v>
      </c>
      <c r="DM204">
        <v>1626126255</v>
      </c>
      <c r="DN204">
        <v>1626126261</v>
      </c>
      <c r="DO204">
        <v>7</v>
      </c>
      <c r="DP204">
        <v>0.339</v>
      </c>
      <c r="DQ204">
        <v>0.02</v>
      </c>
      <c r="DR204">
        <v>2.158</v>
      </c>
      <c r="DS204">
        <v>-0.064</v>
      </c>
      <c r="DT204">
        <v>420</v>
      </c>
      <c r="DU204">
        <v>4</v>
      </c>
      <c r="DV204">
        <v>0.09</v>
      </c>
      <c r="DW204">
        <v>0.05</v>
      </c>
      <c r="DX204">
        <v>-17.9644512195122</v>
      </c>
      <c r="DY204">
        <v>-0.51986759581884</v>
      </c>
      <c r="DZ204">
        <v>0.0565996687138079</v>
      </c>
      <c r="EA204">
        <v>0</v>
      </c>
      <c r="EB204">
        <v>891.276818181818</v>
      </c>
      <c r="EC204">
        <v>-6.62269993800572</v>
      </c>
      <c r="ED204">
        <v>0.653048026195562</v>
      </c>
      <c r="EE204">
        <v>1</v>
      </c>
      <c r="EF204">
        <v>3.21952268292683</v>
      </c>
      <c r="EG204">
        <v>0.215582717770034</v>
      </c>
      <c r="EH204">
        <v>0.0239269947583845</v>
      </c>
      <c r="EI204">
        <v>0</v>
      </c>
      <c r="EJ204">
        <v>1</v>
      </c>
      <c r="EK204">
        <v>3</v>
      </c>
      <c r="EL204" t="s">
        <v>459</v>
      </c>
      <c r="EM204">
        <v>100</v>
      </c>
      <c r="EN204">
        <v>100</v>
      </c>
      <c r="EO204">
        <v>2.129</v>
      </c>
      <c r="EP204">
        <v>-0.0511</v>
      </c>
      <c r="EQ204">
        <v>1.36772170046793</v>
      </c>
      <c r="ER204">
        <v>0.00225868272383977</v>
      </c>
      <c r="ES204">
        <v>-9.96746185667655e-07</v>
      </c>
      <c r="ET204">
        <v>2.83711317370827e-10</v>
      </c>
      <c r="EU204">
        <v>-0.063082517618382</v>
      </c>
      <c r="EV204">
        <v>-0.00217948432402501</v>
      </c>
      <c r="EW204">
        <v>0.000453263451741206</v>
      </c>
      <c r="EX204">
        <v>-1.16319206543697e-06</v>
      </c>
      <c r="EY204">
        <v>-2</v>
      </c>
      <c r="EZ204">
        <v>2196</v>
      </c>
      <c r="FA204">
        <v>1</v>
      </c>
      <c r="FB204">
        <v>25</v>
      </c>
      <c r="FC204">
        <v>7.2</v>
      </c>
      <c r="FD204">
        <v>7.1</v>
      </c>
      <c r="FE204">
        <v>18</v>
      </c>
      <c r="FF204">
        <v>945.181</v>
      </c>
      <c r="FG204">
        <v>425.136</v>
      </c>
      <c r="FH204">
        <v>19.9751</v>
      </c>
      <c r="FI204">
        <v>25.6133</v>
      </c>
      <c r="FJ204">
        <v>29.9995</v>
      </c>
      <c r="FK204">
        <v>25.7483</v>
      </c>
      <c r="FL204">
        <v>25.7865</v>
      </c>
      <c r="FM204">
        <v>25.2696</v>
      </c>
      <c r="FN204">
        <v>70.0434</v>
      </c>
      <c r="FO204">
        <v>0</v>
      </c>
      <c r="FP204">
        <v>20.12</v>
      </c>
      <c r="FQ204">
        <v>420</v>
      </c>
      <c r="FR204">
        <v>4.91447</v>
      </c>
      <c r="FS204">
        <v>101.399</v>
      </c>
      <c r="FT204">
        <v>102.029</v>
      </c>
    </row>
    <row r="205" spans="1:176">
      <c r="A205">
        <v>189</v>
      </c>
      <c r="B205">
        <v>1626126690.6</v>
      </c>
      <c r="C205">
        <v>376.099999904633</v>
      </c>
      <c r="D205" t="s">
        <v>672</v>
      </c>
      <c r="E205" t="s">
        <v>673</v>
      </c>
      <c r="F205">
        <v>1</v>
      </c>
      <c r="I205">
        <v>1626126689.6</v>
      </c>
      <c r="J205">
        <f>(K205)/1000</f>
        <v>0</v>
      </c>
      <c r="K205">
        <f>1000*CC205*AI205*(BY205-BZ205)/(100*BR205*(1000-AI205*BY205))</f>
        <v>0</v>
      </c>
      <c r="L205">
        <f>CC205*AI205*(BX205-BW205*(1000-AI205*BZ205)/(1000-AI205*BY205))/(100*BR205)</f>
        <v>0</v>
      </c>
      <c r="M205">
        <f>BW205 - IF(AI205&gt;1, L205*BR205*100.0/(AK205*CK205), 0)</f>
        <v>0</v>
      </c>
      <c r="N205">
        <f>((T205-J205/2)*M205-L205)/(T205+J205/2)</f>
        <v>0</v>
      </c>
      <c r="O205">
        <f>N205*(CD205+CE205)/1000.0</f>
        <v>0</v>
      </c>
      <c r="P205">
        <f>(BW205 - IF(AI205&gt;1, L205*BR205*100.0/(AK205*CK205), 0))*(CD205+CE205)/1000.0</f>
        <v>0</v>
      </c>
      <c r="Q205">
        <f>2.0/((1/S205-1/R205)+SIGN(S205)*SQRT((1/S205-1/R205)*(1/S205-1/R205) + 4*BS205/((BS205+1)*(BS205+1))*(2*1/S205*1/R205-1/R205*1/R205)))</f>
        <v>0</v>
      </c>
      <c r="R205">
        <f>IF(LEFT(BT205,1)&lt;&gt;"0",IF(LEFT(BT205,1)="1",3.0,BU205),$D$5+$E$5*(CK205*CD205/($K$5*1000))+$F$5*(CK205*CD205/($K$5*1000))*MAX(MIN(BR205,$J$5),$I$5)*MAX(MIN(BR205,$J$5),$I$5)+$G$5*MAX(MIN(BR205,$J$5),$I$5)*(CK205*CD205/($K$5*1000))+$H$5*(CK205*CD205/($K$5*1000))*(CK205*CD205/($K$5*1000)))</f>
        <v>0</v>
      </c>
      <c r="S205">
        <f>J205*(1000-(1000*0.61365*exp(17.502*W205/(240.97+W205))/(CD205+CE205)+BY205)/2)/(1000*0.61365*exp(17.502*W205/(240.97+W205))/(CD205+CE205)-BY205)</f>
        <v>0</v>
      </c>
      <c r="T205">
        <f>1/((BS205+1)/(Q205/1.6)+1/(R205/1.37)) + BS205/((BS205+1)/(Q205/1.6) + BS205/(R205/1.37))</f>
        <v>0</v>
      </c>
      <c r="U205">
        <f>(BN205*BQ205)</f>
        <v>0</v>
      </c>
      <c r="V205">
        <f>(CF205+(U205+2*0.95*5.67E-8*(((CF205+$B$7)+273)^4-(CF205+273)^4)-44100*J205)/(1.84*29.3*R205+8*0.95*5.67E-8*(CF205+273)^3))</f>
        <v>0</v>
      </c>
      <c r="W205">
        <f>($C$7*CG205+$D$7*CH205+$E$7*V205)</f>
        <v>0</v>
      </c>
      <c r="X205">
        <f>0.61365*exp(17.502*W205/(240.97+W205))</f>
        <v>0</v>
      </c>
      <c r="Y205">
        <f>(Z205/AA205*100)</f>
        <v>0</v>
      </c>
      <c r="Z205">
        <f>BY205*(CD205+CE205)/1000</f>
        <v>0</v>
      </c>
      <c r="AA205">
        <f>0.61365*exp(17.502*CF205/(240.97+CF205))</f>
        <v>0</v>
      </c>
      <c r="AB205">
        <f>(X205-BY205*(CD205+CE205)/1000)</f>
        <v>0</v>
      </c>
      <c r="AC205">
        <f>(-J205*44100)</f>
        <v>0</v>
      </c>
      <c r="AD205">
        <f>2*29.3*R205*0.92*(CF205-W205)</f>
        <v>0</v>
      </c>
      <c r="AE205">
        <f>2*0.95*5.67E-8*(((CF205+$B$7)+273)^4-(W205+273)^4)</f>
        <v>0</v>
      </c>
      <c r="AF205">
        <f>U205+AE205+AC205+AD205</f>
        <v>0</v>
      </c>
      <c r="AG205">
        <v>14</v>
      </c>
      <c r="AH205">
        <v>2</v>
      </c>
      <c r="AI205">
        <f>IF(AG205*$H$13&gt;=AK205,1.0,(AK205/(AK205-AG205*$H$13)))</f>
        <v>0</v>
      </c>
      <c r="AJ205">
        <f>(AI205-1)*100</f>
        <v>0</v>
      </c>
      <c r="AK205">
        <f>MAX(0,($B$13+$C$13*CK205)/(1+$D$13*CK205)*CD205/(CF205+273)*$E$13)</f>
        <v>0</v>
      </c>
      <c r="AL205" t="s">
        <v>292</v>
      </c>
      <c r="AM205" t="s">
        <v>292</v>
      </c>
      <c r="AN205">
        <v>0</v>
      </c>
      <c r="AO205">
        <v>0</v>
      </c>
      <c r="AP205">
        <f>1-AN205/AO205</f>
        <v>0</v>
      </c>
      <c r="AQ205">
        <v>0</v>
      </c>
      <c r="AR205" t="s">
        <v>292</v>
      </c>
      <c r="AS205" t="s">
        <v>292</v>
      </c>
      <c r="AT205">
        <v>0</v>
      </c>
      <c r="AU205">
        <v>0</v>
      </c>
      <c r="AV205">
        <f>1-AT205/AU205</f>
        <v>0</v>
      </c>
      <c r="AW205">
        <v>0.5</v>
      </c>
      <c r="AX205">
        <f>BO205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292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BN205">
        <f>$B$11*CL205+$C$11*CM205+$F$11*CN205*(1-CQ205)</f>
        <v>0</v>
      </c>
      <c r="BO205">
        <f>BN205*BP205</f>
        <v>0</v>
      </c>
      <c r="BP205">
        <f>($B$11*$D$9+$C$11*$D$9+$F$11*((DA205+CS205)/MAX(DA205+CS205+DB205, 0.1)*$I$9+DB205/MAX(DA205+CS205+DB205, 0.1)*$J$9))/($B$11+$C$11+$F$11)</f>
        <v>0</v>
      </c>
      <c r="BQ205">
        <f>($B$11*$K$9+$C$11*$K$9+$F$11*((DA205+CS205)/MAX(DA205+CS205+DB205, 0.1)*$P$9+DB205/MAX(DA205+CS205+DB205, 0.1)*$Q$9))/($B$11+$C$11+$F$11)</f>
        <v>0</v>
      </c>
      <c r="BR205">
        <v>6</v>
      </c>
      <c r="BS205">
        <v>0.5</v>
      </c>
      <c r="BT205" t="s">
        <v>293</v>
      </c>
      <c r="BU205">
        <v>2</v>
      </c>
      <c r="BV205">
        <v>1626126689.6</v>
      </c>
      <c r="BW205">
        <v>401.912666666667</v>
      </c>
      <c r="BX205">
        <v>419.991666666667</v>
      </c>
      <c r="BY205">
        <v>8.15840666666667</v>
      </c>
      <c r="BZ205">
        <v>4.89726</v>
      </c>
      <c r="CA205">
        <v>399.783333333333</v>
      </c>
      <c r="CB205">
        <v>8.20948</v>
      </c>
      <c r="CC205">
        <v>899.976</v>
      </c>
      <c r="CD205">
        <v>100.771666666667</v>
      </c>
      <c r="CE205">
        <v>0.110743333333333</v>
      </c>
      <c r="CF205">
        <v>20.2225666666667</v>
      </c>
      <c r="CG205">
        <v>19.1326</v>
      </c>
      <c r="CH205">
        <v>999.9</v>
      </c>
      <c r="CI205">
        <v>0</v>
      </c>
      <c r="CJ205">
        <v>0</v>
      </c>
      <c r="CK205">
        <v>9978.33333333333</v>
      </c>
      <c r="CL205">
        <v>0</v>
      </c>
      <c r="CM205">
        <v>0.221023</v>
      </c>
      <c r="CN205">
        <v>1459.99666666667</v>
      </c>
      <c r="CO205">
        <v>0.972997666666667</v>
      </c>
      <c r="CP205">
        <v>0.0270023666666667</v>
      </c>
      <c r="CQ205">
        <v>0</v>
      </c>
      <c r="CR205">
        <v>889.949</v>
      </c>
      <c r="CS205">
        <v>4.99999</v>
      </c>
      <c r="CT205">
        <v>13027.3333333333</v>
      </c>
      <c r="CU205">
        <v>12728.2666666667</v>
      </c>
      <c r="CV205">
        <v>40.083</v>
      </c>
      <c r="CW205">
        <v>42.25</v>
      </c>
      <c r="CX205">
        <v>41.25</v>
      </c>
      <c r="CY205">
        <v>41.562</v>
      </c>
      <c r="CZ205">
        <v>41.7913333333333</v>
      </c>
      <c r="DA205">
        <v>1415.70666666667</v>
      </c>
      <c r="DB205">
        <v>39.29</v>
      </c>
      <c r="DC205">
        <v>0</v>
      </c>
      <c r="DD205">
        <v>1626126699.7</v>
      </c>
      <c r="DE205">
        <v>0</v>
      </c>
      <c r="DF205">
        <v>890.732076923077</v>
      </c>
      <c r="DG205">
        <v>-6.45982905916478</v>
      </c>
      <c r="DH205">
        <v>-85.9384615662221</v>
      </c>
      <c r="DI205">
        <v>13037.3269230769</v>
      </c>
      <c r="DJ205">
        <v>15</v>
      </c>
      <c r="DK205">
        <v>1626126261</v>
      </c>
      <c r="DL205" t="s">
        <v>294</v>
      </c>
      <c r="DM205">
        <v>1626126255</v>
      </c>
      <c r="DN205">
        <v>1626126261</v>
      </c>
      <c r="DO205">
        <v>7</v>
      </c>
      <c r="DP205">
        <v>0.339</v>
      </c>
      <c r="DQ205">
        <v>0.02</v>
      </c>
      <c r="DR205">
        <v>2.158</v>
      </c>
      <c r="DS205">
        <v>-0.064</v>
      </c>
      <c r="DT205">
        <v>420</v>
      </c>
      <c r="DU205">
        <v>4</v>
      </c>
      <c r="DV205">
        <v>0.09</v>
      </c>
      <c r="DW205">
        <v>0.05</v>
      </c>
      <c r="DX205">
        <v>-17.9850951219512</v>
      </c>
      <c r="DY205">
        <v>-0.516802787456441</v>
      </c>
      <c r="DZ205">
        <v>0.0563875092171738</v>
      </c>
      <c r="EA205">
        <v>0</v>
      </c>
      <c r="EB205">
        <v>891.089628571429</v>
      </c>
      <c r="EC205">
        <v>-6.3926634808033</v>
      </c>
      <c r="ED205">
        <v>0.666757916476203</v>
      </c>
      <c r="EE205">
        <v>1</v>
      </c>
      <c r="EF205">
        <v>3.22730926829268</v>
      </c>
      <c r="EG205">
        <v>0.183909407665511</v>
      </c>
      <c r="EH205">
        <v>0.0207196805689479</v>
      </c>
      <c r="EI205">
        <v>0</v>
      </c>
      <c r="EJ205">
        <v>1</v>
      </c>
      <c r="EK205">
        <v>3</v>
      </c>
      <c r="EL205" t="s">
        <v>459</v>
      </c>
      <c r="EM205">
        <v>100</v>
      </c>
      <c r="EN205">
        <v>100</v>
      </c>
      <c r="EO205">
        <v>2.13</v>
      </c>
      <c r="EP205">
        <v>-0.051</v>
      </c>
      <c r="EQ205">
        <v>1.36772170046793</v>
      </c>
      <c r="ER205">
        <v>0.00225868272383977</v>
      </c>
      <c r="ES205">
        <v>-9.96746185667655e-07</v>
      </c>
      <c r="ET205">
        <v>2.83711317370827e-10</v>
      </c>
      <c r="EU205">
        <v>-0.063082517618382</v>
      </c>
      <c r="EV205">
        <v>-0.00217948432402501</v>
      </c>
      <c r="EW205">
        <v>0.000453263451741206</v>
      </c>
      <c r="EX205">
        <v>-1.16319206543697e-06</v>
      </c>
      <c r="EY205">
        <v>-2</v>
      </c>
      <c r="EZ205">
        <v>2196</v>
      </c>
      <c r="FA205">
        <v>1</v>
      </c>
      <c r="FB205">
        <v>25</v>
      </c>
      <c r="FC205">
        <v>7.3</v>
      </c>
      <c r="FD205">
        <v>7.2</v>
      </c>
      <c r="FE205">
        <v>18</v>
      </c>
      <c r="FF205">
        <v>944.662</v>
      </c>
      <c r="FG205">
        <v>425.265</v>
      </c>
      <c r="FH205">
        <v>20.0415</v>
      </c>
      <c r="FI205">
        <v>25.6099</v>
      </c>
      <c r="FJ205">
        <v>29.9995</v>
      </c>
      <c r="FK205">
        <v>25.7454</v>
      </c>
      <c r="FL205">
        <v>25.7842</v>
      </c>
      <c r="FM205">
        <v>25.2702</v>
      </c>
      <c r="FN205">
        <v>70.0434</v>
      </c>
      <c r="FO205">
        <v>0</v>
      </c>
      <c r="FP205">
        <v>20.12</v>
      </c>
      <c r="FQ205">
        <v>420</v>
      </c>
      <c r="FR205">
        <v>4.90589</v>
      </c>
      <c r="FS205">
        <v>101.4</v>
      </c>
      <c r="FT205">
        <v>102.03</v>
      </c>
    </row>
    <row r="206" spans="1:176">
      <c r="A206">
        <v>190</v>
      </c>
      <c r="B206">
        <v>1626126692.6</v>
      </c>
      <c r="C206">
        <v>378.099999904633</v>
      </c>
      <c r="D206" t="s">
        <v>674</v>
      </c>
      <c r="E206" t="s">
        <v>675</v>
      </c>
      <c r="F206">
        <v>1</v>
      </c>
      <c r="I206">
        <v>1626126691.6</v>
      </c>
      <c r="J206">
        <f>(K206)/1000</f>
        <v>0</v>
      </c>
      <c r="K206">
        <f>1000*CC206*AI206*(BY206-BZ206)/(100*BR206*(1000-AI206*BY206))</f>
        <v>0</v>
      </c>
      <c r="L206">
        <f>CC206*AI206*(BX206-BW206*(1000-AI206*BZ206)/(1000-AI206*BY206))/(100*BR206)</f>
        <v>0</v>
      </c>
      <c r="M206">
        <f>BW206 - IF(AI206&gt;1, L206*BR206*100.0/(AK206*CK206), 0)</f>
        <v>0</v>
      </c>
      <c r="N206">
        <f>((T206-J206/2)*M206-L206)/(T206+J206/2)</f>
        <v>0</v>
      </c>
      <c r="O206">
        <f>N206*(CD206+CE206)/1000.0</f>
        <v>0</v>
      </c>
      <c r="P206">
        <f>(BW206 - IF(AI206&gt;1, L206*BR206*100.0/(AK206*CK206), 0))*(CD206+CE206)/1000.0</f>
        <v>0</v>
      </c>
      <c r="Q206">
        <f>2.0/((1/S206-1/R206)+SIGN(S206)*SQRT((1/S206-1/R206)*(1/S206-1/R206) + 4*BS206/((BS206+1)*(BS206+1))*(2*1/S206*1/R206-1/R206*1/R206)))</f>
        <v>0</v>
      </c>
      <c r="R206">
        <f>IF(LEFT(BT206,1)&lt;&gt;"0",IF(LEFT(BT206,1)="1",3.0,BU206),$D$5+$E$5*(CK206*CD206/($K$5*1000))+$F$5*(CK206*CD206/($K$5*1000))*MAX(MIN(BR206,$J$5),$I$5)*MAX(MIN(BR206,$J$5),$I$5)+$G$5*MAX(MIN(BR206,$J$5),$I$5)*(CK206*CD206/($K$5*1000))+$H$5*(CK206*CD206/($K$5*1000))*(CK206*CD206/($K$5*1000)))</f>
        <v>0</v>
      </c>
      <c r="S206">
        <f>J206*(1000-(1000*0.61365*exp(17.502*W206/(240.97+W206))/(CD206+CE206)+BY206)/2)/(1000*0.61365*exp(17.502*W206/(240.97+W206))/(CD206+CE206)-BY206)</f>
        <v>0</v>
      </c>
      <c r="T206">
        <f>1/((BS206+1)/(Q206/1.6)+1/(R206/1.37)) + BS206/((BS206+1)/(Q206/1.6) + BS206/(R206/1.37))</f>
        <v>0</v>
      </c>
      <c r="U206">
        <f>(BN206*BQ206)</f>
        <v>0</v>
      </c>
      <c r="V206">
        <f>(CF206+(U206+2*0.95*5.67E-8*(((CF206+$B$7)+273)^4-(CF206+273)^4)-44100*J206)/(1.84*29.3*R206+8*0.95*5.67E-8*(CF206+273)^3))</f>
        <v>0</v>
      </c>
      <c r="W206">
        <f>($C$7*CG206+$D$7*CH206+$E$7*V206)</f>
        <v>0</v>
      </c>
      <c r="X206">
        <f>0.61365*exp(17.502*W206/(240.97+W206))</f>
        <v>0</v>
      </c>
      <c r="Y206">
        <f>(Z206/AA206*100)</f>
        <v>0</v>
      </c>
      <c r="Z206">
        <f>BY206*(CD206+CE206)/1000</f>
        <v>0</v>
      </c>
      <c r="AA206">
        <f>0.61365*exp(17.502*CF206/(240.97+CF206))</f>
        <v>0</v>
      </c>
      <c r="AB206">
        <f>(X206-BY206*(CD206+CE206)/1000)</f>
        <v>0</v>
      </c>
      <c r="AC206">
        <f>(-J206*44100)</f>
        <v>0</v>
      </c>
      <c r="AD206">
        <f>2*29.3*R206*0.92*(CF206-W206)</f>
        <v>0</v>
      </c>
      <c r="AE206">
        <f>2*0.95*5.67E-8*(((CF206+$B$7)+273)^4-(W206+273)^4)</f>
        <v>0</v>
      </c>
      <c r="AF206">
        <f>U206+AE206+AC206+AD206</f>
        <v>0</v>
      </c>
      <c r="AG206">
        <v>14</v>
      </c>
      <c r="AH206">
        <v>2</v>
      </c>
      <c r="AI206">
        <f>IF(AG206*$H$13&gt;=AK206,1.0,(AK206/(AK206-AG206*$H$13)))</f>
        <v>0</v>
      </c>
      <c r="AJ206">
        <f>(AI206-1)*100</f>
        <v>0</v>
      </c>
      <c r="AK206">
        <f>MAX(0,($B$13+$C$13*CK206)/(1+$D$13*CK206)*CD206/(CF206+273)*$E$13)</f>
        <v>0</v>
      </c>
      <c r="AL206" t="s">
        <v>292</v>
      </c>
      <c r="AM206" t="s">
        <v>292</v>
      </c>
      <c r="AN206">
        <v>0</v>
      </c>
      <c r="AO206">
        <v>0</v>
      </c>
      <c r="AP206">
        <f>1-AN206/AO206</f>
        <v>0</v>
      </c>
      <c r="AQ206">
        <v>0</v>
      </c>
      <c r="AR206" t="s">
        <v>292</v>
      </c>
      <c r="AS206" t="s">
        <v>292</v>
      </c>
      <c r="AT206">
        <v>0</v>
      </c>
      <c r="AU206">
        <v>0</v>
      </c>
      <c r="AV206">
        <f>1-AT206/AU206</f>
        <v>0</v>
      </c>
      <c r="AW206">
        <v>0.5</v>
      </c>
      <c r="AX206">
        <f>BO206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292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BN206">
        <f>$B$11*CL206+$C$11*CM206+$F$11*CN206*(1-CQ206)</f>
        <v>0</v>
      </c>
      <c r="BO206">
        <f>BN206*BP206</f>
        <v>0</v>
      </c>
      <c r="BP206">
        <f>($B$11*$D$9+$C$11*$D$9+$F$11*((DA206+CS206)/MAX(DA206+CS206+DB206, 0.1)*$I$9+DB206/MAX(DA206+CS206+DB206, 0.1)*$J$9))/($B$11+$C$11+$F$11)</f>
        <v>0</v>
      </c>
      <c r="BQ206">
        <f>($B$11*$K$9+$C$11*$K$9+$F$11*((DA206+CS206)/MAX(DA206+CS206+DB206, 0.1)*$P$9+DB206/MAX(DA206+CS206+DB206, 0.1)*$Q$9))/($B$11+$C$11+$F$11)</f>
        <v>0</v>
      </c>
      <c r="BR206">
        <v>6</v>
      </c>
      <c r="BS206">
        <v>0.5</v>
      </c>
      <c r="BT206" t="s">
        <v>293</v>
      </c>
      <c r="BU206">
        <v>2</v>
      </c>
      <c r="BV206">
        <v>1626126691.6</v>
      </c>
      <c r="BW206">
        <v>401.912333333333</v>
      </c>
      <c r="BX206">
        <v>420.002</v>
      </c>
      <c r="BY206">
        <v>8.17531666666667</v>
      </c>
      <c r="BZ206">
        <v>4.89973333333333</v>
      </c>
      <c r="CA206">
        <v>399.782666666667</v>
      </c>
      <c r="CB206">
        <v>8.2263</v>
      </c>
      <c r="CC206">
        <v>899.982666666667</v>
      </c>
      <c r="CD206">
        <v>100.772</v>
      </c>
      <c r="CE206">
        <v>0.111366333333333</v>
      </c>
      <c r="CF206">
        <v>20.2551</v>
      </c>
      <c r="CG206">
        <v>19.1614</v>
      </c>
      <c r="CH206">
        <v>999.9</v>
      </c>
      <c r="CI206">
        <v>0</v>
      </c>
      <c r="CJ206">
        <v>0</v>
      </c>
      <c r="CK206">
        <v>9996.88333333333</v>
      </c>
      <c r="CL206">
        <v>0</v>
      </c>
      <c r="CM206">
        <v>0.221023</v>
      </c>
      <c r="CN206">
        <v>1460.07666666667</v>
      </c>
      <c r="CO206">
        <v>0.972999</v>
      </c>
      <c r="CP206">
        <v>0.0270008</v>
      </c>
      <c r="CQ206">
        <v>0</v>
      </c>
      <c r="CR206">
        <v>889.903333333333</v>
      </c>
      <c r="CS206">
        <v>4.99999</v>
      </c>
      <c r="CT206">
        <v>13025.6666666667</v>
      </c>
      <c r="CU206">
        <v>12729</v>
      </c>
      <c r="CV206">
        <v>40.083</v>
      </c>
      <c r="CW206">
        <v>42.25</v>
      </c>
      <c r="CX206">
        <v>41.25</v>
      </c>
      <c r="CY206">
        <v>41.562</v>
      </c>
      <c r="CZ206">
        <v>41.812</v>
      </c>
      <c r="DA206">
        <v>1415.78666666667</v>
      </c>
      <c r="DB206">
        <v>39.29</v>
      </c>
      <c r="DC206">
        <v>0</v>
      </c>
      <c r="DD206">
        <v>1626126702.1</v>
      </c>
      <c r="DE206">
        <v>0</v>
      </c>
      <c r="DF206">
        <v>890.488115384616</v>
      </c>
      <c r="DG206">
        <v>-6.20858119253349</v>
      </c>
      <c r="DH206">
        <v>-84.7247862936693</v>
      </c>
      <c r="DI206">
        <v>13033.8692307692</v>
      </c>
      <c r="DJ206">
        <v>15</v>
      </c>
      <c r="DK206">
        <v>1626126261</v>
      </c>
      <c r="DL206" t="s">
        <v>294</v>
      </c>
      <c r="DM206">
        <v>1626126255</v>
      </c>
      <c r="DN206">
        <v>1626126261</v>
      </c>
      <c r="DO206">
        <v>7</v>
      </c>
      <c r="DP206">
        <v>0.339</v>
      </c>
      <c r="DQ206">
        <v>0.02</v>
      </c>
      <c r="DR206">
        <v>2.158</v>
      </c>
      <c r="DS206">
        <v>-0.064</v>
      </c>
      <c r="DT206">
        <v>420</v>
      </c>
      <c r="DU206">
        <v>4</v>
      </c>
      <c r="DV206">
        <v>0.09</v>
      </c>
      <c r="DW206">
        <v>0.05</v>
      </c>
      <c r="DX206">
        <v>-18.006687804878</v>
      </c>
      <c r="DY206">
        <v>-0.457992334494795</v>
      </c>
      <c r="DZ206">
        <v>0.0493582137633967</v>
      </c>
      <c r="EA206">
        <v>1</v>
      </c>
      <c r="EB206">
        <v>890.861470588235</v>
      </c>
      <c r="EC206">
        <v>-6.08753096614297</v>
      </c>
      <c r="ED206">
        <v>0.620169817127649</v>
      </c>
      <c r="EE206">
        <v>1</v>
      </c>
      <c r="EF206">
        <v>3.2354343902439</v>
      </c>
      <c r="EG206">
        <v>0.175437491289196</v>
      </c>
      <c r="EH206">
        <v>0.0197295843290965</v>
      </c>
      <c r="EI206">
        <v>0</v>
      </c>
      <c r="EJ206">
        <v>2</v>
      </c>
      <c r="EK206">
        <v>3</v>
      </c>
      <c r="EL206" t="s">
        <v>340</v>
      </c>
      <c r="EM206">
        <v>100</v>
      </c>
      <c r="EN206">
        <v>100</v>
      </c>
      <c r="EO206">
        <v>2.13</v>
      </c>
      <c r="EP206">
        <v>-0.051</v>
      </c>
      <c r="EQ206">
        <v>1.36772170046793</v>
      </c>
      <c r="ER206">
        <v>0.00225868272383977</v>
      </c>
      <c r="ES206">
        <v>-9.96746185667655e-07</v>
      </c>
      <c r="ET206">
        <v>2.83711317370827e-10</v>
      </c>
      <c r="EU206">
        <v>-0.063082517618382</v>
      </c>
      <c r="EV206">
        <v>-0.00217948432402501</v>
      </c>
      <c r="EW206">
        <v>0.000453263451741206</v>
      </c>
      <c r="EX206">
        <v>-1.16319206543697e-06</v>
      </c>
      <c r="EY206">
        <v>-2</v>
      </c>
      <c r="EZ206">
        <v>2196</v>
      </c>
      <c r="FA206">
        <v>1</v>
      </c>
      <c r="FB206">
        <v>25</v>
      </c>
      <c r="FC206">
        <v>7.3</v>
      </c>
      <c r="FD206">
        <v>7.2</v>
      </c>
      <c r="FE206">
        <v>18</v>
      </c>
      <c r="FF206">
        <v>944.775</v>
      </c>
      <c r="FG206">
        <v>425.204</v>
      </c>
      <c r="FH206">
        <v>20.1132</v>
      </c>
      <c r="FI206">
        <v>25.6064</v>
      </c>
      <c r="FJ206">
        <v>29.9995</v>
      </c>
      <c r="FK206">
        <v>25.743</v>
      </c>
      <c r="FL206">
        <v>25.782</v>
      </c>
      <c r="FM206">
        <v>25.2714</v>
      </c>
      <c r="FN206">
        <v>70.0434</v>
      </c>
      <c r="FO206">
        <v>0</v>
      </c>
      <c r="FP206">
        <v>20.22</v>
      </c>
      <c r="FQ206">
        <v>420</v>
      </c>
      <c r="FR206">
        <v>4.90538</v>
      </c>
      <c r="FS206">
        <v>101.401</v>
      </c>
      <c r="FT206">
        <v>102.03</v>
      </c>
    </row>
    <row r="207" spans="1:176">
      <c r="A207">
        <v>191</v>
      </c>
      <c r="B207">
        <v>1626126694.6</v>
      </c>
      <c r="C207">
        <v>380.099999904633</v>
      </c>
      <c r="D207" t="s">
        <v>676</v>
      </c>
      <c r="E207" t="s">
        <v>677</v>
      </c>
      <c r="F207">
        <v>1</v>
      </c>
      <c r="I207">
        <v>1626126693.6</v>
      </c>
      <c r="J207">
        <f>(K207)/1000</f>
        <v>0</v>
      </c>
      <c r="K207">
        <f>1000*CC207*AI207*(BY207-BZ207)/(100*BR207*(1000-AI207*BY207))</f>
        <v>0</v>
      </c>
      <c r="L207">
        <f>CC207*AI207*(BX207-BW207*(1000-AI207*BZ207)/(1000-AI207*BY207))/(100*BR207)</f>
        <v>0</v>
      </c>
      <c r="M207">
        <f>BW207 - IF(AI207&gt;1, L207*BR207*100.0/(AK207*CK207), 0)</f>
        <v>0</v>
      </c>
      <c r="N207">
        <f>((T207-J207/2)*M207-L207)/(T207+J207/2)</f>
        <v>0</v>
      </c>
      <c r="O207">
        <f>N207*(CD207+CE207)/1000.0</f>
        <v>0</v>
      </c>
      <c r="P207">
        <f>(BW207 - IF(AI207&gt;1, L207*BR207*100.0/(AK207*CK207), 0))*(CD207+CE207)/1000.0</f>
        <v>0</v>
      </c>
      <c r="Q207">
        <f>2.0/((1/S207-1/R207)+SIGN(S207)*SQRT((1/S207-1/R207)*(1/S207-1/R207) + 4*BS207/((BS207+1)*(BS207+1))*(2*1/S207*1/R207-1/R207*1/R207)))</f>
        <v>0</v>
      </c>
      <c r="R207">
        <f>IF(LEFT(BT207,1)&lt;&gt;"0",IF(LEFT(BT207,1)="1",3.0,BU207),$D$5+$E$5*(CK207*CD207/($K$5*1000))+$F$5*(CK207*CD207/($K$5*1000))*MAX(MIN(BR207,$J$5),$I$5)*MAX(MIN(BR207,$J$5),$I$5)+$G$5*MAX(MIN(BR207,$J$5),$I$5)*(CK207*CD207/($K$5*1000))+$H$5*(CK207*CD207/($K$5*1000))*(CK207*CD207/($K$5*1000)))</f>
        <v>0</v>
      </c>
      <c r="S207">
        <f>J207*(1000-(1000*0.61365*exp(17.502*W207/(240.97+W207))/(CD207+CE207)+BY207)/2)/(1000*0.61365*exp(17.502*W207/(240.97+W207))/(CD207+CE207)-BY207)</f>
        <v>0</v>
      </c>
      <c r="T207">
        <f>1/((BS207+1)/(Q207/1.6)+1/(R207/1.37)) + BS207/((BS207+1)/(Q207/1.6) + BS207/(R207/1.37))</f>
        <v>0</v>
      </c>
      <c r="U207">
        <f>(BN207*BQ207)</f>
        <v>0</v>
      </c>
      <c r="V207">
        <f>(CF207+(U207+2*0.95*5.67E-8*(((CF207+$B$7)+273)^4-(CF207+273)^4)-44100*J207)/(1.84*29.3*R207+8*0.95*5.67E-8*(CF207+273)^3))</f>
        <v>0</v>
      </c>
      <c r="W207">
        <f>($C$7*CG207+$D$7*CH207+$E$7*V207)</f>
        <v>0</v>
      </c>
      <c r="X207">
        <f>0.61365*exp(17.502*W207/(240.97+W207))</f>
        <v>0</v>
      </c>
      <c r="Y207">
        <f>(Z207/AA207*100)</f>
        <v>0</v>
      </c>
      <c r="Z207">
        <f>BY207*(CD207+CE207)/1000</f>
        <v>0</v>
      </c>
      <c r="AA207">
        <f>0.61365*exp(17.502*CF207/(240.97+CF207))</f>
        <v>0</v>
      </c>
      <c r="AB207">
        <f>(X207-BY207*(CD207+CE207)/1000)</f>
        <v>0</v>
      </c>
      <c r="AC207">
        <f>(-J207*44100)</f>
        <v>0</v>
      </c>
      <c r="AD207">
        <f>2*29.3*R207*0.92*(CF207-W207)</f>
        <v>0</v>
      </c>
      <c r="AE207">
        <f>2*0.95*5.67E-8*(((CF207+$B$7)+273)^4-(W207+273)^4)</f>
        <v>0</v>
      </c>
      <c r="AF207">
        <f>U207+AE207+AC207+AD207</f>
        <v>0</v>
      </c>
      <c r="AG207">
        <v>14</v>
      </c>
      <c r="AH207">
        <v>2</v>
      </c>
      <c r="AI207">
        <f>IF(AG207*$H$13&gt;=AK207,1.0,(AK207/(AK207-AG207*$H$13)))</f>
        <v>0</v>
      </c>
      <c r="AJ207">
        <f>(AI207-1)*100</f>
        <v>0</v>
      </c>
      <c r="AK207">
        <f>MAX(0,($B$13+$C$13*CK207)/(1+$D$13*CK207)*CD207/(CF207+273)*$E$13)</f>
        <v>0</v>
      </c>
      <c r="AL207" t="s">
        <v>292</v>
      </c>
      <c r="AM207" t="s">
        <v>292</v>
      </c>
      <c r="AN207">
        <v>0</v>
      </c>
      <c r="AO207">
        <v>0</v>
      </c>
      <c r="AP207">
        <f>1-AN207/AO207</f>
        <v>0</v>
      </c>
      <c r="AQ207">
        <v>0</v>
      </c>
      <c r="AR207" t="s">
        <v>292</v>
      </c>
      <c r="AS207" t="s">
        <v>292</v>
      </c>
      <c r="AT207">
        <v>0</v>
      </c>
      <c r="AU207">
        <v>0</v>
      </c>
      <c r="AV207">
        <f>1-AT207/AU207</f>
        <v>0</v>
      </c>
      <c r="AW207">
        <v>0.5</v>
      </c>
      <c r="AX207">
        <f>BO207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292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BN207">
        <f>$B$11*CL207+$C$11*CM207+$F$11*CN207*(1-CQ207)</f>
        <v>0</v>
      </c>
      <c r="BO207">
        <f>BN207*BP207</f>
        <v>0</v>
      </c>
      <c r="BP207">
        <f>($B$11*$D$9+$C$11*$D$9+$F$11*((DA207+CS207)/MAX(DA207+CS207+DB207, 0.1)*$I$9+DB207/MAX(DA207+CS207+DB207, 0.1)*$J$9))/($B$11+$C$11+$F$11)</f>
        <v>0</v>
      </c>
      <c r="BQ207">
        <f>($B$11*$K$9+$C$11*$K$9+$F$11*((DA207+CS207)/MAX(DA207+CS207+DB207, 0.1)*$P$9+DB207/MAX(DA207+CS207+DB207, 0.1)*$Q$9))/($B$11+$C$11+$F$11)</f>
        <v>0</v>
      </c>
      <c r="BR207">
        <v>6</v>
      </c>
      <c r="BS207">
        <v>0.5</v>
      </c>
      <c r="BT207" t="s">
        <v>293</v>
      </c>
      <c r="BU207">
        <v>2</v>
      </c>
      <c r="BV207">
        <v>1626126693.6</v>
      </c>
      <c r="BW207">
        <v>401.906333333333</v>
      </c>
      <c r="BX207">
        <v>419.995</v>
      </c>
      <c r="BY207">
        <v>8.18999333333333</v>
      </c>
      <c r="BZ207">
        <v>4.90190666666667</v>
      </c>
      <c r="CA207">
        <v>399.777</v>
      </c>
      <c r="CB207">
        <v>8.24090666666667</v>
      </c>
      <c r="CC207">
        <v>900.024666666667</v>
      </c>
      <c r="CD207">
        <v>100.773</v>
      </c>
      <c r="CE207">
        <v>0.11131</v>
      </c>
      <c r="CF207">
        <v>20.2897</v>
      </c>
      <c r="CG207">
        <v>19.1906</v>
      </c>
      <c r="CH207">
        <v>999.9</v>
      </c>
      <c r="CI207">
        <v>0</v>
      </c>
      <c r="CJ207">
        <v>0</v>
      </c>
      <c r="CK207">
        <v>10003.96</v>
      </c>
      <c r="CL207">
        <v>0</v>
      </c>
      <c r="CM207">
        <v>0.221023</v>
      </c>
      <c r="CN207">
        <v>1459.98666666667</v>
      </c>
      <c r="CO207">
        <v>0.972997666666667</v>
      </c>
      <c r="CP207">
        <v>0.0270023666666667</v>
      </c>
      <c r="CQ207">
        <v>0</v>
      </c>
      <c r="CR207">
        <v>889.694</v>
      </c>
      <c r="CS207">
        <v>4.99999</v>
      </c>
      <c r="CT207">
        <v>13021.9</v>
      </c>
      <c r="CU207">
        <v>12728.1666666667</v>
      </c>
      <c r="CV207">
        <v>40.125</v>
      </c>
      <c r="CW207">
        <v>42.25</v>
      </c>
      <c r="CX207">
        <v>41.25</v>
      </c>
      <c r="CY207">
        <v>41.562</v>
      </c>
      <c r="CZ207">
        <v>41.812</v>
      </c>
      <c r="DA207">
        <v>1415.69666666667</v>
      </c>
      <c r="DB207">
        <v>39.29</v>
      </c>
      <c r="DC207">
        <v>0</v>
      </c>
      <c r="DD207">
        <v>1626126703.9</v>
      </c>
      <c r="DE207">
        <v>0</v>
      </c>
      <c r="DF207">
        <v>890.28316</v>
      </c>
      <c r="DG207">
        <v>-5.62484613545766</v>
      </c>
      <c r="DH207">
        <v>-84.6307690423532</v>
      </c>
      <c r="DI207">
        <v>13031.024</v>
      </c>
      <c r="DJ207">
        <v>15</v>
      </c>
      <c r="DK207">
        <v>1626126261</v>
      </c>
      <c r="DL207" t="s">
        <v>294</v>
      </c>
      <c r="DM207">
        <v>1626126255</v>
      </c>
      <c r="DN207">
        <v>1626126261</v>
      </c>
      <c r="DO207">
        <v>7</v>
      </c>
      <c r="DP207">
        <v>0.339</v>
      </c>
      <c r="DQ207">
        <v>0.02</v>
      </c>
      <c r="DR207">
        <v>2.158</v>
      </c>
      <c r="DS207">
        <v>-0.064</v>
      </c>
      <c r="DT207">
        <v>420</v>
      </c>
      <c r="DU207">
        <v>4</v>
      </c>
      <c r="DV207">
        <v>0.09</v>
      </c>
      <c r="DW207">
        <v>0.05</v>
      </c>
      <c r="DX207">
        <v>-18.0223634146341</v>
      </c>
      <c r="DY207">
        <v>-0.412381881533103</v>
      </c>
      <c r="DZ207">
        <v>0.0450205847558083</v>
      </c>
      <c r="EA207">
        <v>1</v>
      </c>
      <c r="EB207">
        <v>890.614529411765</v>
      </c>
      <c r="EC207">
        <v>-6.20502678616267</v>
      </c>
      <c r="ED207">
        <v>0.630122548085324</v>
      </c>
      <c r="EE207">
        <v>1</v>
      </c>
      <c r="EF207">
        <v>3.24356243902439</v>
      </c>
      <c r="EG207">
        <v>0.183914634146345</v>
      </c>
      <c r="EH207">
        <v>0.0207213296235602</v>
      </c>
      <c r="EI207">
        <v>0</v>
      </c>
      <c r="EJ207">
        <v>2</v>
      </c>
      <c r="EK207">
        <v>3</v>
      </c>
      <c r="EL207" t="s">
        <v>340</v>
      </c>
      <c r="EM207">
        <v>100</v>
      </c>
      <c r="EN207">
        <v>100</v>
      </c>
      <c r="EO207">
        <v>2.13</v>
      </c>
      <c r="EP207">
        <v>-0.0509</v>
      </c>
      <c r="EQ207">
        <v>1.36772170046793</v>
      </c>
      <c r="ER207">
        <v>0.00225868272383977</v>
      </c>
      <c r="ES207">
        <v>-9.96746185667655e-07</v>
      </c>
      <c r="ET207">
        <v>2.83711317370827e-10</v>
      </c>
      <c r="EU207">
        <v>-0.063082517618382</v>
      </c>
      <c r="EV207">
        <v>-0.00217948432402501</v>
      </c>
      <c r="EW207">
        <v>0.000453263451741206</v>
      </c>
      <c r="EX207">
        <v>-1.16319206543697e-06</v>
      </c>
      <c r="EY207">
        <v>-2</v>
      </c>
      <c r="EZ207">
        <v>2196</v>
      </c>
      <c r="FA207">
        <v>1</v>
      </c>
      <c r="FB207">
        <v>25</v>
      </c>
      <c r="FC207">
        <v>7.3</v>
      </c>
      <c r="FD207">
        <v>7.2</v>
      </c>
      <c r="FE207">
        <v>18</v>
      </c>
      <c r="FF207">
        <v>944.942</v>
      </c>
      <c r="FG207">
        <v>425.097</v>
      </c>
      <c r="FH207">
        <v>20.1766</v>
      </c>
      <c r="FI207">
        <v>25.602</v>
      </c>
      <c r="FJ207">
        <v>29.9994</v>
      </c>
      <c r="FK207">
        <v>25.7406</v>
      </c>
      <c r="FL207">
        <v>25.7797</v>
      </c>
      <c r="FM207">
        <v>25.2701</v>
      </c>
      <c r="FN207">
        <v>70.0434</v>
      </c>
      <c r="FO207">
        <v>0</v>
      </c>
      <c r="FP207">
        <v>20.32</v>
      </c>
      <c r="FQ207">
        <v>420</v>
      </c>
      <c r="FR207">
        <v>4.94274</v>
      </c>
      <c r="FS207">
        <v>101.403</v>
      </c>
      <c r="FT207">
        <v>102.031</v>
      </c>
    </row>
    <row r="208" spans="1:176">
      <c r="A208">
        <v>192</v>
      </c>
      <c r="B208">
        <v>1626126696.6</v>
      </c>
      <c r="C208">
        <v>382.099999904633</v>
      </c>
      <c r="D208" t="s">
        <v>678</v>
      </c>
      <c r="E208" t="s">
        <v>679</v>
      </c>
      <c r="F208">
        <v>1</v>
      </c>
      <c r="I208">
        <v>1626126695.6</v>
      </c>
      <c r="J208">
        <f>(K208)/1000</f>
        <v>0</v>
      </c>
      <c r="K208">
        <f>1000*CC208*AI208*(BY208-BZ208)/(100*BR208*(1000-AI208*BY208))</f>
        <v>0</v>
      </c>
      <c r="L208">
        <f>CC208*AI208*(BX208-BW208*(1000-AI208*BZ208)/(1000-AI208*BY208))/(100*BR208)</f>
        <v>0</v>
      </c>
      <c r="M208">
        <f>BW208 - IF(AI208&gt;1, L208*BR208*100.0/(AK208*CK208), 0)</f>
        <v>0</v>
      </c>
      <c r="N208">
        <f>((T208-J208/2)*M208-L208)/(T208+J208/2)</f>
        <v>0</v>
      </c>
      <c r="O208">
        <f>N208*(CD208+CE208)/1000.0</f>
        <v>0</v>
      </c>
      <c r="P208">
        <f>(BW208 - IF(AI208&gt;1, L208*BR208*100.0/(AK208*CK208), 0))*(CD208+CE208)/1000.0</f>
        <v>0</v>
      </c>
      <c r="Q208">
        <f>2.0/((1/S208-1/R208)+SIGN(S208)*SQRT((1/S208-1/R208)*(1/S208-1/R208) + 4*BS208/((BS208+1)*(BS208+1))*(2*1/S208*1/R208-1/R208*1/R208)))</f>
        <v>0</v>
      </c>
      <c r="R208">
        <f>IF(LEFT(BT208,1)&lt;&gt;"0",IF(LEFT(BT208,1)="1",3.0,BU208),$D$5+$E$5*(CK208*CD208/($K$5*1000))+$F$5*(CK208*CD208/($K$5*1000))*MAX(MIN(BR208,$J$5),$I$5)*MAX(MIN(BR208,$J$5),$I$5)+$G$5*MAX(MIN(BR208,$J$5),$I$5)*(CK208*CD208/($K$5*1000))+$H$5*(CK208*CD208/($K$5*1000))*(CK208*CD208/($K$5*1000)))</f>
        <v>0</v>
      </c>
      <c r="S208">
        <f>J208*(1000-(1000*0.61365*exp(17.502*W208/(240.97+W208))/(CD208+CE208)+BY208)/2)/(1000*0.61365*exp(17.502*W208/(240.97+W208))/(CD208+CE208)-BY208)</f>
        <v>0</v>
      </c>
      <c r="T208">
        <f>1/((BS208+1)/(Q208/1.6)+1/(R208/1.37)) + BS208/((BS208+1)/(Q208/1.6) + BS208/(R208/1.37))</f>
        <v>0</v>
      </c>
      <c r="U208">
        <f>(BN208*BQ208)</f>
        <v>0</v>
      </c>
      <c r="V208">
        <f>(CF208+(U208+2*0.95*5.67E-8*(((CF208+$B$7)+273)^4-(CF208+273)^4)-44100*J208)/(1.84*29.3*R208+8*0.95*5.67E-8*(CF208+273)^3))</f>
        <v>0</v>
      </c>
      <c r="W208">
        <f>($C$7*CG208+$D$7*CH208+$E$7*V208)</f>
        <v>0</v>
      </c>
      <c r="X208">
        <f>0.61365*exp(17.502*W208/(240.97+W208))</f>
        <v>0</v>
      </c>
      <c r="Y208">
        <f>(Z208/AA208*100)</f>
        <v>0</v>
      </c>
      <c r="Z208">
        <f>BY208*(CD208+CE208)/1000</f>
        <v>0</v>
      </c>
      <c r="AA208">
        <f>0.61365*exp(17.502*CF208/(240.97+CF208))</f>
        <v>0</v>
      </c>
      <c r="AB208">
        <f>(X208-BY208*(CD208+CE208)/1000)</f>
        <v>0</v>
      </c>
      <c r="AC208">
        <f>(-J208*44100)</f>
        <v>0</v>
      </c>
      <c r="AD208">
        <f>2*29.3*R208*0.92*(CF208-W208)</f>
        <v>0</v>
      </c>
      <c r="AE208">
        <f>2*0.95*5.67E-8*(((CF208+$B$7)+273)^4-(W208+273)^4)</f>
        <v>0</v>
      </c>
      <c r="AF208">
        <f>U208+AE208+AC208+AD208</f>
        <v>0</v>
      </c>
      <c r="AG208">
        <v>14</v>
      </c>
      <c r="AH208">
        <v>2</v>
      </c>
      <c r="AI208">
        <f>IF(AG208*$H$13&gt;=AK208,1.0,(AK208/(AK208-AG208*$H$13)))</f>
        <v>0</v>
      </c>
      <c r="AJ208">
        <f>(AI208-1)*100</f>
        <v>0</v>
      </c>
      <c r="AK208">
        <f>MAX(0,($B$13+$C$13*CK208)/(1+$D$13*CK208)*CD208/(CF208+273)*$E$13)</f>
        <v>0</v>
      </c>
      <c r="AL208" t="s">
        <v>292</v>
      </c>
      <c r="AM208" t="s">
        <v>292</v>
      </c>
      <c r="AN208">
        <v>0</v>
      </c>
      <c r="AO208">
        <v>0</v>
      </c>
      <c r="AP208">
        <f>1-AN208/AO208</f>
        <v>0</v>
      </c>
      <c r="AQ208">
        <v>0</v>
      </c>
      <c r="AR208" t="s">
        <v>292</v>
      </c>
      <c r="AS208" t="s">
        <v>292</v>
      </c>
      <c r="AT208">
        <v>0</v>
      </c>
      <c r="AU208">
        <v>0</v>
      </c>
      <c r="AV208">
        <f>1-AT208/AU208</f>
        <v>0</v>
      </c>
      <c r="AW208">
        <v>0.5</v>
      </c>
      <c r="AX208">
        <f>BO208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292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BN208">
        <f>$B$11*CL208+$C$11*CM208+$F$11*CN208*(1-CQ208)</f>
        <v>0</v>
      </c>
      <c r="BO208">
        <f>BN208*BP208</f>
        <v>0</v>
      </c>
      <c r="BP208">
        <f>($B$11*$D$9+$C$11*$D$9+$F$11*((DA208+CS208)/MAX(DA208+CS208+DB208, 0.1)*$I$9+DB208/MAX(DA208+CS208+DB208, 0.1)*$J$9))/($B$11+$C$11+$F$11)</f>
        <v>0</v>
      </c>
      <c r="BQ208">
        <f>($B$11*$K$9+$C$11*$K$9+$F$11*((DA208+CS208)/MAX(DA208+CS208+DB208, 0.1)*$P$9+DB208/MAX(DA208+CS208+DB208, 0.1)*$Q$9))/($B$11+$C$11+$F$11)</f>
        <v>0</v>
      </c>
      <c r="BR208">
        <v>6</v>
      </c>
      <c r="BS208">
        <v>0.5</v>
      </c>
      <c r="BT208" t="s">
        <v>293</v>
      </c>
      <c r="BU208">
        <v>2</v>
      </c>
      <c r="BV208">
        <v>1626126695.6</v>
      </c>
      <c r="BW208">
        <v>401.870333333333</v>
      </c>
      <c r="BX208">
        <v>420.004666666667</v>
      </c>
      <c r="BY208">
        <v>8.20304666666667</v>
      </c>
      <c r="BZ208">
        <v>4.90239666666667</v>
      </c>
      <c r="CA208">
        <v>399.740666666667</v>
      </c>
      <c r="CB208">
        <v>8.25389333333333</v>
      </c>
      <c r="CC208">
        <v>899.96</v>
      </c>
      <c r="CD208">
        <v>100.773</v>
      </c>
      <c r="CE208">
        <v>0.110153</v>
      </c>
      <c r="CF208">
        <v>20.3210333333333</v>
      </c>
      <c r="CG208">
        <v>19.2195666666667</v>
      </c>
      <c r="CH208">
        <v>999.9</v>
      </c>
      <c r="CI208">
        <v>0</v>
      </c>
      <c r="CJ208">
        <v>0</v>
      </c>
      <c r="CK208">
        <v>10002.9266666667</v>
      </c>
      <c r="CL208">
        <v>0</v>
      </c>
      <c r="CM208">
        <v>0.221023</v>
      </c>
      <c r="CN208">
        <v>1459.99</v>
      </c>
      <c r="CO208">
        <v>0.972995</v>
      </c>
      <c r="CP208">
        <v>0.0270055</v>
      </c>
      <c r="CQ208">
        <v>0</v>
      </c>
      <c r="CR208">
        <v>889.611666666667</v>
      </c>
      <c r="CS208">
        <v>4.99999</v>
      </c>
      <c r="CT208">
        <v>13018.9</v>
      </c>
      <c r="CU208">
        <v>12728.2</v>
      </c>
      <c r="CV208">
        <v>40.083</v>
      </c>
      <c r="CW208">
        <v>42.25</v>
      </c>
      <c r="CX208">
        <v>41.25</v>
      </c>
      <c r="CY208">
        <v>41.562</v>
      </c>
      <c r="CZ208">
        <v>41.812</v>
      </c>
      <c r="DA208">
        <v>1415.7</v>
      </c>
      <c r="DB208">
        <v>39.29</v>
      </c>
      <c r="DC208">
        <v>0</v>
      </c>
      <c r="DD208">
        <v>1626126705.7</v>
      </c>
      <c r="DE208">
        <v>0</v>
      </c>
      <c r="DF208">
        <v>890.152384615385</v>
      </c>
      <c r="DG208">
        <v>-5.35733332938272</v>
      </c>
      <c r="DH208">
        <v>-83.6717948631047</v>
      </c>
      <c r="DI208">
        <v>13028.7846153846</v>
      </c>
      <c r="DJ208">
        <v>15</v>
      </c>
      <c r="DK208">
        <v>1626126261</v>
      </c>
      <c r="DL208" t="s">
        <v>294</v>
      </c>
      <c r="DM208">
        <v>1626126255</v>
      </c>
      <c r="DN208">
        <v>1626126261</v>
      </c>
      <c r="DO208">
        <v>7</v>
      </c>
      <c r="DP208">
        <v>0.339</v>
      </c>
      <c r="DQ208">
        <v>0.02</v>
      </c>
      <c r="DR208">
        <v>2.158</v>
      </c>
      <c r="DS208">
        <v>-0.064</v>
      </c>
      <c r="DT208">
        <v>420</v>
      </c>
      <c r="DU208">
        <v>4</v>
      </c>
      <c r="DV208">
        <v>0.09</v>
      </c>
      <c r="DW208">
        <v>0.05</v>
      </c>
      <c r="DX208">
        <v>-18.0368609756098</v>
      </c>
      <c r="DY208">
        <v>-0.451764459930333</v>
      </c>
      <c r="DZ208">
        <v>0.0485528320645379</v>
      </c>
      <c r="EA208">
        <v>1</v>
      </c>
      <c r="EB208">
        <v>890.483571428572</v>
      </c>
      <c r="EC208">
        <v>-5.89413958802443</v>
      </c>
      <c r="ED208">
        <v>0.614391745001939</v>
      </c>
      <c r="EE208">
        <v>1</v>
      </c>
      <c r="EF208">
        <v>3.25177219512195</v>
      </c>
      <c r="EG208">
        <v>0.205406759581883</v>
      </c>
      <c r="EH208">
        <v>0.0230744666732432</v>
      </c>
      <c r="EI208">
        <v>0</v>
      </c>
      <c r="EJ208">
        <v>2</v>
      </c>
      <c r="EK208">
        <v>3</v>
      </c>
      <c r="EL208" t="s">
        <v>340</v>
      </c>
      <c r="EM208">
        <v>100</v>
      </c>
      <c r="EN208">
        <v>100</v>
      </c>
      <c r="EO208">
        <v>2.13</v>
      </c>
      <c r="EP208">
        <v>-0.0508</v>
      </c>
      <c r="EQ208">
        <v>1.36772170046793</v>
      </c>
      <c r="ER208">
        <v>0.00225868272383977</v>
      </c>
      <c r="ES208">
        <v>-9.96746185667655e-07</v>
      </c>
      <c r="ET208">
        <v>2.83711317370827e-10</v>
      </c>
      <c r="EU208">
        <v>-0.063082517618382</v>
      </c>
      <c r="EV208">
        <v>-0.00217948432402501</v>
      </c>
      <c r="EW208">
        <v>0.000453263451741206</v>
      </c>
      <c r="EX208">
        <v>-1.16319206543697e-06</v>
      </c>
      <c r="EY208">
        <v>-2</v>
      </c>
      <c r="EZ208">
        <v>2196</v>
      </c>
      <c r="FA208">
        <v>1</v>
      </c>
      <c r="FB208">
        <v>25</v>
      </c>
      <c r="FC208">
        <v>7.4</v>
      </c>
      <c r="FD208">
        <v>7.3</v>
      </c>
      <c r="FE208">
        <v>18</v>
      </c>
      <c r="FF208">
        <v>945.272</v>
      </c>
      <c r="FG208">
        <v>425.126</v>
      </c>
      <c r="FH208">
        <v>20.2399</v>
      </c>
      <c r="FI208">
        <v>25.5991</v>
      </c>
      <c r="FJ208">
        <v>29.9995</v>
      </c>
      <c r="FK208">
        <v>25.7387</v>
      </c>
      <c r="FL208">
        <v>25.7777</v>
      </c>
      <c r="FM208">
        <v>25.2687</v>
      </c>
      <c r="FN208">
        <v>70.0434</v>
      </c>
      <c r="FO208">
        <v>0</v>
      </c>
      <c r="FP208">
        <v>20.32</v>
      </c>
      <c r="FQ208">
        <v>420</v>
      </c>
      <c r="FR208">
        <v>4.94145</v>
      </c>
      <c r="FS208">
        <v>101.402</v>
      </c>
      <c r="FT208">
        <v>102.033</v>
      </c>
    </row>
    <row r="209" spans="1:176">
      <c r="A209">
        <v>193</v>
      </c>
      <c r="B209">
        <v>1626126698.6</v>
      </c>
      <c r="C209">
        <v>384.099999904633</v>
      </c>
      <c r="D209" t="s">
        <v>680</v>
      </c>
      <c r="E209" t="s">
        <v>681</v>
      </c>
      <c r="F209">
        <v>1</v>
      </c>
      <c r="I209">
        <v>1626126697.6</v>
      </c>
      <c r="J209">
        <f>(K209)/1000</f>
        <v>0</v>
      </c>
      <c r="K209">
        <f>1000*CC209*AI209*(BY209-BZ209)/(100*BR209*(1000-AI209*BY209))</f>
        <v>0</v>
      </c>
      <c r="L209">
        <f>CC209*AI209*(BX209-BW209*(1000-AI209*BZ209)/(1000-AI209*BY209))/(100*BR209)</f>
        <v>0</v>
      </c>
      <c r="M209">
        <f>BW209 - IF(AI209&gt;1, L209*BR209*100.0/(AK209*CK209), 0)</f>
        <v>0</v>
      </c>
      <c r="N209">
        <f>((T209-J209/2)*M209-L209)/(T209+J209/2)</f>
        <v>0</v>
      </c>
      <c r="O209">
        <f>N209*(CD209+CE209)/1000.0</f>
        <v>0</v>
      </c>
      <c r="P209">
        <f>(BW209 - IF(AI209&gt;1, L209*BR209*100.0/(AK209*CK209), 0))*(CD209+CE209)/1000.0</f>
        <v>0</v>
      </c>
      <c r="Q209">
        <f>2.0/((1/S209-1/R209)+SIGN(S209)*SQRT((1/S209-1/R209)*(1/S209-1/R209) + 4*BS209/((BS209+1)*(BS209+1))*(2*1/S209*1/R209-1/R209*1/R209)))</f>
        <v>0</v>
      </c>
      <c r="R209">
        <f>IF(LEFT(BT209,1)&lt;&gt;"0",IF(LEFT(BT209,1)="1",3.0,BU209),$D$5+$E$5*(CK209*CD209/($K$5*1000))+$F$5*(CK209*CD209/($K$5*1000))*MAX(MIN(BR209,$J$5),$I$5)*MAX(MIN(BR209,$J$5),$I$5)+$G$5*MAX(MIN(BR209,$J$5),$I$5)*(CK209*CD209/($K$5*1000))+$H$5*(CK209*CD209/($K$5*1000))*(CK209*CD209/($K$5*1000)))</f>
        <v>0</v>
      </c>
      <c r="S209">
        <f>J209*(1000-(1000*0.61365*exp(17.502*W209/(240.97+W209))/(CD209+CE209)+BY209)/2)/(1000*0.61365*exp(17.502*W209/(240.97+W209))/(CD209+CE209)-BY209)</f>
        <v>0</v>
      </c>
      <c r="T209">
        <f>1/((BS209+1)/(Q209/1.6)+1/(R209/1.37)) + BS209/((BS209+1)/(Q209/1.6) + BS209/(R209/1.37))</f>
        <v>0</v>
      </c>
      <c r="U209">
        <f>(BN209*BQ209)</f>
        <v>0</v>
      </c>
      <c r="V209">
        <f>(CF209+(U209+2*0.95*5.67E-8*(((CF209+$B$7)+273)^4-(CF209+273)^4)-44100*J209)/(1.84*29.3*R209+8*0.95*5.67E-8*(CF209+273)^3))</f>
        <v>0</v>
      </c>
      <c r="W209">
        <f>($C$7*CG209+$D$7*CH209+$E$7*V209)</f>
        <v>0</v>
      </c>
      <c r="X209">
        <f>0.61365*exp(17.502*W209/(240.97+W209))</f>
        <v>0</v>
      </c>
      <c r="Y209">
        <f>(Z209/AA209*100)</f>
        <v>0</v>
      </c>
      <c r="Z209">
        <f>BY209*(CD209+CE209)/1000</f>
        <v>0</v>
      </c>
      <c r="AA209">
        <f>0.61365*exp(17.502*CF209/(240.97+CF209))</f>
        <v>0</v>
      </c>
      <c r="AB209">
        <f>(X209-BY209*(CD209+CE209)/1000)</f>
        <v>0</v>
      </c>
      <c r="AC209">
        <f>(-J209*44100)</f>
        <v>0</v>
      </c>
      <c r="AD209">
        <f>2*29.3*R209*0.92*(CF209-W209)</f>
        <v>0</v>
      </c>
      <c r="AE209">
        <f>2*0.95*5.67E-8*(((CF209+$B$7)+273)^4-(W209+273)^4)</f>
        <v>0</v>
      </c>
      <c r="AF209">
        <f>U209+AE209+AC209+AD209</f>
        <v>0</v>
      </c>
      <c r="AG209">
        <v>14</v>
      </c>
      <c r="AH209">
        <v>2</v>
      </c>
      <c r="AI209">
        <f>IF(AG209*$H$13&gt;=AK209,1.0,(AK209/(AK209-AG209*$H$13)))</f>
        <v>0</v>
      </c>
      <c r="AJ209">
        <f>(AI209-1)*100</f>
        <v>0</v>
      </c>
      <c r="AK209">
        <f>MAX(0,($B$13+$C$13*CK209)/(1+$D$13*CK209)*CD209/(CF209+273)*$E$13)</f>
        <v>0</v>
      </c>
      <c r="AL209" t="s">
        <v>292</v>
      </c>
      <c r="AM209" t="s">
        <v>292</v>
      </c>
      <c r="AN209">
        <v>0</v>
      </c>
      <c r="AO209">
        <v>0</v>
      </c>
      <c r="AP209">
        <f>1-AN209/AO209</f>
        <v>0</v>
      </c>
      <c r="AQ209">
        <v>0</v>
      </c>
      <c r="AR209" t="s">
        <v>292</v>
      </c>
      <c r="AS209" t="s">
        <v>292</v>
      </c>
      <c r="AT209">
        <v>0</v>
      </c>
      <c r="AU209">
        <v>0</v>
      </c>
      <c r="AV209">
        <f>1-AT209/AU209</f>
        <v>0</v>
      </c>
      <c r="AW209">
        <v>0.5</v>
      </c>
      <c r="AX209">
        <f>BO209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292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BN209">
        <f>$B$11*CL209+$C$11*CM209+$F$11*CN209*(1-CQ209)</f>
        <v>0</v>
      </c>
      <c r="BO209">
        <f>BN209*BP209</f>
        <v>0</v>
      </c>
      <c r="BP209">
        <f>($B$11*$D$9+$C$11*$D$9+$F$11*((DA209+CS209)/MAX(DA209+CS209+DB209, 0.1)*$I$9+DB209/MAX(DA209+CS209+DB209, 0.1)*$J$9))/($B$11+$C$11+$F$11)</f>
        <v>0</v>
      </c>
      <c r="BQ209">
        <f>($B$11*$K$9+$C$11*$K$9+$F$11*((DA209+CS209)/MAX(DA209+CS209+DB209, 0.1)*$P$9+DB209/MAX(DA209+CS209+DB209, 0.1)*$Q$9))/($B$11+$C$11+$F$11)</f>
        <v>0</v>
      </c>
      <c r="BR209">
        <v>6</v>
      </c>
      <c r="BS209">
        <v>0.5</v>
      </c>
      <c r="BT209" t="s">
        <v>293</v>
      </c>
      <c r="BU209">
        <v>2</v>
      </c>
      <c r="BV209">
        <v>1626126697.6</v>
      </c>
      <c r="BW209">
        <v>401.817333333333</v>
      </c>
      <c r="BX209">
        <v>420.033666666667</v>
      </c>
      <c r="BY209">
        <v>8.21559</v>
      </c>
      <c r="BZ209">
        <v>4.90283333333333</v>
      </c>
      <c r="CA209">
        <v>399.687666666667</v>
      </c>
      <c r="CB209">
        <v>8.26637333333333</v>
      </c>
      <c r="CC209">
        <v>900.086333333333</v>
      </c>
      <c r="CD209">
        <v>100.773</v>
      </c>
      <c r="CE209">
        <v>0.110261333333333</v>
      </c>
      <c r="CF209">
        <v>20.3528333333333</v>
      </c>
      <c r="CG209">
        <v>19.2418333333333</v>
      </c>
      <c r="CH209">
        <v>999.9</v>
      </c>
      <c r="CI209">
        <v>0</v>
      </c>
      <c r="CJ209">
        <v>0</v>
      </c>
      <c r="CK209">
        <v>10006.8733333333</v>
      </c>
      <c r="CL209">
        <v>0</v>
      </c>
      <c r="CM209">
        <v>0.221023</v>
      </c>
      <c r="CN209">
        <v>1459.98666666667</v>
      </c>
      <c r="CO209">
        <v>0.972997666666667</v>
      </c>
      <c r="CP209">
        <v>0.0270023666666667</v>
      </c>
      <c r="CQ209">
        <v>0</v>
      </c>
      <c r="CR209">
        <v>889.301666666667</v>
      </c>
      <c r="CS209">
        <v>4.99999</v>
      </c>
      <c r="CT209">
        <v>13016.5333333333</v>
      </c>
      <c r="CU209">
        <v>12728.2333333333</v>
      </c>
      <c r="CV209">
        <v>40.104</v>
      </c>
      <c r="CW209">
        <v>42.25</v>
      </c>
      <c r="CX209">
        <v>41.25</v>
      </c>
      <c r="CY209">
        <v>41.562</v>
      </c>
      <c r="CZ209">
        <v>41.812</v>
      </c>
      <c r="DA209">
        <v>1415.69666666667</v>
      </c>
      <c r="DB209">
        <v>39.29</v>
      </c>
      <c r="DC209">
        <v>0</v>
      </c>
      <c r="DD209">
        <v>1626126708.1</v>
      </c>
      <c r="DE209">
        <v>0</v>
      </c>
      <c r="DF209">
        <v>889.9155</v>
      </c>
      <c r="DG209">
        <v>-5.33275213200987</v>
      </c>
      <c r="DH209">
        <v>-87.1931623101319</v>
      </c>
      <c r="DI209">
        <v>13025.3923076923</v>
      </c>
      <c r="DJ209">
        <v>15</v>
      </c>
      <c r="DK209">
        <v>1626126261</v>
      </c>
      <c r="DL209" t="s">
        <v>294</v>
      </c>
      <c r="DM209">
        <v>1626126255</v>
      </c>
      <c r="DN209">
        <v>1626126261</v>
      </c>
      <c r="DO209">
        <v>7</v>
      </c>
      <c r="DP209">
        <v>0.339</v>
      </c>
      <c r="DQ209">
        <v>0.02</v>
      </c>
      <c r="DR209">
        <v>2.158</v>
      </c>
      <c r="DS209">
        <v>-0.064</v>
      </c>
      <c r="DT209">
        <v>420</v>
      </c>
      <c r="DU209">
        <v>4</v>
      </c>
      <c r="DV209">
        <v>0.09</v>
      </c>
      <c r="DW209">
        <v>0.05</v>
      </c>
      <c r="DX209">
        <v>-18.0572243902439</v>
      </c>
      <c r="DY209">
        <v>-0.576560278745675</v>
      </c>
      <c r="DZ209">
        <v>0.0623278929082663</v>
      </c>
      <c r="EA209">
        <v>0</v>
      </c>
      <c r="EB209">
        <v>890.236090909091</v>
      </c>
      <c r="EC209">
        <v>-5.63746658179303</v>
      </c>
      <c r="ED209">
        <v>0.556754304313763</v>
      </c>
      <c r="EE209">
        <v>1</v>
      </c>
      <c r="EF209">
        <v>3.26021317073171</v>
      </c>
      <c r="EG209">
        <v>0.23582508710801</v>
      </c>
      <c r="EH209">
        <v>0.0261211463199534</v>
      </c>
      <c r="EI209">
        <v>0</v>
      </c>
      <c r="EJ209">
        <v>1</v>
      </c>
      <c r="EK209">
        <v>3</v>
      </c>
      <c r="EL209" t="s">
        <v>459</v>
      </c>
      <c r="EM209">
        <v>100</v>
      </c>
      <c r="EN209">
        <v>100</v>
      </c>
      <c r="EO209">
        <v>2.129</v>
      </c>
      <c r="EP209">
        <v>-0.0507</v>
      </c>
      <c r="EQ209">
        <v>1.36772170046793</v>
      </c>
      <c r="ER209">
        <v>0.00225868272383977</v>
      </c>
      <c r="ES209">
        <v>-9.96746185667655e-07</v>
      </c>
      <c r="ET209">
        <v>2.83711317370827e-10</v>
      </c>
      <c r="EU209">
        <v>-0.063082517618382</v>
      </c>
      <c r="EV209">
        <v>-0.00217948432402501</v>
      </c>
      <c r="EW209">
        <v>0.000453263451741206</v>
      </c>
      <c r="EX209">
        <v>-1.16319206543697e-06</v>
      </c>
      <c r="EY209">
        <v>-2</v>
      </c>
      <c r="EZ209">
        <v>2196</v>
      </c>
      <c r="FA209">
        <v>1</v>
      </c>
      <c r="FB209">
        <v>25</v>
      </c>
      <c r="FC209">
        <v>7.4</v>
      </c>
      <c r="FD209">
        <v>7.3</v>
      </c>
      <c r="FE209">
        <v>18</v>
      </c>
      <c r="FF209">
        <v>945.104</v>
      </c>
      <c r="FG209">
        <v>425.123</v>
      </c>
      <c r="FH209">
        <v>20.3105</v>
      </c>
      <c r="FI209">
        <v>25.5956</v>
      </c>
      <c r="FJ209">
        <v>29.9995</v>
      </c>
      <c r="FK209">
        <v>25.7365</v>
      </c>
      <c r="FL209">
        <v>25.7755</v>
      </c>
      <c r="FM209">
        <v>25.2693</v>
      </c>
      <c r="FN209">
        <v>70.0434</v>
      </c>
      <c r="FO209">
        <v>0</v>
      </c>
      <c r="FP209">
        <v>20.43</v>
      </c>
      <c r="FQ209">
        <v>420</v>
      </c>
      <c r="FR209">
        <v>4.93795</v>
      </c>
      <c r="FS209">
        <v>101.401</v>
      </c>
      <c r="FT209">
        <v>102.032</v>
      </c>
    </row>
    <row r="210" spans="1:176">
      <c r="A210">
        <v>194</v>
      </c>
      <c r="B210">
        <v>1626126700.6</v>
      </c>
      <c r="C210">
        <v>386.099999904633</v>
      </c>
      <c r="D210" t="s">
        <v>682</v>
      </c>
      <c r="E210" t="s">
        <v>683</v>
      </c>
      <c r="F210">
        <v>1</v>
      </c>
      <c r="I210">
        <v>1626126699.6</v>
      </c>
      <c r="J210">
        <f>(K210)/1000</f>
        <v>0</v>
      </c>
      <c r="K210">
        <f>1000*CC210*AI210*(BY210-BZ210)/(100*BR210*(1000-AI210*BY210))</f>
        <v>0</v>
      </c>
      <c r="L210">
        <f>CC210*AI210*(BX210-BW210*(1000-AI210*BZ210)/(1000-AI210*BY210))/(100*BR210)</f>
        <v>0</v>
      </c>
      <c r="M210">
        <f>BW210 - IF(AI210&gt;1, L210*BR210*100.0/(AK210*CK210), 0)</f>
        <v>0</v>
      </c>
      <c r="N210">
        <f>((T210-J210/2)*M210-L210)/(T210+J210/2)</f>
        <v>0</v>
      </c>
      <c r="O210">
        <f>N210*(CD210+CE210)/1000.0</f>
        <v>0</v>
      </c>
      <c r="P210">
        <f>(BW210 - IF(AI210&gt;1, L210*BR210*100.0/(AK210*CK210), 0))*(CD210+CE210)/1000.0</f>
        <v>0</v>
      </c>
      <c r="Q210">
        <f>2.0/((1/S210-1/R210)+SIGN(S210)*SQRT((1/S210-1/R210)*(1/S210-1/R210) + 4*BS210/((BS210+1)*(BS210+1))*(2*1/S210*1/R210-1/R210*1/R210)))</f>
        <v>0</v>
      </c>
      <c r="R210">
        <f>IF(LEFT(BT210,1)&lt;&gt;"0",IF(LEFT(BT210,1)="1",3.0,BU210),$D$5+$E$5*(CK210*CD210/($K$5*1000))+$F$5*(CK210*CD210/($K$5*1000))*MAX(MIN(BR210,$J$5),$I$5)*MAX(MIN(BR210,$J$5),$I$5)+$G$5*MAX(MIN(BR210,$J$5),$I$5)*(CK210*CD210/($K$5*1000))+$H$5*(CK210*CD210/($K$5*1000))*(CK210*CD210/($K$5*1000)))</f>
        <v>0</v>
      </c>
      <c r="S210">
        <f>J210*(1000-(1000*0.61365*exp(17.502*W210/(240.97+W210))/(CD210+CE210)+BY210)/2)/(1000*0.61365*exp(17.502*W210/(240.97+W210))/(CD210+CE210)-BY210)</f>
        <v>0</v>
      </c>
      <c r="T210">
        <f>1/((BS210+1)/(Q210/1.6)+1/(R210/1.37)) + BS210/((BS210+1)/(Q210/1.6) + BS210/(R210/1.37))</f>
        <v>0</v>
      </c>
      <c r="U210">
        <f>(BN210*BQ210)</f>
        <v>0</v>
      </c>
      <c r="V210">
        <f>(CF210+(U210+2*0.95*5.67E-8*(((CF210+$B$7)+273)^4-(CF210+273)^4)-44100*J210)/(1.84*29.3*R210+8*0.95*5.67E-8*(CF210+273)^3))</f>
        <v>0</v>
      </c>
      <c r="W210">
        <f>($C$7*CG210+$D$7*CH210+$E$7*V210)</f>
        <v>0</v>
      </c>
      <c r="X210">
        <f>0.61365*exp(17.502*W210/(240.97+W210))</f>
        <v>0</v>
      </c>
      <c r="Y210">
        <f>(Z210/AA210*100)</f>
        <v>0</v>
      </c>
      <c r="Z210">
        <f>BY210*(CD210+CE210)/1000</f>
        <v>0</v>
      </c>
      <c r="AA210">
        <f>0.61365*exp(17.502*CF210/(240.97+CF210))</f>
        <v>0</v>
      </c>
      <c r="AB210">
        <f>(X210-BY210*(CD210+CE210)/1000)</f>
        <v>0</v>
      </c>
      <c r="AC210">
        <f>(-J210*44100)</f>
        <v>0</v>
      </c>
      <c r="AD210">
        <f>2*29.3*R210*0.92*(CF210-W210)</f>
        <v>0</v>
      </c>
      <c r="AE210">
        <f>2*0.95*5.67E-8*(((CF210+$B$7)+273)^4-(W210+273)^4)</f>
        <v>0</v>
      </c>
      <c r="AF210">
        <f>U210+AE210+AC210+AD210</f>
        <v>0</v>
      </c>
      <c r="AG210">
        <v>14</v>
      </c>
      <c r="AH210">
        <v>2</v>
      </c>
      <c r="AI210">
        <f>IF(AG210*$H$13&gt;=AK210,1.0,(AK210/(AK210-AG210*$H$13)))</f>
        <v>0</v>
      </c>
      <c r="AJ210">
        <f>(AI210-1)*100</f>
        <v>0</v>
      </c>
      <c r="AK210">
        <f>MAX(0,($B$13+$C$13*CK210)/(1+$D$13*CK210)*CD210/(CF210+273)*$E$13)</f>
        <v>0</v>
      </c>
      <c r="AL210" t="s">
        <v>292</v>
      </c>
      <c r="AM210" t="s">
        <v>292</v>
      </c>
      <c r="AN210">
        <v>0</v>
      </c>
      <c r="AO210">
        <v>0</v>
      </c>
      <c r="AP210">
        <f>1-AN210/AO210</f>
        <v>0</v>
      </c>
      <c r="AQ210">
        <v>0</v>
      </c>
      <c r="AR210" t="s">
        <v>292</v>
      </c>
      <c r="AS210" t="s">
        <v>292</v>
      </c>
      <c r="AT210">
        <v>0</v>
      </c>
      <c r="AU210">
        <v>0</v>
      </c>
      <c r="AV210">
        <f>1-AT210/AU210</f>
        <v>0</v>
      </c>
      <c r="AW210">
        <v>0.5</v>
      </c>
      <c r="AX210">
        <f>BO210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292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BN210">
        <f>$B$11*CL210+$C$11*CM210+$F$11*CN210*(1-CQ210)</f>
        <v>0</v>
      </c>
      <c r="BO210">
        <f>BN210*BP210</f>
        <v>0</v>
      </c>
      <c r="BP210">
        <f>($B$11*$D$9+$C$11*$D$9+$F$11*((DA210+CS210)/MAX(DA210+CS210+DB210, 0.1)*$I$9+DB210/MAX(DA210+CS210+DB210, 0.1)*$J$9))/($B$11+$C$11+$F$11)</f>
        <v>0</v>
      </c>
      <c r="BQ210">
        <f>($B$11*$K$9+$C$11*$K$9+$F$11*((DA210+CS210)/MAX(DA210+CS210+DB210, 0.1)*$P$9+DB210/MAX(DA210+CS210+DB210, 0.1)*$Q$9))/($B$11+$C$11+$F$11)</f>
        <v>0</v>
      </c>
      <c r="BR210">
        <v>6</v>
      </c>
      <c r="BS210">
        <v>0.5</v>
      </c>
      <c r="BT210" t="s">
        <v>293</v>
      </c>
      <c r="BU210">
        <v>2</v>
      </c>
      <c r="BV210">
        <v>1626126699.6</v>
      </c>
      <c r="BW210">
        <v>401.812333333333</v>
      </c>
      <c r="BX210">
        <v>420.028666666667</v>
      </c>
      <c r="BY210">
        <v>8.22711</v>
      </c>
      <c r="BZ210">
        <v>4.90377</v>
      </c>
      <c r="CA210">
        <v>399.683</v>
      </c>
      <c r="CB210">
        <v>8.27783666666667</v>
      </c>
      <c r="CC210">
        <v>900.056</v>
      </c>
      <c r="CD210">
        <v>100.773</v>
      </c>
      <c r="CE210">
        <v>0.110873333333333</v>
      </c>
      <c r="CF210">
        <v>20.3834</v>
      </c>
      <c r="CG210">
        <v>19.2758</v>
      </c>
      <c r="CH210">
        <v>999.9</v>
      </c>
      <c r="CI210">
        <v>0</v>
      </c>
      <c r="CJ210">
        <v>0</v>
      </c>
      <c r="CK210">
        <v>9973.75</v>
      </c>
      <c r="CL210">
        <v>0</v>
      </c>
      <c r="CM210">
        <v>0.221023</v>
      </c>
      <c r="CN210">
        <v>1459.98666666667</v>
      </c>
      <c r="CO210">
        <v>0.972997666666667</v>
      </c>
      <c r="CP210">
        <v>0.0270023666666667</v>
      </c>
      <c r="CQ210">
        <v>0</v>
      </c>
      <c r="CR210">
        <v>889.009666666667</v>
      </c>
      <c r="CS210">
        <v>4.99999</v>
      </c>
      <c r="CT210">
        <v>13014.0666666667</v>
      </c>
      <c r="CU210">
        <v>12728.2333333333</v>
      </c>
      <c r="CV210">
        <v>40.125</v>
      </c>
      <c r="CW210">
        <v>42.25</v>
      </c>
      <c r="CX210">
        <v>41.25</v>
      </c>
      <c r="CY210">
        <v>41.562</v>
      </c>
      <c r="CZ210">
        <v>41.812</v>
      </c>
      <c r="DA210">
        <v>1415.69666666667</v>
      </c>
      <c r="DB210">
        <v>39.29</v>
      </c>
      <c r="DC210">
        <v>0</v>
      </c>
      <c r="DD210">
        <v>1626126709.9</v>
      </c>
      <c r="DE210">
        <v>0</v>
      </c>
      <c r="DF210">
        <v>889.70748</v>
      </c>
      <c r="DG210">
        <v>-6.24484614457889</v>
      </c>
      <c r="DH210">
        <v>-86.45384596418</v>
      </c>
      <c r="DI210">
        <v>13022.42</v>
      </c>
      <c r="DJ210">
        <v>15</v>
      </c>
      <c r="DK210">
        <v>1626126261</v>
      </c>
      <c r="DL210" t="s">
        <v>294</v>
      </c>
      <c r="DM210">
        <v>1626126255</v>
      </c>
      <c r="DN210">
        <v>1626126261</v>
      </c>
      <c r="DO210">
        <v>7</v>
      </c>
      <c r="DP210">
        <v>0.339</v>
      </c>
      <c r="DQ210">
        <v>0.02</v>
      </c>
      <c r="DR210">
        <v>2.158</v>
      </c>
      <c r="DS210">
        <v>-0.064</v>
      </c>
      <c r="DT210">
        <v>420</v>
      </c>
      <c r="DU210">
        <v>4</v>
      </c>
      <c r="DV210">
        <v>0.09</v>
      </c>
      <c r="DW210">
        <v>0.05</v>
      </c>
      <c r="DX210">
        <v>-18.0800658536585</v>
      </c>
      <c r="DY210">
        <v>-0.701594425087147</v>
      </c>
      <c r="DZ210">
        <v>0.0743023441502521</v>
      </c>
      <c r="EA210">
        <v>0</v>
      </c>
      <c r="EB210">
        <v>890.057090909091</v>
      </c>
      <c r="EC210">
        <v>-5.68378471589513</v>
      </c>
      <c r="ED210">
        <v>0.559362318946089</v>
      </c>
      <c r="EE210">
        <v>1</v>
      </c>
      <c r="EF210">
        <v>3.26876658536585</v>
      </c>
      <c r="EG210">
        <v>0.274325017421605</v>
      </c>
      <c r="EH210">
        <v>0.029570141549663</v>
      </c>
      <c r="EI210">
        <v>0</v>
      </c>
      <c r="EJ210">
        <v>1</v>
      </c>
      <c r="EK210">
        <v>3</v>
      </c>
      <c r="EL210" t="s">
        <v>459</v>
      </c>
      <c r="EM210">
        <v>100</v>
      </c>
      <c r="EN210">
        <v>100</v>
      </c>
      <c r="EO210">
        <v>2.129</v>
      </c>
      <c r="EP210">
        <v>-0.0507</v>
      </c>
      <c r="EQ210">
        <v>1.36772170046793</v>
      </c>
      <c r="ER210">
        <v>0.00225868272383977</v>
      </c>
      <c r="ES210">
        <v>-9.96746185667655e-07</v>
      </c>
      <c r="ET210">
        <v>2.83711317370827e-10</v>
      </c>
      <c r="EU210">
        <v>-0.063082517618382</v>
      </c>
      <c r="EV210">
        <v>-0.00217948432402501</v>
      </c>
      <c r="EW210">
        <v>0.000453263451741206</v>
      </c>
      <c r="EX210">
        <v>-1.16319206543697e-06</v>
      </c>
      <c r="EY210">
        <v>-2</v>
      </c>
      <c r="EZ210">
        <v>2196</v>
      </c>
      <c r="FA210">
        <v>1</v>
      </c>
      <c r="FB210">
        <v>25</v>
      </c>
      <c r="FC210">
        <v>7.4</v>
      </c>
      <c r="FD210">
        <v>7.3</v>
      </c>
      <c r="FE210">
        <v>18</v>
      </c>
      <c r="FF210">
        <v>944.796</v>
      </c>
      <c r="FG210">
        <v>425.293</v>
      </c>
      <c r="FH210">
        <v>20.3774</v>
      </c>
      <c r="FI210">
        <v>25.5916</v>
      </c>
      <c r="FJ210">
        <v>29.9995</v>
      </c>
      <c r="FK210">
        <v>25.7338</v>
      </c>
      <c r="FL210">
        <v>25.7728</v>
      </c>
      <c r="FM210">
        <v>25.2696</v>
      </c>
      <c r="FN210">
        <v>70.0434</v>
      </c>
      <c r="FO210">
        <v>0</v>
      </c>
      <c r="FP210">
        <v>20.43</v>
      </c>
      <c r="FQ210">
        <v>420</v>
      </c>
      <c r="FR210">
        <v>4.9333</v>
      </c>
      <c r="FS210">
        <v>101.402</v>
      </c>
      <c r="FT210">
        <v>102.032</v>
      </c>
    </row>
    <row r="211" spans="1:176">
      <c r="A211">
        <v>195</v>
      </c>
      <c r="B211">
        <v>1626126702.6</v>
      </c>
      <c r="C211">
        <v>388.099999904633</v>
      </c>
      <c r="D211" t="s">
        <v>684</v>
      </c>
      <c r="E211" t="s">
        <v>685</v>
      </c>
      <c r="F211">
        <v>1</v>
      </c>
      <c r="I211">
        <v>1626126701.6</v>
      </c>
      <c r="J211">
        <f>(K211)/1000</f>
        <v>0</v>
      </c>
      <c r="K211">
        <f>1000*CC211*AI211*(BY211-BZ211)/(100*BR211*(1000-AI211*BY211))</f>
        <v>0</v>
      </c>
      <c r="L211">
        <f>CC211*AI211*(BX211-BW211*(1000-AI211*BZ211)/(1000-AI211*BY211))/(100*BR211)</f>
        <v>0</v>
      </c>
      <c r="M211">
        <f>BW211 - IF(AI211&gt;1, L211*BR211*100.0/(AK211*CK211), 0)</f>
        <v>0</v>
      </c>
      <c r="N211">
        <f>((T211-J211/2)*M211-L211)/(T211+J211/2)</f>
        <v>0</v>
      </c>
      <c r="O211">
        <f>N211*(CD211+CE211)/1000.0</f>
        <v>0</v>
      </c>
      <c r="P211">
        <f>(BW211 - IF(AI211&gt;1, L211*BR211*100.0/(AK211*CK211), 0))*(CD211+CE211)/1000.0</f>
        <v>0</v>
      </c>
      <c r="Q211">
        <f>2.0/((1/S211-1/R211)+SIGN(S211)*SQRT((1/S211-1/R211)*(1/S211-1/R211) + 4*BS211/((BS211+1)*(BS211+1))*(2*1/S211*1/R211-1/R211*1/R211)))</f>
        <v>0</v>
      </c>
      <c r="R211">
        <f>IF(LEFT(BT211,1)&lt;&gt;"0",IF(LEFT(BT211,1)="1",3.0,BU211),$D$5+$E$5*(CK211*CD211/($K$5*1000))+$F$5*(CK211*CD211/($K$5*1000))*MAX(MIN(BR211,$J$5),$I$5)*MAX(MIN(BR211,$J$5),$I$5)+$G$5*MAX(MIN(BR211,$J$5),$I$5)*(CK211*CD211/($K$5*1000))+$H$5*(CK211*CD211/($K$5*1000))*(CK211*CD211/($K$5*1000)))</f>
        <v>0</v>
      </c>
      <c r="S211">
        <f>J211*(1000-(1000*0.61365*exp(17.502*W211/(240.97+W211))/(CD211+CE211)+BY211)/2)/(1000*0.61365*exp(17.502*W211/(240.97+W211))/(CD211+CE211)-BY211)</f>
        <v>0</v>
      </c>
      <c r="T211">
        <f>1/((BS211+1)/(Q211/1.6)+1/(R211/1.37)) + BS211/((BS211+1)/(Q211/1.6) + BS211/(R211/1.37))</f>
        <v>0</v>
      </c>
      <c r="U211">
        <f>(BN211*BQ211)</f>
        <v>0</v>
      </c>
      <c r="V211">
        <f>(CF211+(U211+2*0.95*5.67E-8*(((CF211+$B$7)+273)^4-(CF211+273)^4)-44100*J211)/(1.84*29.3*R211+8*0.95*5.67E-8*(CF211+273)^3))</f>
        <v>0</v>
      </c>
      <c r="W211">
        <f>($C$7*CG211+$D$7*CH211+$E$7*V211)</f>
        <v>0</v>
      </c>
      <c r="X211">
        <f>0.61365*exp(17.502*W211/(240.97+W211))</f>
        <v>0</v>
      </c>
      <c r="Y211">
        <f>(Z211/AA211*100)</f>
        <v>0</v>
      </c>
      <c r="Z211">
        <f>BY211*(CD211+CE211)/1000</f>
        <v>0</v>
      </c>
      <c r="AA211">
        <f>0.61365*exp(17.502*CF211/(240.97+CF211))</f>
        <v>0</v>
      </c>
      <c r="AB211">
        <f>(X211-BY211*(CD211+CE211)/1000)</f>
        <v>0</v>
      </c>
      <c r="AC211">
        <f>(-J211*44100)</f>
        <v>0</v>
      </c>
      <c r="AD211">
        <f>2*29.3*R211*0.92*(CF211-W211)</f>
        <v>0</v>
      </c>
      <c r="AE211">
        <f>2*0.95*5.67E-8*(((CF211+$B$7)+273)^4-(W211+273)^4)</f>
        <v>0</v>
      </c>
      <c r="AF211">
        <f>U211+AE211+AC211+AD211</f>
        <v>0</v>
      </c>
      <c r="AG211">
        <v>14</v>
      </c>
      <c r="AH211">
        <v>2</v>
      </c>
      <c r="AI211">
        <f>IF(AG211*$H$13&gt;=AK211,1.0,(AK211/(AK211-AG211*$H$13)))</f>
        <v>0</v>
      </c>
      <c r="AJ211">
        <f>(AI211-1)*100</f>
        <v>0</v>
      </c>
      <c r="AK211">
        <f>MAX(0,($B$13+$C$13*CK211)/(1+$D$13*CK211)*CD211/(CF211+273)*$E$13)</f>
        <v>0</v>
      </c>
      <c r="AL211" t="s">
        <v>292</v>
      </c>
      <c r="AM211" t="s">
        <v>292</v>
      </c>
      <c r="AN211">
        <v>0</v>
      </c>
      <c r="AO211">
        <v>0</v>
      </c>
      <c r="AP211">
        <f>1-AN211/AO211</f>
        <v>0</v>
      </c>
      <c r="AQ211">
        <v>0</v>
      </c>
      <c r="AR211" t="s">
        <v>292</v>
      </c>
      <c r="AS211" t="s">
        <v>292</v>
      </c>
      <c r="AT211">
        <v>0</v>
      </c>
      <c r="AU211">
        <v>0</v>
      </c>
      <c r="AV211">
        <f>1-AT211/AU211</f>
        <v>0</v>
      </c>
      <c r="AW211">
        <v>0.5</v>
      </c>
      <c r="AX211">
        <f>BO211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292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BN211">
        <f>$B$11*CL211+$C$11*CM211+$F$11*CN211*(1-CQ211)</f>
        <v>0</v>
      </c>
      <c r="BO211">
        <f>BN211*BP211</f>
        <v>0</v>
      </c>
      <c r="BP211">
        <f>($B$11*$D$9+$C$11*$D$9+$F$11*((DA211+CS211)/MAX(DA211+CS211+DB211, 0.1)*$I$9+DB211/MAX(DA211+CS211+DB211, 0.1)*$J$9))/($B$11+$C$11+$F$11)</f>
        <v>0</v>
      </c>
      <c r="BQ211">
        <f>($B$11*$K$9+$C$11*$K$9+$F$11*((DA211+CS211)/MAX(DA211+CS211+DB211, 0.1)*$P$9+DB211/MAX(DA211+CS211+DB211, 0.1)*$Q$9))/($B$11+$C$11+$F$11)</f>
        <v>0</v>
      </c>
      <c r="BR211">
        <v>6</v>
      </c>
      <c r="BS211">
        <v>0.5</v>
      </c>
      <c r="BT211" t="s">
        <v>293</v>
      </c>
      <c r="BU211">
        <v>2</v>
      </c>
      <c r="BV211">
        <v>1626126701.6</v>
      </c>
      <c r="BW211">
        <v>401.830333333333</v>
      </c>
      <c r="BX211">
        <v>419.992</v>
      </c>
      <c r="BY211">
        <v>8.23831666666667</v>
      </c>
      <c r="BZ211">
        <v>4.90422333333333</v>
      </c>
      <c r="CA211">
        <v>399.701</v>
      </c>
      <c r="CB211">
        <v>8.28898</v>
      </c>
      <c r="CC211">
        <v>899.949</v>
      </c>
      <c r="CD211">
        <v>100.774</v>
      </c>
      <c r="CE211">
        <v>0.111164</v>
      </c>
      <c r="CF211">
        <v>20.4150333333333</v>
      </c>
      <c r="CG211">
        <v>19.3086333333333</v>
      </c>
      <c r="CH211">
        <v>999.9</v>
      </c>
      <c r="CI211">
        <v>0</v>
      </c>
      <c r="CJ211">
        <v>0</v>
      </c>
      <c r="CK211">
        <v>9963.54</v>
      </c>
      <c r="CL211">
        <v>0</v>
      </c>
      <c r="CM211">
        <v>0.221023</v>
      </c>
      <c r="CN211">
        <v>1459.98333333333</v>
      </c>
      <c r="CO211">
        <v>0.972997666666667</v>
      </c>
      <c r="CP211">
        <v>0.0270023666666667</v>
      </c>
      <c r="CQ211">
        <v>0</v>
      </c>
      <c r="CR211">
        <v>888.969333333333</v>
      </c>
      <c r="CS211">
        <v>4.99999</v>
      </c>
      <c r="CT211">
        <v>13010.4666666667</v>
      </c>
      <c r="CU211">
        <v>12728.2</v>
      </c>
      <c r="CV211">
        <v>40.125</v>
      </c>
      <c r="CW211">
        <v>42.25</v>
      </c>
      <c r="CX211">
        <v>41.25</v>
      </c>
      <c r="CY211">
        <v>41.562</v>
      </c>
      <c r="CZ211">
        <v>41.812</v>
      </c>
      <c r="DA211">
        <v>1415.69333333333</v>
      </c>
      <c r="DB211">
        <v>39.29</v>
      </c>
      <c r="DC211">
        <v>0</v>
      </c>
      <c r="DD211">
        <v>1626126711.7</v>
      </c>
      <c r="DE211">
        <v>0</v>
      </c>
      <c r="DF211">
        <v>889.566307692308</v>
      </c>
      <c r="DG211">
        <v>-5.9197948775999</v>
      </c>
      <c r="DH211">
        <v>-84.3623931656768</v>
      </c>
      <c r="DI211">
        <v>13020.2153846154</v>
      </c>
      <c r="DJ211">
        <v>15</v>
      </c>
      <c r="DK211">
        <v>1626126261</v>
      </c>
      <c r="DL211" t="s">
        <v>294</v>
      </c>
      <c r="DM211">
        <v>1626126255</v>
      </c>
      <c r="DN211">
        <v>1626126261</v>
      </c>
      <c r="DO211">
        <v>7</v>
      </c>
      <c r="DP211">
        <v>0.339</v>
      </c>
      <c r="DQ211">
        <v>0.02</v>
      </c>
      <c r="DR211">
        <v>2.158</v>
      </c>
      <c r="DS211">
        <v>-0.064</v>
      </c>
      <c r="DT211">
        <v>420</v>
      </c>
      <c r="DU211">
        <v>4</v>
      </c>
      <c r="DV211">
        <v>0.09</v>
      </c>
      <c r="DW211">
        <v>0.05</v>
      </c>
      <c r="DX211">
        <v>-18.097787804878</v>
      </c>
      <c r="DY211">
        <v>-0.727059930313614</v>
      </c>
      <c r="DZ211">
        <v>0.0764313311925442</v>
      </c>
      <c r="EA211">
        <v>0</v>
      </c>
      <c r="EB211">
        <v>889.880371428571</v>
      </c>
      <c r="EC211">
        <v>-5.75168554831513</v>
      </c>
      <c r="ED211">
        <v>0.597731525290855</v>
      </c>
      <c r="EE211">
        <v>1</v>
      </c>
      <c r="EF211">
        <v>3.27715853658537</v>
      </c>
      <c r="EG211">
        <v>0.322578815331014</v>
      </c>
      <c r="EH211">
        <v>0.0333250698541691</v>
      </c>
      <c r="EI211">
        <v>0</v>
      </c>
      <c r="EJ211">
        <v>1</v>
      </c>
      <c r="EK211">
        <v>3</v>
      </c>
      <c r="EL211" t="s">
        <v>459</v>
      </c>
      <c r="EM211">
        <v>100</v>
      </c>
      <c r="EN211">
        <v>100</v>
      </c>
      <c r="EO211">
        <v>2.13</v>
      </c>
      <c r="EP211">
        <v>-0.0506</v>
      </c>
      <c r="EQ211">
        <v>1.36772170046793</v>
      </c>
      <c r="ER211">
        <v>0.00225868272383977</v>
      </c>
      <c r="ES211">
        <v>-9.96746185667655e-07</v>
      </c>
      <c r="ET211">
        <v>2.83711317370827e-10</v>
      </c>
      <c r="EU211">
        <v>-0.063082517618382</v>
      </c>
      <c r="EV211">
        <v>-0.00217948432402501</v>
      </c>
      <c r="EW211">
        <v>0.000453263451741206</v>
      </c>
      <c r="EX211">
        <v>-1.16319206543697e-06</v>
      </c>
      <c r="EY211">
        <v>-2</v>
      </c>
      <c r="EZ211">
        <v>2196</v>
      </c>
      <c r="FA211">
        <v>1</v>
      </c>
      <c r="FB211">
        <v>25</v>
      </c>
      <c r="FC211">
        <v>7.5</v>
      </c>
      <c r="FD211">
        <v>7.4</v>
      </c>
      <c r="FE211">
        <v>18</v>
      </c>
      <c r="FF211">
        <v>944.437</v>
      </c>
      <c r="FG211">
        <v>425.453</v>
      </c>
      <c r="FH211">
        <v>20.4402</v>
      </c>
      <c r="FI211">
        <v>25.5883</v>
      </c>
      <c r="FJ211">
        <v>29.9995</v>
      </c>
      <c r="FK211">
        <v>25.7311</v>
      </c>
      <c r="FL211">
        <v>25.7707</v>
      </c>
      <c r="FM211">
        <v>25.2704</v>
      </c>
      <c r="FN211">
        <v>70.0434</v>
      </c>
      <c r="FO211">
        <v>0</v>
      </c>
      <c r="FP211">
        <v>20.53</v>
      </c>
      <c r="FQ211">
        <v>420</v>
      </c>
      <c r="FR211">
        <v>4.98372</v>
      </c>
      <c r="FS211">
        <v>101.402</v>
      </c>
      <c r="FT211">
        <v>102.032</v>
      </c>
    </row>
    <row r="212" spans="1:176">
      <c r="A212">
        <v>196</v>
      </c>
      <c r="B212">
        <v>1626126704.6</v>
      </c>
      <c r="C212">
        <v>390.099999904633</v>
      </c>
      <c r="D212" t="s">
        <v>686</v>
      </c>
      <c r="E212" t="s">
        <v>687</v>
      </c>
      <c r="F212">
        <v>1</v>
      </c>
      <c r="I212">
        <v>1626126703.6</v>
      </c>
      <c r="J212">
        <f>(K212)/1000</f>
        <v>0</v>
      </c>
      <c r="K212">
        <f>1000*CC212*AI212*(BY212-BZ212)/(100*BR212*(1000-AI212*BY212))</f>
        <v>0</v>
      </c>
      <c r="L212">
        <f>CC212*AI212*(BX212-BW212*(1000-AI212*BZ212)/(1000-AI212*BY212))/(100*BR212)</f>
        <v>0</v>
      </c>
      <c r="M212">
        <f>BW212 - IF(AI212&gt;1, L212*BR212*100.0/(AK212*CK212), 0)</f>
        <v>0</v>
      </c>
      <c r="N212">
        <f>((T212-J212/2)*M212-L212)/(T212+J212/2)</f>
        <v>0</v>
      </c>
      <c r="O212">
        <f>N212*(CD212+CE212)/1000.0</f>
        <v>0</v>
      </c>
      <c r="P212">
        <f>(BW212 - IF(AI212&gt;1, L212*BR212*100.0/(AK212*CK212), 0))*(CD212+CE212)/1000.0</f>
        <v>0</v>
      </c>
      <c r="Q212">
        <f>2.0/((1/S212-1/R212)+SIGN(S212)*SQRT((1/S212-1/R212)*(1/S212-1/R212) + 4*BS212/((BS212+1)*(BS212+1))*(2*1/S212*1/R212-1/R212*1/R212)))</f>
        <v>0</v>
      </c>
      <c r="R212">
        <f>IF(LEFT(BT212,1)&lt;&gt;"0",IF(LEFT(BT212,1)="1",3.0,BU212),$D$5+$E$5*(CK212*CD212/($K$5*1000))+$F$5*(CK212*CD212/($K$5*1000))*MAX(MIN(BR212,$J$5),$I$5)*MAX(MIN(BR212,$J$5),$I$5)+$G$5*MAX(MIN(BR212,$J$5),$I$5)*(CK212*CD212/($K$5*1000))+$H$5*(CK212*CD212/($K$5*1000))*(CK212*CD212/($K$5*1000)))</f>
        <v>0</v>
      </c>
      <c r="S212">
        <f>J212*(1000-(1000*0.61365*exp(17.502*W212/(240.97+W212))/(CD212+CE212)+BY212)/2)/(1000*0.61365*exp(17.502*W212/(240.97+W212))/(CD212+CE212)-BY212)</f>
        <v>0</v>
      </c>
      <c r="T212">
        <f>1/((BS212+1)/(Q212/1.6)+1/(R212/1.37)) + BS212/((BS212+1)/(Q212/1.6) + BS212/(R212/1.37))</f>
        <v>0</v>
      </c>
      <c r="U212">
        <f>(BN212*BQ212)</f>
        <v>0</v>
      </c>
      <c r="V212">
        <f>(CF212+(U212+2*0.95*5.67E-8*(((CF212+$B$7)+273)^4-(CF212+273)^4)-44100*J212)/(1.84*29.3*R212+8*0.95*5.67E-8*(CF212+273)^3))</f>
        <v>0</v>
      </c>
      <c r="W212">
        <f>($C$7*CG212+$D$7*CH212+$E$7*V212)</f>
        <v>0</v>
      </c>
      <c r="X212">
        <f>0.61365*exp(17.502*W212/(240.97+W212))</f>
        <v>0</v>
      </c>
      <c r="Y212">
        <f>(Z212/AA212*100)</f>
        <v>0</v>
      </c>
      <c r="Z212">
        <f>BY212*(CD212+CE212)/1000</f>
        <v>0</v>
      </c>
      <c r="AA212">
        <f>0.61365*exp(17.502*CF212/(240.97+CF212))</f>
        <v>0</v>
      </c>
      <c r="AB212">
        <f>(X212-BY212*(CD212+CE212)/1000)</f>
        <v>0</v>
      </c>
      <c r="AC212">
        <f>(-J212*44100)</f>
        <v>0</v>
      </c>
      <c r="AD212">
        <f>2*29.3*R212*0.92*(CF212-W212)</f>
        <v>0</v>
      </c>
      <c r="AE212">
        <f>2*0.95*5.67E-8*(((CF212+$B$7)+273)^4-(W212+273)^4)</f>
        <v>0</v>
      </c>
      <c r="AF212">
        <f>U212+AE212+AC212+AD212</f>
        <v>0</v>
      </c>
      <c r="AG212">
        <v>14</v>
      </c>
      <c r="AH212">
        <v>2</v>
      </c>
      <c r="AI212">
        <f>IF(AG212*$H$13&gt;=AK212,1.0,(AK212/(AK212-AG212*$H$13)))</f>
        <v>0</v>
      </c>
      <c r="AJ212">
        <f>(AI212-1)*100</f>
        <v>0</v>
      </c>
      <c r="AK212">
        <f>MAX(0,($B$13+$C$13*CK212)/(1+$D$13*CK212)*CD212/(CF212+273)*$E$13)</f>
        <v>0</v>
      </c>
      <c r="AL212" t="s">
        <v>292</v>
      </c>
      <c r="AM212" t="s">
        <v>292</v>
      </c>
      <c r="AN212">
        <v>0</v>
      </c>
      <c r="AO212">
        <v>0</v>
      </c>
      <c r="AP212">
        <f>1-AN212/AO212</f>
        <v>0</v>
      </c>
      <c r="AQ212">
        <v>0</v>
      </c>
      <c r="AR212" t="s">
        <v>292</v>
      </c>
      <c r="AS212" t="s">
        <v>292</v>
      </c>
      <c r="AT212">
        <v>0</v>
      </c>
      <c r="AU212">
        <v>0</v>
      </c>
      <c r="AV212">
        <f>1-AT212/AU212</f>
        <v>0</v>
      </c>
      <c r="AW212">
        <v>0.5</v>
      </c>
      <c r="AX212">
        <f>BO212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292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BN212">
        <f>$B$11*CL212+$C$11*CM212+$F$11*CN212*(1-CQ212)</f>
        <v>0</v>
      </c>
      <c r="BO212">
        <f>BN212*BP212</f>
        <v>0</v>
      </c>
      <c r="BP212">
        <f>($B$11*$D$9+$C$11*$D$9+$F$11*((DA212+CS212)/MAX(DA212+CS212+DB212, 0.1)*$I$9+DB212/MAX(DA212+CS212+DB212, 0.1)*$J$9))/($B$11+$C$11+$F$11)</f>
        <v>0</v>
      </c>
      <c r="BQ212">
        <f>($B$11*$K$9+$C$11*$K$9+$F$11*((DA212+CS212)/MAX(DA212+CS212+DB212, 0.1)*$P$9+DB212/MAX(DA212+CS212+DB212, 0.1)*$Q$9))/($B$11+$C$11+$F$11)</f>
        <v>0</v>
      </c>
      <c r="BR212">
        <v>6</v>
      </c>
      <c r="BS212">
        <v>0.5</v>
      </c>
      <c r="BT212" t="s">
        <v>293</v>
      </c>
      <c r="BU212">
        <v>2</v>
      </c>
      <c r="BV212">
        <v>1626126703.6</v>
      </c>
      <c r="BW212">
        <v>401.799</v>
      </c>
      <c r="BX212">
        <v>419.985333333333</v>
      </c>
      <c r="BY212">
        <v>8.25092666666667</v>
      </c>
      <c r="BZ212">
        <v>4.90477666666667</v>
      </c>
      <c r="CA212">
        <v>399.669666666667</v>
      </c>
      <c r="CB212">
        <v>8.30153333333333</v>
      </c>
      <c r="CC212">
        <v>899.982333333333</v>
      </c>
      <c r="CD212">
        <v>100.773666666667</v>
      </c>
      <c r="CE212">
        <v>0.110791666666667</v>
      </c>
      <c r="CF212">
        <v>20.4488</v>
      </c>
      <c r="CG212">
        <v>19.3335666666667</v>
      </c>
      <c r="CH212">
        <v>999.9</v>
      </c>
      <c r="CI212">
        <v>0</v>
      </c>
      <c r="CJ212">
        <v>0</v>
      </c>
      <c r="CK212">
        <v>10007.0833333333</v>
      </c>
      <c r="CL212">
        <v>0</v>
      </c>
      <c r="CM212">
        <v>0.221023</v>
      </c>
      <c r="CN212">
        <v>1459.98</v>
      </c>
      <c r="CO212">
        <v>0.972997666666667</v>
      </c>
      <c r="CP212">
        <v>0.0270023666666667</v>
      </c>
      <c r="CQ212">
        <v>0</v>
      </c>
      <c r="CR212">
        <v>888.765333333333</v>
      </c>
      <c r="CS212">
        <v>4.99999</v>
      </c>
      <c r="CT212">
        <v>13008.2</v>
      </c>
      <c r="CU212">
        <v>12728.1666666667</v>
      </c>
      <c r="CV212">
        <v>40.125</v>
      </c>
      <c r="CW212">
        <v>42.25</v>
      </c>
      <c r="CX212">
        <v>41.25</v>
      </c>
      <c r="CY212">
        <v>41.583</v>
      </c>
      <c r="CZ212">
        <v>41.812</v>
      </c>
      <c r="DA212">
        <v>1415.69</v>
      </c>
      <c r="DB212">
        <v>39.29</v>
      </c>
      <c r="DC212">
        <v>0</v>
      </c>
      <c r="DD212">
        <v>1626126714.1</v>
      </c>
      <c r="DE212">
        <v>0</v>
      </c>
      <c r="DF212">
        <v>889.335038461538</v>
      </c>
      <c r="DG212">
        <v>-5.50622221874728</v>
      </c>
      <c r="DH212">
        <v>-83.2034187505046</v>
      </c>
      <c r="DI212">
        <v>13016.9192307692</v>
      </c>
      <c r="DJ212">
        <v>15</v>
      </c>
      <c r="DK212">
        <v>1626126261</v>
      </c>
      <c r="DL212" t="s">
        <v>294</v>
      </c>
      <c r="DM212">
        <v>1626126255</v>
      </c>
      <c r="DN212">
        <v>1626126261</v>
      </c>
      <c r="DO212">
        <v>7</v>
      </c>
      <c r="DP212">
        <v>0.339</v>
      </c>
      <c r="DQ212">
        <v>0.02</v>
      </c>
      <c r="DR212">
        <v>2.158</v>
      </c>
      <c r="DS212">
        <v>-0.064</v>
      </c>
      <c r="DT212">
        <v>420</v>
      </c>
      <c r="DU212">
        <v>4</v>
      </c>
      <c r="DV212">
        <v>0.09</v>
      </c>
      <c r="DW212">
        <v>0.05</v>
      </c>
      <c r="DX212">
        <v>-18.1131634146341</v>
      </c>
      <c r="DY212">
        <v>-0.664097560975648</v>
      </c>
      <c r="DZ212">
        <v>0.0727232131762737</v>
      </c>
      <c r="EA212">
        <v>0</v>
      </c>
      <c r="EB212">
        <v>889.676794117647</v>
      </c>
      <c r="EC212">
        <v>-5.60791102118208</v>
      </c>
      <c r="ED212">
        <v>0.57371968864757</v>
      </c>
      <c r="EE212">
        <v>1</v>
      </c>
      <c r="EF212">
        <v>3.28612975609756</v>
      </c>
      <c r="EG212">
        <v>0.370612473867601</v>
      </c>
      <c r="EH212">
        <v>0.0368823625299976</v>
      </c>
      <c r="EI212">
        <v>0</v>
      </c>
      <c r="EJ212">
        <v>1</v>
      </c>
      <c r="EK212">
        <v>3</v>
      </c>
      <c r="EL212" t="s">
        <v>459</v>
      </c>
      <c r="EM212">
        <v>100</v>
      </c>
      <c r="EN212">
        <v>100</v>
      </c>
      <c r="EO212">
        <v>2.129</v>
      </c>
      <c r="EP212">
        <v>-0.0506</v>
      </c>
      <c r="EQ212">
        <v>1.36772170046793</v>
      </c>
      <c r="ER212">
        <v>0.00225868272383977</v>
      </c>
      <c r="ES212">
        <v>-9.96746185667655e-07</v>
      </c>
      <c r="ET212">
        <v>2.83711317370827e-10</v>
      </c>
      <c r="EU212">
        <v>-0.063082517618382</v>
      </c>
      <c r="EV212">
        <v>-0.00217948432402501</v>
      </c>
      <c r="EW212">
        <v>0.000453263451741206</v>
      </c>
      <c r="EX212">
        <v>-1.16319206543697e-06</v>
      </c>
      <c r="EY212">
        <v>-2</v>
      </c>
      <c r="EZ212">
        <v>2196</v>
      </c>
      <c r="FA212">
        <v>1</v>
      </c>
      <c r="FB212">
        <v>25</v>
      </c>
      <c r="FC212">
        <v>7.5</v>
      </c>
      <c r="FD212">
        <v>7.4</v>
      </c>
      <c r="FE212">
        <v>18</v>
      </c>
      <c r="FF212">
        <v>944.789</v>
      </c>
      <c r="FG212">
        <v>425.391</v>
      </c>
      <c r="FH212">
        <v>20.4933</v>
      </c>
      <c r="FI212">
        <v>25.5848</v>
      </c>
      <c r="FJ212">
        <v>29.9994</v>
      </c>
      <c r="FK212">
        <v>25.7289</v>
      </c>
      <c r="FL212">
        <v>25.7685</v>
      </c>
      <c r="FM212">
        <v>25.2696</v>
      </c>
      <c r="FN212">
        <v>70.0434</v>
      </c>
      <c r="FO212">
        <v>0</v>
      </c>
      <c r="FP212">
        <v>20.63</v>
      </c>
      <c r="FQ212">
        <v>420</v>
      </c>
      <c r="FR212">
        <v>4.99144</v>
      </c>
      <c r="FS212">
        <v>101.403</v>
      </c>
      <c r="FT212">
        <v>102.033</v>
      </c>
    </row>
    <row r="213" spans="1:176">
      <c r="A213">
        <v>197</v>
      </c>
      <c r="B213">
        <v>1626126706.6</v>
      </c>
      <c r="C213">
        <v>392.099999904633</v>
      </c>
      <c r="D213" t="s">
        <v>688</v>
      </c>
      <c r="E213" t="s">
        <v>689</v>
      </c>
      <c r="F213">
        <v>1</v>
      </c>
      <c r="I213">
        <v>1626126705.6</v>
      </c>
      <c r="J213">
        <f>(K213)/1000</f>
        <v>0</v>
      </c>
      <c r="K213">
        <f>1000*CC213*AI213*(BY213-BZ213)/(100*BR213*(1000-AI213*BY213))</f>
        <v>0</v>
      </c>
      <c r="L213">
        <f>CC213*AI213*(BX213-BW213*(1000-AI213*BZ213)/(1000-AI213*BY213))/(100*BR213)</f>
        <v>0</v>
      </c>
      <c r="M213">
        <f>BW213 - IF(AI213&gt;1, L213*BR213*100.0/(AK213*CK213), 0)</f>
        <v>0</v>
      </c>
      <c r="N213">
        <f>((T213-J213/2)*M213-L213)/(T213+J213/2)</f>
        <v>0</v>
      </c>
      <c r="O213">
        <f>N213*(CD213+CE213)/1000.0</f>
        <v>0</v>
      </c>
      <c r="P213">
        <f>(BW213 - IF(AI213&gt;1, L213*BR213*100.0/(AK213*CK213), 0))*(CD213+CE213)/1000.0</f>
        <v>0</v>
      </c>
      <c r="Q213">
        <f>2.0/((1/S213-1/R213)+SIGN(S213)*SQRT((1/S213-1/R213)*(1/S213-1/R213) + 4*BS213/((BS213+1)*(BS213+1))*(2*1/S213*1/R213-1/R213*1/R213)))</f>
        <v>0</v>
      </c>
      <c r="R213">
        <f>IF(LEFT(BT213,1)&lt;&gt;"0",IF(LEFT(BT213,1)="1",3.0,BU213),$D$5+$E$5*(CK213*CD213/($K$5*1000))+$F$5*(CK213*CD213/($K$5*1000))*MAX(MIN(BR213,$J$5),$I$5)*MAX(MIN(BR213,$J$5),$I$5)+$G$5*MAX(MIN(BR213,$J$5),$I$5)*(CK213*CD213/($K$5*1000))+$H$5*(CK213*CD213/($K$5*1000))*(CK213*CD213/($K$5*1000)))</f>
        <v>0</v>
      </c>
      <c r="S213">
        <f>J213*(1000-(1000*0.61365*exp(17.502*W213/(240.97+W213))/(CD213+CE213)+BY213)/2)/(1000*0.61365*exp(17.502*W213/(240.97+W213))/(CD213+CE213)-BY213)</f>
        <v>0</v>
      </c>
      <c r="T213">
        <f>1/((BS213+1)/(Q213/1.6)+1/(R213/1.37)) + BS213/((BS213+1)/(Q213/1.6) + BS213/(R213/1.37))</f>
        <v>0</v>
      </c>
      <c r="U213">
        <f>(BN213*BQ213)</f>
        <v>0</v>
      </c>
      <c r="V213">
        <f>(CF213+(U213+2*0.95*5.67E-8*(((CF213+$B$7)+273)^4-(CF213+273)^4)-44100*J213)/(1.84*29.3*R213+8*0.95*5.67E-8*(CF213+273)^3))</f>
        <v>0</v>
      </c>
      <c r="W213">
        <f>($C$7*CG213+$D$7*CH213+$E$7*V213)</f>
        <v>0</v>
      </c>
      <c r="X213">
        <f>0.61365*exp(17.502*W213/(240.97+W213))</f>
        <v>0</v>
      </c>
      <c r="Y213">
        <f>(Z213/AA213*100)</f>
        <v>0</v>
      </c>
      <c r="Z213">
        <f>BY213*(CD213+CE213)/1000</f>
        <v>0</v>
      </c>
      <c r="AA213">
        <f>0.61365*exp(17.502*CF213/(240.97+CF213))</f>
        <v>0</v>
      </c>
      <c r="AB213">
        <f>(X213-BY213*(CD213+CE213)/1000)</f>
        <v>0</v>
      </c>
      <c r="AC213">
        <f>(-J213*44100)</f>
        <v>0</v>
      </c>
      <c r="AD213">
        <f>2*29.3*R213*0.92*(CF213-W213)</f>
        <v>0</v>
      </c>
      <c r="AE213">
        <f>2*0.95*5.67E-8*(((CF213+$B$7)+273)^4-(W213+273)^4)</f>
        <v>0</v>
      </c>
      <c r="AF213">
        <f>U213+AE213+AC213+AD213</f>
        <v>0</v>
      </c>
      <c r="AG213">
        <v>14</v>
      </c>
      <c r="AH213">
        <v>2</v>
      </c>
      <c r="AI213">
        <f>IF(AG213*$H$13&gt;=AK213,1.0,(AK213/(AK213-AG213*$H$13)))</f>
        <v>0</v>
      </c>
      <c r="AJ213">
        <f>(AI213-1)*100</f>
        <v>0</v>
      </c>
      <c r="AK213">
        <f>MAX(0,($B$13+$C$13*CK213)/(1+$D$13*CK213)*CD213/(CF213+273)*$E$13)</f>
        <v>0</v>
      </c>
      <c r="AL213" t="s">
        <v>292</v>
      </c>
      <c r="AM213" t="s">
        <v>292</v>
      </c>
      <c r="AN213">
        <v>0</v>
      </c>
      <c r="AO213">
        <v>0</v>
      </c>
      <c r="AP213">
        <f>1-AN213/AO213</f>
        <v>0</v>
      </c>
      <c r="AQ213">
        <v>0</v>
      </c>
      <c r="AR213" t="s">
        <v>292</v>
      </c>
      <c r="AS213" t="s">
        <v>292</v>
      </c>
      <c r="AT213">
        <v>0</v>
      </c>
      <c r="AU213">
        <v>0</v>
      </c>
      <c r="AV213">
        <f>1-AT213/AU213</f>
        <v>0</v>
      </c>
      <c r="AW213">
        <v>0.5</v>
      </c>
      <c r="AX213">
        <f>BO213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292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BN213">
        <f>$B$11*CL213+$C$11*CM213+$F$11*CN213*(1-CQ213)</f>
        <v>0</v>
      </c>
      <c r="BO213">
        <f>BN213*BP213</f>
        <v>0</v>
      </c>
      <c r="BP213">
        <f>($B$11*$D$9+$C$11*$D$9+$F$11*((DA213+CS213)/MAX(DA213+CS213+DB213, 0.1)*$I$9+DB213/MAX(DA213+CS213+DB213, 0.1)*$J$9))/($B$11+$C$11+$F$11)</f>
        <v>0</v>
      </c>
      <c r="BQ213">
        <f>($B$11*$K$9+$C$11*$K$9+$F$11*((DA213+CS213)/MAX(DA213+CS213+DB213, 0.1)*$P$9+DB213/MAX(DA213+CS213+DB213, 0.1)*$Q$9))/($B$11+$C$11+$F$11)</f>
        <v>0</v>
      </c>
      <c r="BR213">
        <v>6</v>
      </c>
      <c r="BS213">
        <v>0.5</v>
      </c>
      <c r="BT213" t="s">
        <v>293</v>
      </c>
      <c r="BU213">
        <v>2</v>
      </c>
      <c r="BV213">
        <v>1626126705.6</v>
      </c>
      <c r="BW213">
        <v>401.783333333333</v>
      </c>
      <c r="BX213">
        <v>420.000666666667</v>
      </c>
      <c r="BY213">
        <v>8.26202</v>
      </c>
      <c r="BZ213">
        <v>4.90526333333333</v>
      </c>
      <c r="CA213">
        <v>399.654</v>
      </c>
      <c r="CB213">
        <v>8.31256666666667</v>
      </c>
      <c r="CC213">
        <v>899.976333333333</v>
      </c>
      <c r="CD213">
        <v>100.773333333333</v>
      </c>
      <c r="CE213">
        <v>0.11008</v>
      </c>
      <c r="CF213">
        <v>20.4832333333333</v>
      </c>
      <c r="CG213">
        <v>19.3531666666667</v>
      </c>
      <c r="CH213">
        <v>999.9</v>
      </c>
      <c r="CI213">
        <v>0</v>
      </c>
      <c r="CJ213">
        <v>0</v>
      </c>
      <c r="CK213">
        <v>10033.7333333333</v>
      </c>
      <c r="CL213">
        <v>0</v>
      </c>
      <c r="CM213">
        <v>0.221023</v>
      </c>
      <c r="CN213">
        <v>1460.06666666667</v>
      </c>
      <c r="CO213">
        <v>0.972999</v>
      </c>
      <c r="CP213">
        <v>0.0270008</v>
      </c>
      <c r="CQ213">
        <v>0</v>
      </c>
      <c r="CR213">
        <v>888.529666666667</v>
      </c>
      <c r="CS213">
        <v>4.99999</v>
      </c>
      <c r="CT213">
        <v>13006.7666666667</v>
      </c>
      <c r="CU213">
        <v>12728.9333333333</v>
      </c>
      <c r="CV213">
        <v>40.125</v>
      </c>
      <c r="CW213">
        <v>42.25</v>
      </c>
      <c r="CX213">
        <v>41.25</v>
      </c>
      <c r="CY213">
        <v>41.562</v>
      </c>
      <c r="CZ213">
        <v>41.812</v>
      </c>
      <c r="DA213">
        <v>1415.77666666667</v>
      </c>
      <c r="DB213">
        <v>39.29</v>
      </c>
      <c r="DC213">
        <v>0</v>
      </c>
      <c r="DD213">
        <v>1626126715.9</v>
      </c>
      <c r="DE213">
        <v>0</v>
      </c>
      <c r="DF213">
        <v>889.13576</v>
      </c>
      <c r="DG213">
        <v>-5.7912307594996</v>
      </c>
      <c r="DH213">
        <v>-82.5384614072309</v>
      </c>
      <c r="DI213">
        <v>13013.988</v>
      </c>
      <c r="DJ213">
        <v>15</v>
      </c>
      <c r="DK213">
        <v>1626126261</v>
      </c>
      <c r="DL213" t="s">
        <v>294</v>
      </c>
      <c r="DM213">
        <v>1626126255</v>
      </c>
      <c r="DN213">
        <v>1626126261</v>
      </c>
      <c r="DO213">
        <v>7</v>
      </c>
      <c r="DP213">
        <v>0.339</v>
      </c>
      <c r="DQ213">
        <v>0.02</v>
      </c>
      <c r="DR213">
        <v>2.158</v>
      </c>
      <c r="DS213">
        <v>-0.064</v>
      </c>
      <c r="DT213">
        <v>420</v>
      </c>
      <c r="DU213">
        <v>4</v>
      </c>
      <c r="DV213">
        <v>0.09</v>
      </c>
      <c r="DW213">
        <v>0.05</v>
      </c>
      <c r="DX213">
        <v>-18.1345634146341</v>
      </c>
      <c r="DY213">
        <v>-0.571524041811864</v>
      </c>
      <c r="DZ213">
        <v>0.0642334870346687</v>
      </c>
      <c r="EA213">
        <v>0</v>
      </c>
      <c r="EB213">
        <v>889.482272727273</v>
      </c>
      <c r="EC213">
        <v>-5.92744549903019</v>
      </c>
      <c r="ED213">
        <v>0.585786043924055</v>
      </c>
      <c r="EE213">
        <v>1</v>
      </c>
      <c r="EF213">
        <v>3.29744097560976</v>
      </c>
      <c r="EG213">
        <v>0.382193728222989</v>
      </c>
      <c r="EH213">
        <v>0.037837604330708</v>
      </c>
      <c r="EI213">
        <v>0</v>
      </c>
      <c r="EJ213">
        <v>1</v>
      </c>
      <c r="EK213">
        <v>3</v>
      </c>
      <c r="EL213" t="s">
        <v>459</v>
      </c>
      <c r="EM213">
        <v>100</v>
      </c>
      <c r="EN213">
        <v>100</v>
      </c>
      <c r="EO213">
        <v>2.13</v>
      </c>
      <c r="EP213">
        <v>-0.0505</v>
      </c>
      <c r="EQ213">
        <v>1.36772170046793</v>
      </c>
      <c r="ER213">
        <v>0.00225868272383977</v>
      </c>
      <c r="ES213">
        <v>-9.96746185667655e-07</v>
      </c>
      <c r="ET213">
        <v>2.83711317370827e-10</v>
      </c>
      <c r="EU213">
        <v>-0.063082517618382</v>
      </c>
      <c r="EV213">
        <v>-0.00217948432402501</v>
      </c>
      <c r="EW213">
        <v>0.000453263451741206</v>
      </c>
      <c r="EX213">
        <v>-1.16319206543697e-06</v>
      </c>
      <c r="EY213">
        <v>-2</v>
      </c>
      <c r="EZ213">
        <v>2196</v>
      </c>
      <c r="FA213">
        <v>1</v>
      </c>
      <c r="FB213">
        <v>25</v>
      </c>
      <c r="FC213">
        <v>7.5</v>
      </c>
      <c r="FD213">
        <v>7.4</v>
      </c>
      <c r="FE213">
        <v>18</v>
      </c>
      <c r="FF213">
        <v>945.324</v>
      </c>
      <c r="FG213">
        <v>425.208</v>
      </c>
      <c r="FH213">
        <v>20.5557</v>
      </c>
      <c r="FI213">
        <v>25.5808</v>
      </c>
      <c r="FJ213">
        <v>29.9994</v>
      </c>
      <c r="FK213">
        <v>25.7267</v>
      </c>
      <c r="FL213">
        <v>25.7658</v>
      </c>
      <c r="FM213">
        <v>25.2681</v>
      </c>
      <c r="FN213">
        <v>70.0434</v>
      </c>
      <c r="FO213">
        <v>0</v>
      </c>
      <c r="FP213">
        <v>20.63</v>
      </c>
      <c r="FQ213">
        <v>420</v>
      </c>
      <c r="FR213">
        <v>4.99546</v>
      </c>
      <c r="FS213">
        <v>101.404</v>
      </c>
      <c r="FT213">
        <v>102.034</v>
      </c>
    </row>
    <row r="214" spans="1:176">
      <c r="A214">
        <v>198</v>
      </c>
      <c r="B214">
        <v>1626126708.6</v>
      </c>
      <c r="C214">
        <v>394.099999904633</v>
      </c>
      <c r="D214" t="s">
        <v>690</v>
      </c>
      <c r="E214" t="s">
        <v>691</v>
      </c>
      <c r="F214">
        <v>1</v>
      </c>
      <c r="I214">
        <v>1626126707.6</v>
      </c>
      <c r="J214">
        <f>(K214)/1000</f>
        <v>0</v>
      </c>
      <c r="K214">
        <f>1000*CC214*AI214*(BY214-BZ214)/(100*BR214*(1000-AI214*BY214))</f>
        <v>0</v>
      </c>
      <c r="L214">
        <f>CC214*AI214*(BX214-BW214*(1000-AI214*BZ214)/(1000-AI214*BY214))/(100*BR214)</f>
        <v>0</v>
      </c>
      <c r="M214">
        <f>BW214 - IF(AI214&gt;1, L214*BR214*100.0/(AK214*CK214), 0)</f>
        <v>0</v>
      </c>
      <c r="N214">
        <f>((T214-J214/2)*M214-L214)/(T214+J214/2)</f>
        <v>0</v>
      </c>
      <c r="O214">
        <f>N214*(CD214+CE214)/1000.0</f>
        <v>0</v>
      </c>
      <c r="P214">
        <f>(BW214 - IF(AI214&gt;1, L214*BR214*100.0/(AK214*CK214), 0))*(CD214+CE214)/1000.0</f>
        <v>0</v>
      </c>
      <c r="Q214">
        <f>2.0/((1/S214-1/R214)+SIGN(S214)*SQRT((1/S214-1/R214)*(1/S214-1/R214) + 4*BS214/((BS214+1)*(BS214+1))*(2*1/S214*1/R214-1/R214*1/R214)))</f>
        <v>0</v>
      </c>
      <c r="R214">
        <f>IF(LEFT(BT214,1)&lt;&gt;"0",IF(LEFT(BT214,1)="1",3.0,BU214),$D$5+$E$5*(CK214*CD214/($K$5*1000))+$F$5*(CK214*CD214/($K$5*1000))*MAX(MIN(BR214,$J$5),$I$5)*MAX(MIN(BR214,$J$5),$I$5)+$G$5*MAX(MIN(BR214,$J$5),$I$5)*(CK214*CD214/($K$5*1000))+$H$5*(CK214*CD214/($K$5*1000))*(CK214*CD214/($K$5*1000)))</f>
        <v>0</v>
      </c>
      <c r="S214">
        <f>J214*(1000-(1000*0.61365*exp(17.502*W214/(240.97+W214))/(CD214+CE214)+BY214)/2)/(1000*0.61365*exp(17.502*W214/(240.97+W214))/(CD214+CE214)-BY214)</f>
        <v>0</v>
      </c>
      <c r="T214">
        <f>1/((BS214+1)/(Q214/1.6)+1/(R214/1.37)) + BS214/((BS214+1)/(Q214/1.6) + BS214/(R214/1.37))</f>
        <v>0</v>
      </c>
      <c r="U214">
        <f>(BN214*BQ214)</f>
        <v>0</v>
      </c>
      <c r="V214">
        <f>(CF214+(U214+2*0.95*5.67E-8*(((CF214+$B$7)+273)^4-(CF214+273)^4)-44100*J214)/(1.84*29.3*R214+8*0.95*5.67E-8*(CF214+273)^3))</f>
        <v>0</v>
      </c>
      <c r="W214">
        <f>($C$7*CG214+$D$7*CH214+$E$7*V214)</f>
        <v>0</v>
      </c>
      <c r="X214">
        <f>0.61365*exp(17.502*W214/(240.97+W214))</f>
        <v>0</v>
      </c>
      <c r="Y214">
        <f>(Z214/AA214*100)</f>
        <v>0</v>
      </c>
      <c r="Z214">
        <f>BY214*(CD214+CE214)/1000</f>
        <v>0</v>
      </c>
      <c r="AA214">
        <f>0.61365*exp(17.502*CF214/(240.97+CF214))</f>
        <v>0</v>
      </c>
      <c r="AB214">
        <f>(X214-BY214*(CD214+CE214)/1000)</f>
        <v>0</v>
      </c>
      <c r="AC214">
        <f>(-J214*44100)</f>
        <v>0</v>
      </c>
      <c r="AD214">
        <f>2*29.3*R214*0.92*(CF214-W214)</f>
        <v>0</v>
      </c>
      <c r="AE214">
        <f>2*0.95*5.67E-8*(((CF214+$B$7)+273)^4-(W214+273)^4)</f>
        <v>0</v>
      </c>
      <c r="AF214">
        <f>U214+AE214+AC214+AD214</f>
        <v>0</v>
      </c>
      <c r="AG214">
        <v>14</v>
      </c>
      <c r="AH214">
        <v>2</v>
      </c>
      <c r="AI214">
        <f>IF(AG214*$H$13&gt;=AK214,1.0,(AK214/(AK214-AG214*$H$13)))</f>
        <v>0</v>
      </c>
      <c r="AJ214">
        <f>(AI214-1)*100</f>
        <v>0</v>
      </c>
      <c r="AK214">
        <f>MAX(0,($B$13+$C$13*CK214)/(1+$D$13*CK214)*CD214/(CF214+273)*$E$13)</f>
        <v>0</v>
      </c>
      <c r="AL214" t="s">
        <v>292</v>
      </c>
      <c r="AM214" t="s">
        <v>292</v>
      </c>
      <c r="AN214">
        <v>0</v>
      </c>
      <c r="AO214">
        <v>0</v>
      </c>
      <c r="AP214">
        <f>1-AN214/AO214</f>
        <v>0</v>
      </c>
      <c r="AQ214">
        <v>0</v>
      </c>
      <c r="AR214" t="s">
        <v>292</v>
      </c>
      <c r="AS214" t="s">
        <v>292</v>
      </c>
      <c r="AT214">
        <v>0</v>
      </c>
      <c r="AU214">
        <v>0</v>
      </c>
      <c r="AV214">
        <f>1-AT214/AU214</f>
        <v>0</v>
      </c>
      <c r="AW214">
        <v>0.5</v>
      </c>
      <c r="AX214">
        <f>BO214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292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BN214">
        <f>$B$11*CL214+$C$11*CM214+$F$11*CN214*(1-CQ214)</f>
        <v>0</v>
      </c>
      <c r="BO214">
        <f>BN214*BP214</f>
        <v>0</v>
      </c>
      <c r="BP214">
        <f>($B$11*$D$9+$C$11*$D$9+$F$11*((DA214+CS214)/MAX(DA214+CS214+DB214, 0.1)*$I$9+DB214/MAX(DA214+CS214+DB214, 0.1)*$J$9))/($B$11+$C$11+$F$11)</f>
        <v>0</v>
      </c>
      <c r="BQ214">
        <f>($B$11*$K$9+$C$11*$K$9+$F$11*((DA214+CS214)/MAX(DA214+CS214+DB214, 0.1)*$P$9+DB214/MAX(DA214+CS214+DB214, 0.1)*$Q$9))/($B$11+$C$11+$F$11)</f>
        <v>0</v>
      </c>
      <c r="BR214">
        <v>6</v>
      </c>
      <c r="BS214">
        <v>0.5</v>
      </c>
      <c r="BT214" t="s">
        <v>293</v>
      </c>
      <c r="BU214">
        <v>2</v>
      </c>
      <c r="BV214">
        <v>1626126707.6</v>
      </c>
      <c r="BW214">
        <v>401.775</v>
      </c>
      <c r="BX214">
        <v>420.007333333333</v>
      </c>
      <c r="BY214">
        <v>8.27426666666667</v>
      </c>
      <c r="BZ214">
        <v>4.90547</v>
      </c>
      <c r="CA214">
        <v>399.645666666667</v>
      </c>
      <c r="CB214">
        <v>8.32474666666667</v>
      </c>
      <c r="CC214">
        <v>900.036</v>
      </c>
      <c r="CD214">
        <v>100.774</v>
      </c>
      <c r="CE214">
        <v>0.110796666666667</v>
      </c>
      <c r="CF214">
        <v>20.5150333333333</v>
      </c>
      <c r="CG214">
        <v>19.3842333333333</v>
      </c>
      <c r="CH214">
        <v>999.9</v>
      </c>
      <c r="CI214">
        <v>0</v>
      </c>
      <c r="CJ214">
        <v>0</v>
      </c>
      <c r="CK214">
        <v>9991.44</v>
      </c>
      <c r="CL214">
        <v>0</v>
      </c>
      <c r="CM214">
        <v>0.221023</v>
      </c>
      <c r="CN214">
        <v>1460.06333333333</v>
      </c>
      <c r="CO214">
        <v>0.972999</v>
      </c>
      <c r="CP214">
        <v>0.0270008</v>
      </c>
      <c r="CQ214">
        <v>0</v>
      </c>
      <c r="CR214">
        <v>888.243</v>
      </c>
      <c r="CS214">
        <v>4.99999</v>
      </c>
      <c r="CT214">
        <v>13004.0333333333</v>
      </c>
      <c r="CU214">
        <v>12728.9</v>
      </c>
      <c r="CV214">
        <v>40.125</v>
      </c>
      <c r="CW214">
        <v>42.229</v>
      </c>
      <c r="CX214">
        <v>41.25</v>
      </c>
      <c r="CY214">
        <v>41.562</v>
      </c>
      <c r="CZ214">
        <v>41.812</v>
      </c>
      <c r="DA214">
        <v>1415.77333333333</v>
      </c>
      <c r="DB214">
        <v>39.29</v>
      </c>
      <c r="DC214">
        <v>0</v>
      </c>
      <c r="DD214">
        <v>1626126717.7</v>
      </c>
      <c r="DE214">
        <v>0</v>
      </c>
      <c r="DF214">
        <v>889.005346153846</v>
      </c>
      <c r="DG214">
        <v>-5.84967521400463</v>
      </c>
      <c r="DH214">
        <v>-80.3487180269075</v>
      </c>
      <c r="DI214">
        <v>13012.1</v>
      </c>
      <c r="DJ214">
        <v>15</v>
      </c>
      <c r="DK214">
        <v>1626126261</v>
      </c>
      <c r="DL214" t="s">
        <v>294</v>
      </c>
      <c r="DM214">
        <v>1626126255</v>
      </c>
      <c r="DN214">
        <v>1626126261</v>
      </c>
      <c r="DO214">
        <v>7</v>
      </c>
      <c r="DP214">
        <v>0.339</v>
      </c>
      <c r="DQ214">
        <v>0.02</v>
      </c>
      <c r="DR214">
        <v>2.158</v>
      </c>
      <c r="DS214">
        <v>-0.064</v>
      </c>
      <c r="DT214">
        <v>420</v>
      </c>
      <c r="DU214">
        <v>4</v>
      </c>
      <c r="DV214">
        <v>0.09</v>
      </c>
      <c r="DW214">
        <v>0.05</v>
      </c>
      <c r="DX214">
        <v>-18.1542365853659</v>
      </c>
      <c r="DY214">
        <v>-0.521395818815372</v>
      </c>
      <c r="DZ214">
        <v>0.0596025730173747</v>
      </c>
      <c r="EA214">
        <v>0</v>
      </c>
      <c r="EB214">
        <v>889.306142857143</v>
      </c>
      <c r="EC214">
        <v>-5.85682076164421</v>
      </c>
      <c r="ED214">
        <v>0.610929368976108</v>
      </c>
      <c r="EE214">
        <v>1</v>
      </c>
      <c r="EF214">
        <v>3.31029951219512</v>
      </c>
      <c r="EG214">
        <v>0.362093728223</v>
      </c>
      <c r="EH214">
        <v>0.0357867169083603</v>
      </c>
      <c r="EI214">
        <v>0</v>
      </c>
      <c r="EJ214">
        <v>1</v>
      </c>
      <c r="EK214">
        <v>3</v>
      </c>
      <c r="EL214" t="s">
        <v>459</v>
      </c>
      <c r="EM214">
        <v>100</v>
      </c>
      <c r="EN214">
        <v>100</v>
      </c>
      <c r="EO214">
        <v>2.129</v>
      </c>
      <c r="EP214">
        <v>-0.0505</v>
      </c>
      <c r="EQ214">
        <v>1.36772170046793</v>
      </c>
      <c r="ER214">
        <v>0.00225868272383977</v>
      </c>
      <c r="ES214">
        <v>-9.96746185667655e-07</v>
      </c>
      <c r="ET214">
        <v>2.83711317370827e-10</v>
      </c>
      <c r="EU214">
        <v>-0.063082517618382</v>
      </c>
      <c r="EV214">
        <v>-0.00217948432402501</v>
      </c>
      <c r="EW214">
        <v>0.000453263451741206</v>
      </c>
      <c r="EX214">
        <v>-1.16319206543697e-06</v>
      </c>
      <c r="EY214">
        <v>-2</v>
      </c>
      <c r="EZ214">
        <v>2196</v>
      </c>
      <c r="FA214">
        <v>1</v>
      </c>
      <c r="FB214">
        <v>25</v>
      </c>
      <c r="FC214">
        <v>7.6</v>
      </c>
      <c r="FD214">
        <v>7.5</v>
      </c>
      <c r="FE214">
        <v>18</v>
      </c>
      <c r="FF214">
        <v>944.895</v>
      </c>
      <c r="FG214">
        <v>425.368</v>
      </c>
      <c r="FH214">
        <v>20.633</v>
      </c>
      <c r="FI214">
        <v>25.5776</v>
      </c>
      <c r="FJ214">
        <v>29.9995</v>
      </c>
      <c r="FK214">
        <v>25.7246</v>
      </c>
      <c r="FL214">
        <v>25.7637</v>
      </c>
      <c r="FM214">
        <v>25.2694</v>
      </c>
      <c r="FN214">
        <v>69.7664</v>
      </c>
      <c r="FO214">
        <v>0</v>
      </c>
      <c r="FP214">
        <v>20.73</v>
      </c>
      <c r="FQ214">
        <v>420</v>
      </c>
      <c r="FR214">
        <v>4.99698</v>
      </c>
      <c r="FS214">
        <v>101.404</v>
      </c>
      <c r="FT214">
        <v>102.035</v>
      </c>
    </row>
    <row r="215" spans="1:176">
      <c r="A215">
        <v>199</v>
      </c>
      <c r="B215">
        <v>1626126710.6</v>
      </c>
      <c r="C215">
        <v>396.099999904633</v>
      </c>
      <c r="D215" t="s">
        <v>692</v>
      </c>
      <c r="E215" t="s">
        <v>693</v>
      </c>
      <c r="F215">
        <v>1</v>
      </c>
      <c r="I215">
        <v>1626126709.6</v>
      </c>
      <c r="J215">
        <f>(K215)/1000</f>
        <v>0</v>
      </c>
      <c r="K215">
        <f>1000*CC215*AI215*(BY215-BZ215)/(100*BR215*(1000-AI215*BY215))</f>
        <v>0</v>
      </c>
      <c r="L215">
        <f>CC215*AI215*(BX215-BW215*(1000-AI215*BZ215)/(1000-AI215*BY215))/(100*BR215)</f>
        <v>0</v>
      </c>
      <c r="M215">
        <f>BW215 - IF(AI215&gt;1, L215*BR215*100.0/(AK215*CK215), 0)</f>
        <v>0</v>
      </c>
      <c r="N215">
        <f>((T215-J215/2)*M215-L215)/(T215+J215/2)</f>
        <v>0</v>
      </c>
      <c r="O215">
        <f>N215*(CD215+CE215)/1000.0</f>
        <v>0</v>
      </c>
      <c r="P215">
        <f>(BW215 - IF(AI215&gt;1, L215*BR215*100.0/(AK215*CK215), 0))*(CD215+CE215)/1000.0</f>
        <v>0</v>
      </c>
      <c r="Q215">
        <f>2.0/((1/S215-1/R215)+SIGN(S215)*SQRT((1/S215-1/R215)*(1/S215-1/R215) + 4*BS215/((BS215+1)*(BS215+1))*(2*1/S215*1/R215-1/R215*1/R215)))</f>
        <v>0</v>
      </c>
      <c r="R215">
        <f>IF(LEFT(BT215,1)&lt;&gt;"0",IF(LEFT(BT215,1)="1",3.0,BU215),$D$5+$E$5*(CK215*CD215/($K$5*1000))+$F$5*(CK215*CD215/($K$5*1000))*MAX(MIN(BR215,$J$5),$I$5)*MAX(MIN(BR215,$J$5),$I$5)+$G$5*MAX(MIN(BR215,$J$5),$I$5)*(CK215*CD215/($K$5*1000))+$H$5*(CK215*CD215/($K$5*1000))*(CK215*CD215/($K$5*1000)))</f>
        <v>0</v>
      </c>
      <c r="S215">
        <f>J215*(1000-(1000*0.61365*exp(17.502*W215/(240.97+W215))/(CD215+CE215)+BY215)/2)/(1000*0.61365*exp(17.502*W215/(240.97+W215))/(CD215+CE215)-BY215)</f>
        <v>0</v>
      </c>
      <c r="T215">
        <f>1/((BS215+1)/(Q215/1.6)+1/(R215/1.37)) + BS215/((BS215+1)/(Q215/1.6) + BS215/(R215/1.37))</f>
        <v>0</v>
      </c>
      <c r="U215">
        <f>(BN215*BQ215)</f>
        <v>0</v>
      </c>
      <c r="V215">
        <f>(CF215+(U215+2*0.95*5.67E-8*(((CF215+$B$7)+273)^4-(CF215+273)^4)-44100*J215)/(1.84*29.3*R215+8*0.95*5.67E-8*(CF215+273)^3))</f>
        <v>0</v>
      </c>
      <c r="W215">
        <f>($C$7*CG215+$D$7*CH215+$E$7*V215)</f>
        <v>0</v>
      </c>
      <c r="X215">
        <f>0.61365*exp(17.502*W215/(240.97+W215))</f>
        <v>0</v>
      </c>
      <c r="Y215">
        <f>(Z215/AA215*100)</f>
        <v>0</v>
      </c>
      <c r="Z215">
        <f>BY215*(CD215+CE215)/1000</f>
        <v>0</v>
      </c>
      <c r="AA215">
        <f>0.61365*exp(17.502*CF215/(240.97+CF215))</f>
        <v>0</v>
      </c>
      <c r="AB215">
        <f>(X215-BY215*(CD215+CE215)/1000)</f>
        <v>0</v>
      </c>
      <c r="AC215">
        <f>(-J215*44100)</f>
        <v>0</v>
      </c>
      <c r="AD215">
        <f>2*29.3*R215*0.92*(CF215-W215)</f>
        <v>0</v>
      </c>
      <c r="AE215">
        <f>2*0.95*5.67E-8*(((CF215+$B$7)+273)^4-(W215+273)^4)</f>
        <v>0</v>
      </c>
      <c r="AF215">
        <f>U215+AE215+AC215+AD215</f>
        <v>0</v>
      </c>
      <c r="AG215">
        <v>13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MAX(0,($B$13+$C$13*CK215)/(1+$D$13*CK215)*CD215/(CF215+273)*$E$13)</f>
        <v>0</v>
      </c>
      <c r="AL215" t="s">
        <v>292</v>
      </c>
      <c r="AM215" t="s">
        <v>292</v>
      </c>
      <c r="AN215">
        <v>0</v>
      </c>
      <c r="AO215">
        <v>0</v>
      </c>
      <c r="AP215">
        <f>1-AN215/AO215</f>
        <v>0</v>
      </c>
      <c r="AQ215">
        <v>0</v>
      </c>
      <c r="AR215" t="s">
        <v>292</v>
      </c>
      <c r="AS215" t="s">
        <v>292</v>
      </c>
      <c r="AT215">
        <v>0</v>
      </c>
      <c r="AU215">
        <v>0</v>
      </c>
      <c r="AV215">
        <f>1-AT215/AU215</f>
        <v>0</v>
      </c>
      <c r="AW215">
        <v>0.5</v>
      </c>
      <c r="AX215">
        <f>BO215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292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BN215">
        <f>$B$11*CL215+$C$11*CM215+$F$11*CN215*(1-CQ215)</f>
        <v>0</v>
      </c>
      <c r="BO215">
        <f>BN215*BP215</f>
        <v>0</v>
      </c>
      <c r="BP215">
        <f>($B$11*$D$9+$C$11*$D$9+$F$11*((DA215+CS215)/MAX(DA215+CS215+DB215, 0.1)*$I$9+DB215/MAX(DA215+CS215+DB215, 0.1)*$J$9))/($B$11+$C$11+$F$11)</f>
        <v>0</v>
      </c>
      <c r="BQ215">
        <f>($B$11*$K$9+$C$11*$K$9+$F$11*((DA215+CS215)/MAX(DA215+CS215+DB215, 0.1)*$P$9+DB215/MAX(DA215+CS215+DB215, 0.1)*$Q$9))/($B$11+$C$11+$F$11)</f>
        <v>0</v>
      </c>
      <c r="BR215">
        <v>6</v>
      </c>
      <c r="BS215">
        <v>0.5</v>
      </c>
      <c r="BT215" t="s">
        <v>293</v>
      </c>
      <c r="BU215">
        <v>2</v>
      </c>
      <c r="BV215">
        <v>1626126709.6</v>
      </c>
      <c r="BW215">
        <v>401.762666666667</v>
      </c>
      <c r="BX215">
        <v>419.991666666667</v>
      </c>
      <c r="BY215">
        <v>8.28613</v>
      </c>
      <c r="BZ215">
        <v>4.90978333333333</v>
      </c>
      <c r="CA215">
        <v>399.633333333333</v>
      </c>
      <c r="CB215">
        <v>8.33655333333333</v>
      </c>
      <c r="CC215">
        <v>900.007</v>
      </c>
      <c r="CD215">
        <v>100.774</v>
      </c>
      <c r="CE215">
        <v>0.110960333333333</v>
      </c>
      <c r="CF215">
        <v>20.5449333333333</v>
      </c>
      <c r="CG215">
        <v>19.4255333333333</v>
      </c>
      <c r="CH215">
        <v>999.9</v>
      </c>
      <c r="CI215">
        <v>0</v>
      </c>
      <c r="CJ215">
        <v>0</v>
      </c>
      <c r="CK215">
        <v>9969.38666666667</v>
      </c>
      <c r="CL215">
        <v>0</v>
      </c>
      <c r="CM215">
        <v>0.221023</v>
      </c>
      <c r="CN215">
        <v>1459.98333333333</v>
      </c>
      <c r="CO215">
        <v>0.972996333333333</v>
      </c>
      <c r="CP215">
        <v>0.0270039333333333</v>
      </c>
      <c r="CQ215">
        <v>0</v>
      </c>
      <c r="CR215">
        <v>888.019666666667</v>
      </c>
      <c r="CS215">
        <v>4.99999</v>
      </c>
      <c r="CT215">
        <v>13000.4666666667</v>
      </c>
      <c r="CU215">
        <v>12728.1666666667</v>
      </c>
      <c r="CV215">
        <v>40.125</v>
      </c>
      <c r="CW215">
        <v>42.25</v>
      </c>
      <c r="CX215">
        <v>41.25</v>
      </c>
      <c r="CY215">
        <v>41.562</v>
      </c>
      <c r="CZ215">
        <v>41.812</v>
      </c>
      <c r="DA215">
        <v>1415.69333333333</v>
      </c>
      <c r="DB215">
        <v>39.29</v>
      </c>
      <c r="DC215">
        <v>0</v>
      </c>
      <c r="DD215">
        <v>1626126720.1</v>
      </c>
      <c r="DE215">
        <v>0</v>
      </c>
      <c r="DF215">
        <v>888.742730769231</v>
      </c>
      <c r="DG215">
        <v>-5.9091623933459</v>
      </c>
      <c r="DH215">
        <v>-78.8820513508614</v>
      </c>
      <c r="DI215">
        <v>13008.9192307692</v>
      </c>
      <c r="DJ215">
        <v>15</v>
      </c>
      <c r="DK215">
        <v>1626126261</v>
      </c>
      <c r="DL215" t="s">
        <v>294</v>
      </c>
      <c r="DM215">
        <v>1626126255</v>
      </c>
      <c r="DN215">
        <v>1626126261</v>
      </c>
      <c r="DO215">
        <v>7</v>
      </c>
      <c r="DP215">
        <v>0.339</v>
      </c>
      <c r="DQ215">
        <v>0.02</v>
      </c>
      <c r="DR215">
        <v>2.158</v>
      </c>
      <c r="DS215">
        <v>-0.064</v>
      </c>
      <c r="DT215">
        <v>420</v>
      </c>
      <c r="DU215">
        <v>4</v>
      </c>
      <c r="DV215">
        <v>0.09</v>
      </c>
      <c r="DW215">
        <v>0.05</v>
      </c>
      <c r="DX215">
        <v>-18.1696878048781</v>
      </c>
      <c r="DY215">
        <v>-0.501982578397252</v>
      </c>
      <c r="DZ215">
        <v>0.058076531489196</v>
      </c>
      <c r="EA215">
        <v>0</v>
      </c>
      <c r="EB215">
        <v>889.077181818182</v>
      </c>
      <c r="EC215">
        <v>-5.72827344434642</v>
      </c>
      <c r="ED215">
        <v>0.571880971645347</v>
      </c>
      <c r="EE215">
        <v>1</v>
      </c>
      <c r="EF215">
        <v>3.32259804878049</v>
      </c>
      <c r="EG215">
        <v>0.346914982578395</v>
      </c>
      <c r="EH215">
        <v>0.0342285773643583</v>
      </c>
      <c r="EI215">
        <v>0</v>
      </c>
      <c r="EJ215">
        <v>1</v>
      </c>
      <c r="EK215">
        <v>3</v>
      </c>
      <c r="EL215" t="s">
        <v>459</v>
      </c>
      <c r="EM215">
        <v>100</v>
      </c>
      <c r="EN215">
        <v>100</v>
      </c>
      <c r="EO215">
        <v>2.129</v>
      </c>
      <c r="EP215">
        <v>-0.0504</v>
      </c>
      <c r="EQ215">
        <v>1.36772170046793</v>
      </c>
      <c r="ER215">
        <v>0.00225868272383977</v>
      </c>
      <c r="ES215">
        <v>-9.96746185667655e-07</v>
      </c>
      <c r="ET215">
        <v>2.83711317370827e-10</v>
      </c>
      <c r="EU215">
        <v>-0.063082517618382</v>
      </c>
      <c r="EV215">
        <v>-0.00217948432402501</v>
      </c>
      <c r="EW215">
        <v>0.000453263451741206</v>
      </c>
      <c r="EX215">
        <v>-1.16319206543697e-06</v>
      </c>
      <c r="EY215">
        <v>-2</v>
      </c>
      <c r="EZ215">
        <v>2196</v>
      </c>
      <c r="FA215">
        <v>1</v>
      </c>
      <c r="FB215">
        <v>25</v>
      </c>
      <c r="FC215">
        <v>7.6</v>
      </c>
      <c r="FD215">
        <v>7.5</v>
      </c>
      <c r="FE215">
        <v>18</v>
      </c>
      <c r="FF215">
        <v>945.271</v>
      </c>
      <c r="FG215">
        <v>425.395</v>
      </c>
      <c r="FH215">
        <v>20.6925</v>
      </c>
      <c r="FI215">
        <v>25.5741</v>
      </c>
      <c r="FJ215">
        <v>29.9995</v>
      </c>
      <c r="FK215">
        <v>25.7222</v>
      </c>
      <c r="FL215">
        <v>25.7615</v>
      </c>
      <c r="FM215">
        <v>25.2719</v>
      </c>
      <c r="FN215">
        <v>69.7664</v>
      </c>
      <c r="FO215">
        <v>0</v>
      </c>
      <c r="FP215">
        <v>20.83</v>
      </c>
      <c r="FQ215">
        <v>420</v>
      </c>
      <c r="FR215">
        <v>4.99041</v>
      </c>
      <c r="FS215">
        <v>101.404</v>
      </c>
      <c r="FT215">
        <v>102.034</v>
      </c>
    </row>
    <row r="216" spans="1:176">
      <c r="A216">
        <v>200</v>
      </c>
      <c r="B216">
        <v>1626126712.6</v>
      </c>
      <c r="C216">
        <v>398.099999904633</v>
      </c>
      <c r="D216" t="s">
        <v>694</v>
      </c>
      <c r="E216" t="s">
        <v>695</v>
      </c>
      <c r="F216">
        <v>1</v>
      </c>
      <c r="I216">
        <v>1626126711.6</v>
      </c>
      <c r="J216">
        <f>(K216)/1000</f>
        <v>0</v>
      </c>
      <c r="K216">
        <f>1000*CC216*AI216*(BY216-BZ216)/(100*BR216*(1000-AI216*BY216))</f>
        <v>0</v>
      </c>
      <c r="L216">
        <f>CC216*AI216*(BX216-BW216*(1000-AI216*BZ216)/(1000-AI216*BY216))/(100*BR216)</f>
        <v>0</v>
      </c>
      <c r="M216">
        <f>BW216 - IF(AI216&gt;1, L216*BR216*100.0/(AK216*CK216), 0)</f>
        <v>0</v>
      </c>
      <c r="N216">
        <f>((T216-J216/2)*M216-L216)/(T216+J216/2)</f>
        <v>0</v>
      </c>
      <c r="O216">
        <f>N216*(CD216+CE216)/1000.0</f>
        <v>0</v>
      </c>
      <c r="P216">
        <f>(BW216 - IF(AI216&gt;1, L216*BR216*100.0/(AK216*CK216), 0))*(CD216+CE216)/1000.0</f>
        <v>0</v>
      </c>
      <c r="Q216">
        <f>2.0/((1/S216-1/R216)+SIGN(S216)*SQRT((1/S216-1/R216)*(1/S216-1/R216) + 4*BS216/((BS216+1)*(BS216+1))*(2*1/S216*1/R216-1/R216*1/R216)))</f>
        <v>0</v>
      </c>
      <c r="R216">
        <f>IF(LEFT(BT216,1)&lt;&gt;"0",IF(LEFT(BT216,1)="1",3.0,BU216),$D$5+$E$5*(CK216*CD216/($K$5*1000))+$F$5*(CK216*CD216/($K$5*1000))*MAX(MIN(BR216,$J$5),$I$5)*MAX(MIN(BR216,$J$5),$I$5)+$G$5*MAX(MIN(BR216,$J$5),$I$5)*(CK216*CD216/($K$5*1000))+$H$5*(CK216*CD216/($K$5*1000))*(CK216*CD216/($K$5*1000)))</f>
        <v>0</v>
      </c>
      <c r="S216">
        <f>J216*(1000-(1000*0.61365*exp(17.502*W216/(240.97+W216))/(CD216+CE216)+BY216)/2)/(1000*0.61365*exp(17.502*W216/(240.97+W216))/(CD216+CE216)-BY216)</f>
        <v>0</v>
      </c>
      <c r="T216">
        <f>1/((BS216+1)/(Q216/1.6)+1/(R216/1.37)) + BS216/((BS216+1)/(Q216/1.6) + BS216/(R216/1.37))</f>
        <v>0</v>
      </c>
      <c r="U216">
        <f>(BN216*BQ216)</f>
        <v>0</v>
      </c>
      <c r="V216">
        <f>(CF216+(U216+2*0.95*5.67E-8*(((CF216+$B$7)+273)^4-(CF216+273)^4)-44100*J216)/(1.84*29.3*R216+8*0.95*5.67E-8*(CF216+273)^3))</f>
        <v>0</v>
      </c>
      <c r="W216">
        <f>($C$7*CG216+$D$7*CH216+$E$7*V216)</f>
        <v>0</v>
      </c>
      <c r="X216">
        <f>0.61365*exp(17.502*W216/(240.97+W216))</f>
        <v>0</v>
      </c>
      <c r="Y216">
        <f>(Z216/AA216*100)</f>
        <v>0</v>
      </c>
      <c r="Z216">
        <f>BY216*(CD216+CE216)/1000</f>
        <v>0</v>
      </c>
      <c r="AA216">
        <f>0.61365*exp(17.502*CF216/(240.97+CF216))</f>
        <v>0</v>
      </c>
      <c r="AB216">
        <f>(X216-BY216*(CD216+CE216)/1000)</f>
        <v>0</v>
      </c>
      <c r="AC216">
        <f>(-J216*44100)</f>
        <v>0</v>
      </c>
      <c r="AD216">
        <f>2*29.3*R216*0.92*(CF216-W216)</f>
        <v>0</v>
      </c>
      <c r="AE216">
        <f>2*0.95*5.67E-8*(((CF216+$B$7)+273)^4-(W216+273)^4)</f>
        <v>0</v>
      </c>
      <c r="AF216">
        <f>U216+AE216+AC216+AD216</f>
        <v>0</v>
      </c>
      <c r="AG216">
        <v>13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MAX(0,($B$13+$C$13*CK216)/(1+$D$13*CK216)*CD216/(CF216+273)*$E$13)</f>
        <v>0</v>
      </c>
      <c r="AL216" t="s">
        <v>292</v>
      </c>
      <c r="AM216" t="s">
        <v>292</v>
      </c>
      <c r="AN216">
        <v>0</v>
      </c>
      <c r="AO216">
        <v>0</v>
      </c>
      <c r="AP216">
        <f>1-AN216/AO216</f>
        <v>0</v>
      </c>
      <c r="AQ216">
        <v>0</v>
      </c>
      <c r="AR216" t="s">
        <v>292</v>
      </c>
      <c r="AS216" t="s">
        <v>292</v>
      </c>
      <c r="AT216">
        <v>0</v>
      </c>
      <c r="AU216">
        <v>0</v>
      </c>
      <c r="AV216">
        <f>1-AT216/AU216</f>
        <v>0</v>
      </c>
      <c r="AW216">
        <v>0.5</v>
      </c>
      <c r="AX216">
        <f>BO216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292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BN216">
        <f>$B$11*CL216+$C$11*CM216+$F$11*CN216*(1-CQ216)</f>
        <v>0</v>
      </c>
      <c r="BO216">
        <f>BN216*BP216</f>
        <v>0</v>
      </c>
      <c r="BP216">
        <f>($B$11*$D$9+$C$11*$D$9+$F$11*((DA216+CS216)/MAX(DA216+CS216+DB216, 0.1)*$I$9+DB216/MAX(DA216+CS216+DB216, 0.1)*$J$9))/($B$11+$C$11+$F$11)</f>
        <v>0</v>
      </c>
      <c r="BQ216">
        <f>($B$11*$K$9+$C$11*$K$9+$F$11*((DA216+CS216)/MAX(DA216+CS216+DB216, 0.1)*$P$9+DB216/MAX(DA216+CS216+DB216, 0.1)*$Q$9))/($B$11+$C$11+$F$11)</f>
        <v>0</v>
      </c>
      <c r="BR216">
        <v>6</v>
      </c>
      <c r="BS216">
        <v>0.5</v>
      </c>
      <c r="BT216" t="s">
        <v>293</v>
      </c>
      <c r="BU216">
        <v>2</v>
      </c>
      <c r="BV216">
        <v>1626126711.6</v>
      </c>
      <c r="BW216">
        <v>401.756</v>
      </c>
      <c r="BX216">
        <v>419.95</v>
      </c>
      <c r="BY216">
        <v>8.29841333333333</v>
      </c>
      <c r="BZ216">
        <v>4.92607333333333</v>
      </c>
      <c r="CA216">
        <v>399.627</v>
      </c>
      <c r="CB216">
        <v>8.34877666666667</v>
      </c>
      <c r="CC216">
        <v>899.952333333333</v>
      </c>
      <c r="CD216">
        <v>100.774</v>
      </c>
      <c r="CE216">
        <v>0.10992</v>
      </c>
      <c r="CF216">
        <v>20.5795666666667</v>
      </c>
      <c r="CG216">
        <v>19.4541</v>
      </c>
      <c r="CH216">
        <v>999.9</v>
      </c>
      <c r="CI216">
        <v>0</v>
      </c>
      <c r="CJ216">
        <v>0</v>
      </c>
      <c r="CK216">
        <v>10021.2666666667</v>
      </c>
      <c r="CL216">
        <v>0</v>
      </c>
      <c r="CM216">
        <v>0.221023</v>
      </c>
      <c r="CN216">
        <v>1460.06666666667</v>
      </c>
      <c r="CO216">
        <v>0.972999</v>
      </c>
      <c r="CP216">
        <v>0.0270008</v>
      </c>
      <c r="CQ216">
        <v>0</v>
      </c>
      <c r="CR216">
        <v>887.792</v>
      </c>
      <c r="CS216">
        <v>4.99999</v>
      </c>
      <c r="CT216">
        <v>12998.3666666667</v>
      </c>
      <c r="CU216">
        <v>12728.9</v>
      </c>
      <c r="CV216">
        <v>40.125</v>
      </c>
      <c r="CW216">
        <v>42.229</v>
      </c>
      <c r="CX216">
        <v>41.25</v>
      </c>
      <c r="CY216">
        <v>41.562</v>
      </c>
      <c r="CZ216">
        <v>41.812</v>
      </c>
      <c r="DA216">
        <v>1415.77666666667</v>
      </c>
      <c r="DB216">
        <v>39.29</v>
      </c>
      <c r="DC216">
        <v>0</v>
      </c>
      <c r="DD216">
        <v>1626126721.9</v>
      </c>
      <c r="DE216">
        <v>0</v>
      </c>
      <c r="DF216">
        <v>888.51636</v>
      </c>
      <c r="DG216">
        <v>-6.11823075864276</v>
      </c>
      <c r="DH216">
        <v>-76.4384615401356</v>
      </c>
      <c r="DI216">
        <v>13005.924</v>
      </c>
      <c r="DJ216">
        <v>15</v>
      </c>
      <c r="DK216">
        <v>1626126261</v>
      </c>
      <c r="DL216" t="s">
        <v>294</v>
      </c>
      <c r="DM216">
        <v>1626126255</v>
      </c>
      <c r="DN216">
        <v>1626126261</v>
      </c>
      <c r="DO216">
        <v>7</v>
      </c>
      <c r="DP216">
        <v>0.339</v>
      </c>
      <c r="DQ216">
        <v>0.02</v>
      </c>
      <c r="DR216">
        <v>2.158</v>
      </c>
      <c r="DS216">
        <v>-0.064</v>
      </c>
      <c r="DT216">
        <v>420</v>
      </c>
      <c r="DU216">
        <v>4</v>
      </c>
      <c r="DV216">
        <v>0.09</v>
      </c>
      <c r="DW216">
        <v>0.05</v>
      </c>
      <c r="DX216">
        <v>-18.1809682926829</v>
      </c>
      <c r="DY216">
        <v>-0.384673170731712</v>
      </c>
      <c r="DZ216">
        <v>0.0511890872470159</v>
      </c>
      <c r="EA216">
        <v>1</v>
      </c>
      <c r="EB216">
        <v>888.858588235294</v>
      </c>
      <c r="EC216">
        <v>-6.04905596952268</v>
      </c>
      <c r="ED216">
        <v>0.615656947909023</v>
      </c>
      <c r="EE216">
        <v>1</v>
      </c>
      <c r="EF216">
        <v>3.33306707317073</v>
      </c>
      <c r="EG216">
        <v>0.321099512195128</v>
      </c>
      <c r="EH216">
        <v>0.0318682937656102</v>
      </c>
      <c r="EI216">
        <v>0</v>
      </c>
      <c r="EJ216">
        <v>2</v>
      </c>
      <c r="EK216">
        <v>3</v>
      </c>
      <c r="EL216" t="s">
        <v>340</v>
      </c>
      <c r="EM216">
        <v>100</v>
      </c>
      <c r="EN216">
        <v>100</v>
      </c>
      <c r="EO216">
        <v>2.129</v>
      </c>
      <c r="EP216">
        <v>-0.0503</v>
      </c>
      <c r="EQ216">
        <v>1.36772170046793</v>
      </c>
      <c r="ER216">
        <v>0.00225868272383977</v>
      </c>
      <c r="ES216">
        <v>-9.96746185667655e-07</v>
      </c>
      <c r="ET216">
        <v>2.83711317370827e-10</v>
      </c>
      <c r="EU216">
        <v>-0.063082517618382</v>
      </c>
      <c r="EV216">
        <v>-0.00217948432402501</v>
      </c>
      <c r="EW216">
        <v>0.000453263451741206</v>
      </c>
      <c r="EX216">
        <v>-1.16319206543697e-06</v>
      </c>
      <c r="EY216">
        <v>-2</v>
      </c>
      <c r="EZ216">
        <v>2196</v>
      </c>
      <c r="FA216">
        <v>1</v>
      </c>
      <c r="FB216">
        <v>25</v>
      </c>
      <c r="FC216">
        <v>7.6</v>
      </c>
      <c r="FD216">
        <v>7.5</v>
      </c>
      <c r="FE216">
        <v>18</v>
      </c>
      <c r="FF216">
        <v>945.249</v>
      </c>
      <c r="FG216">
        <v>425.274</v>
      </c>
      <c r="FH216">
        <v>20.7587</v>
      </c>
      <c r="FI216">
        <v>25.5706</v>
      </c>
      <c r="FJ216">
        <v>29.9995</v>
      </c>
      <c r="FK216">
        <v>25.7194</v>
      </c>
      <c r="FL216">
        <v>25.7593</v>
      </c>
      <c r="FM216">
        <v>25.2711</v>
      </c>
      <c r="FN216">
        <v>69.7664</v>
      </c>
      <c r="FO216">
        <v>0</v>
      </c>
      <c r="FP216">
        <v>20.83</v>
      </c>
      <c r="FQ216">
        <v>420</v>
      </c>
      <c r="FR216">
        <v>5.04297</v>
      </c>
      <c r="FS216">
        <v>101.405</v>
      </c>
      <c r="FT216">
        <v>102.034</v>
      </c>
    </row>
    <row r="217" spans="1:176">
      <c r="A217">
        <v>201</v>
      </c>
      <c r="B217">
        <v>1626126714.6</v>
      </c>
      <c r="C217">
        <v>400.099999904633</v>
      </c>
      <c r="D217" t="s">
        <v>696</v>
      </c>
      <c r="E217" t="s">
        <v>697</v>
      </c>
      <c r="F217">
        <v>1</v>
      </c>
      <c r="I217">
        <v>1626126713.6</v>
      </c>
      <c r="J217">
        <f>(K217)/1000</f>
        <v>0</v>
      </c>
      <c r="K217">
        <f>1000*CC217*AI217*(BY217-BZ217)/(100*BR217*(1000-AI217*BY217))</f>
        <v>0</v>
      </c>
      <c r="L217">
        <f>CC217*AI217*(BX217-BW217*(1000-AI217*BZ217)/(1000-AI217*BY217))/(100*BR217)</f>
        <v>0</v>
      </c>
      <c r="M217">
        <f>BW217 - IF(AI217&gt;1, L217*BR217*100.0/(AK217*CK217), 0)</f>
        <v>0</v>
      </c>
      <c r="N217">
        <f>((T217-J217/2)*M217-L217)/(T217+J217/2)</f>
        <v>0</v>
      </c>
      <c r="O217">
        <f>N217*(CD217+CE217)/1000.0</f>
        <v>0</v>
      </c>
      <c r="P217">
        <f>(BW217 - IF(AI217&gt;1, L217*BR217*100.0/(AK217*CK217), 0))*(CD217+CE217)/1000.0</f>
        <v>0</v>
      </c>
      <c r="Q217">
        <f>2.0/((1/S217-1/R217)+SIGN(S217)*SQRT((1/S217-1/R217)*(1/S217-1/R217) + 4*BS217/((BS217+1)*(BS217+1))*(2*1/S217*1/R217-1/R217*1/R217)))</f>
        <v>0</v>
      </c>
      <c r="R217">
        <f>IF(LEFT(BT217,1)&lt;&gt;"0",IF(LEFT(BT217,1)="1",3.0,BU217),$D$5+$E$5*(CK217*CD217/($K$5*1000))+$F$5*(CK217*CD217/($K$5*1000))*MAX(MIN(BR217,$J$5),$I$5)*MAX(MIN(BR217,$J$5),$I$5)+$G$5*MAX(MIN(BR217,$J$5),$I$5)*(CK217*CD217/($K$5*1000))+$H$5*(CK217*CD217/($K$5*1000))*(CK217*CD217/($K$5*1000)))</f>
        <v>0</v>
      </c>
      <c r="S217">
        <f>J217*(1000-(1000*0.61365*exp(17.502*W217/(240.97+W217))/(CD217+CE217)+BY217)/2)/(1000*0.61365*exp(17.502*W217/(240.97+W217))/(CD217+CE217)-BY217)</f>
        <v>0</v>
      </c>
      <c r="T217">
        <f>1/((BS217+1)/(Q217/1.6)+1/(R217/1.37)) + BS217/((BS217+1)/(Q217/1.6) + BS217/(R217/1.37))</f>
        <v>0</v>
      </c>
      <c r="U217">
        <f>(BN217*BQ217)</f>
        <v>0</v>
      </c>
      <c r="V217">
        <f>(CF217+(U217+2*0.95*5.67E-8*(((CF217+$B$7)+273)^4-(CF217+273)^4)-44100*J217)/(1.84*29.3*R217+8*0.95*5.67E-8*(CF217+273)^3))</f>
        <v>0</v>
      </c>
      <c r="W217">
        <f>($C$7*CG217+$D$7*CH217+$E$7*V217)</f>
        <v>0</v>
      </c>
      <c r="X217">
        <f>0.61365*exp(17.502*W217/(240.97+W217))</f>
        <v>0</v>
      </c>
      <c r="Y217">
        <f>(Z217/AA217*100)</f>
        <v>0</v>
      </c>
      <c r="Z217">
        <f>BY217*(CD217+CE217)/1000</f>
        <v>0</v>
      </c>
      <c r="AA217">
        <f>0.61365*exp(17.502*CF217/(240.97+CF217))</f>
        <v>0</v>
      </c>
      <c r="AB217">
        <f>(X217-BY217*(CD217+CE217)/1000)</f>
        <v>0</v>
      </c>
      <c r="AC217">
        <f>(-J217*44100)</f>
        <v>0</v>
      </c>
      <c r="AD217">
        <f>2*29.3*R217*0.92*(CF217-W217)</f>
        <v>0</v>
      </c>
      <c r="AE217">
        <f>2*0.95*5.67E-8*(((CF217+$B$7)+273)^4-(W217+273)^4)</f>
        <v>0</v>
      </c>
      <c r="AF217">
        <f>U217+AE217+AC217+AD217</f>
        <v>0</v>
      </c>
      <c r="AG217">
        <v>13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MAX(0,($B$13+$C$13*CK217)/(1+$D$13*CK217)*CD217/(CF217+273)*$E$13)</f>
        <v>0</v>
      </c>
      <c r="AL217" t="s">
        <v>292</v>
      </c>
      <c r="AM217" t="s">
        <v>292</v>
      </c>
      <c r="AN217">
        <v>0</v>
      </c>
      <c r="AO217">
        <v>0</v>
      </c>
      <c r="AP217">
        <f>1-AN217/AO217</f>
        <v>0</v>
      </c>
      <c r="AQ217">
        <v>0</v>
      </c>
      <c r="AR217" t="s">
        <v>292</v>
      </c>
      <c r="AS217" t="s">
        <v>292</v>
      </c>
      <c r="AT217">
        <v>0</v>
      </c>
      <c r="AU217">
        <v>0</v>
      </c>
      <c r="AV217">
        <f>1-AT217/AU217</f>
        <v>0</v>
      </c>
      <c r="AW217">
        <v>0.5</v>
      </c>
      <c r="AX217">
        <f>BO217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292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BN217">
        <f>$B$11*CL217+$C$11*CM217+$F$11*CN217*(1-CQ217)</f>
        <v>0</v>
      </c>
      <c r="BO217">
        <f>BN217*BP217</f>
        <v>0</v>
      </c>
      <c r="BP217">
        <f>($B$11*$D$9+$C$11*$D$9+$F$11*((DA217+CS217)/MAX(DA217+CS217+DB217, 0.1)*$I$9+DB217/MAX(DA217+CS217+DB217, 0.1)*$J$9))/($B$11+$C$11+$F$11)</f>
        <v>0</v>
      </c>
      <c r="BQ217">
        <f>($B$11*$K$9+$C$11*$K$9+$F$11*((DA217+CS217)/MAX(DA217+CS217+DB217, 0.1)*$P$9+DB217/MAX(DA217+CS217+DB217, 0.1)*$Q$9))/($B$11+$C$11+$F$11)</f>
        <v>0</v>
      </c>
      <c r="BR217">
        <v>6</v>
      </c>
      <c r="BS217">
        <v>0.5</v>
      </c>
      <c r="BT217" t="s">
        <v>293</v>
      </c>
      <c r="BU217">
        <v>2</v>
      </c>
      <c r="BV217">
        <v>1626126713.6</v>
      </c>
      <c r="BW217">
        <v>401.734</v>
      </c>
      <c r="BX217">
        <v>419.967666666667</v>
      </c>
      <c r="BY217">
        <v>8.31763</v>
      </c>
      <c r="BZ217">
        <v>4.94119666666667</v>
      </c>
      <c r="CA217">
        <v>399.604666666667</v>
      </c>
      <c r="CB217">
        <v>8.36789</v>
      </c>
      <c r="CC217">
        <v>900.025666666667</v>
      </c>
      <c r="CD217">
        <v>100.774</v>
      </c>
      <c r="CE217">
        <v>0.109906333333333</v>
      </c>
      <c r="CF217">
        <v>20.6125</v>
      </c>
      <c r="CG217">
        <v>19.4876333333333</v>
      </c>
      <c r="CH217">
        <v>999.9</v>
      </c>
      <c r="CI217">
        <v>0</v>
      </c>
      <c r="CJ217">
        <v>0</v>
      </c>
      <c r="CK217">
        <v>10005.6266666667</v>
      </c>
      <c r="CL217">
        <v>0</v>
      </c>
      <c r="CM217">
        <v>0.221023</v>
      </c>
      <c r="CN217">
        <v>1459.98666666667</v>
      </c>
      <c r="CO217">
        <v>0.972997666666667</v>
      </c>
      <c r="CP217">
        <v>0.0270023666666667</v>
      </c>
      <c r="CQ217">
        <v>0</v>
      </c>
      <c r="CR217">
        <v>887.584666666667</v>
      </c>
      <c r="CS217">
        <v>4.99999</v>
      </c>
      <c r="CT217">
        <v>12994.8333333333</v>
      </c>
      <c r="CU217">
        <v>12728.2333333333</v>
      </c>
      <c r="CV217">
        <v>40.125</v>
      </c>
      <c r="CW217">
        <v>42.25</v>
      </c>
      <c r="CX217">
        <v>41.25</v>
      </c>
      <c r="CY217">
        <v>41.562</v>
      </c>
      <c r="CZ217">
        <v>41.812</v>
      </c>
      <c r="DA217">
        <v>1415.69666666667</v>
      </c>
      <c r="DB217">
        <v>39.29</v>
      </c>
      <c r="DC217">
        <v>0</v>
      </c>
      <c r="DD217">
        <v>1626126723.7</v>
      </c>
      <c r="DE217">
        <v>0</v>
      </c>
      <c r="DF217">
        <v>888.350692307692</v>
      </c>
      <c r="DG217">
        <v>-6.34700854996751</v>
      </c>
      <c r="DH217">
        <v>-80.2017095799124</v>
      </c>
      <c r="DI217">
        <v>13004.0346153846</v>
      </c>
      <c r="DJ217">
        <v>15</v>
      </c>
      <c r="DK217">
        <v>1626126261</v>
      </c>
      <c r="DL217" t="s">
        <v>294</v>
      </c>
      <c r="DM217">
        <v>1626126255</v>
      </c>
      <c r="DN217">
        <v>1626126261</v>
      </c>
      <c r="DO217">
        <v>7</v>
      </c>
      <c r="DP217">
        <v>0.339</v>
      </c>
      <c r="DQ217">
        <v>0.02</v>
      </c>
      <c r="DR217">
        <v>2.158</v>
      </c>
      <c r="DS217">
        <v>-0.064</v>
      </c>
      <c r="DT217">
        <v>420</v>
      </c>
      <c r="DU217">
        <v>4</v>
      </c>
      <c r="DV217">
        <v>0.09</v>
      </c>
      <c r="DW217">
        <v>0.05</v>
      </c>
      <c r="DX217">
        <v>-18.1937170731707</v>
      </c>
      <c r="DY217">
        <v>-0.250028571428566</v>
      </c>
      <c r="DZ217">
        <v>0.0402006485959021</v>
      </c>
      <c r="EA217">
        <v>1</v>
      </c>
      <c r="EB217">
        <v>888.706028571429</v>
      </c>
      <c r="EC217">
        <v>-6.34199189849769</v>
      </c>
      <c r="ED217">
        <v>0.657997632896931</v>
      </c>
      <c r="EE217">
        <v>1</v>
      </c>
      <c r="EF217">
        <v>3.34209048780488</v>
      </c>
      <c r="EG217">
        <v>0.284040209059241</v>
      </c>
      <c r="EH217">
        <v>0.0286445796984963</v>
      </c>
      <c r="EI217">
        <v>0</v>
      </c>
      <c r="EJ217">
        <v>2</v>
      </c>
      <c r="EK217">
        <v>3</v>
      </c>
      <c r="EL217" t="s">
        <v>340</v>
      </c>
      <c r="EM217">
        <v>100</v>
      </c>
      <c r="EN217">
        <v>100</v>
      </c>
      <c r="EO217">
        <v>2.129</v>
      </c>
      <c r="EP217">
        <v>-0.0502</v>
      </c>
      <c r="EQ217">
        <v>1.36772170046793</v>
      </c>
      <c r="ER217">
        <v>0.00225868272383977</v>
      </c>
      <c r="ES217">
        <v>-9.96746185667655e-07</v>
      </c>
      <c r="ET217">
        <v>2.83711317370827e-10</v>
      </c>
      <c r="EU217">
        <v>-0.063082517618382</v>
      </c>
      <c r="EV217">
        <v>-0.00217948432402501</v>
      </c>
      <c r="EW217">
        <v>0.000453263451741206</v>
      </c>
      <c r="EX217">
        <v>-1.16319206543697e-06</v>
      </c>
      <c r="EY217">
        <v>-2</v>
      </c>
      <c r="EZ217">
        <v>2196</v>
      </c>
      <c r="FA217">
        <v>1</v>
      </c>
      <c r="FB217">
        <v>25</v>
      </c>
      <c r="FC217">
        <v>7.7</v>
      </c>
      <c r="FD217">
        <v>7.6</v>
      </c>
      <c r="FE217">
        <v>18</v>
      </c>
      <c r="FF217">
        <v>945.362</v>
      </c>
      <c r="FG217">
        <v>425.522</v>
      </c>
      <c r="FH217">
        <v>20.8361</v>
      </c>
      <c r="FI217">
        <v>25.5673</v>
      </c>
      <c r="FJ217">
        <v>29.9995</v>
      </c>
      <c r="FK217">
        <v>25.717</v>
      </c>
      <c r="FL217">
        <v>25.7572</v>
      </c>
      <c r="FM217">
        <v>25.2701</v>
      </c>
      <c r="FN217">
        <v>69.4899</v>
      </c>
      <c r="FO217">
        <v>0</v>
      </c>
      <c r="FP217">
        <v>20.93</v>
      </c>
      <c r="FQ217">
        <v>420</v>
      </c>
      <c r="FR217">
        <v>5.04664</v>
      </c>
      <c r="FS217">
        <v>101.406</v>
      </c>
      <c r="FT217">
        <v>102.036</v>
      </c>
    </row>
    <row r="218" spans="1:176">
      <c r="A218">
        <v>202</v>
      </c>
      <c r="B218">
        <v>1626126716.6</v>
      </c>
      <c r="C218">
        <v>402.099999904633</v>
      </c>
      <c r="D218" t="s">
        <v>698</v>
      </c>
      <c r="E218" t="s">
        <v>699</v>
      </c>
      <c r="F218">
        <v>1</v>
      </c>
      <c r="I218">
        <v>1626126715.6</v>
      </c>
      <c r="J218">
        <f>(K218)/1000</f>
        <v>0</v>
      </c>
      <c r="K218">
        <f>1000*CC218*AI218*(BY218-BZ218)/(100*BR218*(1000-AI218*BY218))</f>
        <v>0</v>
      </c>
      <c r="L218">
        <f>CC218*AI218*(BX218-BW218*(1000-AI218*BZ218)/(1000-AI218*BY218))/(100*BR218)</f>
        <v>0</v>
      </c>
      <c r="M218">
        <f>BW218 - IF(AI218&gt;1, L218*BR218*100.0/(AK218*CK218), 0)</f>
        <v>0</v>
      </c>
      <c r="N218">
        <f>((T218-J218/2)*M218-L218)/(T218+J218/2)</f>
        <v>0</v>
      </c>
      <c r="O218">
        <f>N218*(CD218+CE218)/1000.0</f>
        <v>0</v>
      </c>
      <c r="P218">
        <f>(BW218 - IF(AI218&gt;1, L218*BR218*100.0/(AK218*CK218), 0))*(CD218+CE218)/1000.0</f>
        <v>0</v>
      </c>
      <c r="Q218">
        <f>2.0/((1/S218-1/R218)+SIGN(S218)*SQRT((1/S218-1/R218)*(1/S218-1/R218) + 4*BS218/((BS218+1)*(BS218+1))*(2*1/S218*1/R218-1/R218*1/R218)))</f>
        <v>0</v>
      </c>
      <c r="R218">
        <f>IF(LEFT(BT218,1)&lt;&gt;"0",IF(LEFT(BT218,1)="1",3.0,BU218),$D$5+$E$5*(CK218*CD218/($K$5*1000))+$F$5*(CK218*CD218/($K$5*1000))*MAX(MIN(BR218,$J$5),$I$5)*MAX(MIN(BR218,$J$5),$I$5)+$G$5*MAX(MIN(BR218,$J$5),$I$5)*(CK218*CD218/($K$5*1000))+$H$5*(CK218*CD218/($K$5*1000))*(CK218*CD218/($K$5*1000)))</f>
        <v>0</v>
      </c>
      <c r="S218">
        <f>J218*(1000-(1000*0.61365*exp(17.502*W218/(240.97+W218))/(CD218+CE218)+BY218)/2)/(1000*0.61365*exp(17.502*W218/(240.97+W218))/(CD218+CE218)-BY218)</f>
        <v>0</v>
      </c>
      <c r="T218">
        <f>1/((BS218+1)/(Q218/1.6)+1/(R218/1.37)) + BS218/((BS218+1)/(Q218/1.6) + BS218/(R218/1.37))</f>
        <v>0</v>
      </c>
      <c r="U218">
        <f>(BN218*BQ218)</f>
        <v>0</v>
      </c>
      <c r="V218">
        <f>(CF218+(U218+2*0.95*5.67E-8*(((CF218+$B$7)+273)^4-(CF218+273)^4)-44100*J218)/(1.84*29.3*R218+8*0.95*5.67E-8*(CF218+273)^3))</f>
        <v>0</v>
      </c>
      <c r="W218">
        <f>($C$7*CG218+$D$7*CH218+$E$7*V218)</f>
        <v>0</v>
      </c>
      <c r="X218">
        <f>0.61365*exp(17.502*W218/(240.97+W218))</f>
        <v>0</v>
      </c>
      <c r="Y218">
        <f>(Z218/AA218*100)</f>
        <v>0</v>
      </c>
      <c r="Z218">
        <f>BY218*(CD218+CE218)/1000</f>
        <v>0</v>
      </c>
      <c r="AA218">
        <f>0.61365*exp(17.502*CF218/(240.97+CF218))</f>
        <v>0</v>
      </c>
      <c r="AB218">
        <f>(X218-BY218*(CD218+CE218)/1000)</f>
        <v>0</v>
      </c>
      <c r="AC218">
        <f>(-J218*44100)</f>
        <v>0</v>
      </c>
      <c r="AD218">
        <f>2*29.3*R218*0.92*(CF218-W218)</f>
        <v>0</v>
      </c>
      <c r="AE218">
        <f>2*0.95*5.67E-8*(((CF218+$B$7)+273)^4-(W218+273)^4)</f>
        <v>0</v>
      </c>
      <c r="AF218">
        <f>U218+AE218+AC218+AD218</f>
        <v>0</v>
      </c>
      <c r="AG218">
        <v>13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MAX(0,($B$13+$C$13*CK218)/(1+$D$13*CK218)*CD218/(CF218+273)*$E$13)</f>
        <v>0</v>
      </c>
      <c r="AL218" t="s">
        <v>292</v>
      </c>
      <c r="AM218" t="s">
        <v>292</v>
      </c>
      <c r="AN218">
        <v>0</v>
      </c>
      <c r="AO218">
        <v>0</v>
      </c>
      <c r="AP218">
        <f>1-AN218/AO218</f>
        <v>0</v>
      </c>
      <c r="AQ218">
        <v>0</v>
      </c>
      <c r="AR218" t="s">
        <v>292</v>
      </c>
      <c r="AS218" t="s">
        <v>292</v>
      </c>
      <c r="AT218">
        <v>0</v>
      </c>
      <c r="AU218">
        <v>0</v>
      </c>
      <c r="AV218">
        <f>1-AT218/AU218</f>
        <v>0</v>
      </c>
      <c r="AW218">
        <v>0.5</v>
      </c>
      <c r="AX218">
        <f>BO218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292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BN218">
        <f>$B$11*CL218+$C$11*CM218+$F$11*CN218*(1-CQ218)</f>
        <v>0</v>
      </c>
      <c r="BO218">
        <f>BN218*BP218</f>
        <v>0</v>
      </c>
      <c r="BP218">
        <f>($B$11*$D$9+$C$11*$D$9+$F$11*((DA218+CS218)/MAX(DA218+CS218+DB218, 0.1)*$I$9+DB218/MAX(DA218+CS218+DB218, 0.1)*$J$9))/($B$11+$C$11+$F$11)</f>
        <v>0</v>
      </c>
      <c r="BQ218">
        <f>($B$11*$K$9+$C$11*$K$9+$F$11*((DA218+CS218)/MAX(DA218+CS218+DB218, 0.1)*$P$9+DB218/MAX(DA218+CS218+DB218, 0.1)*$Q$9))/($B$11+$C$11+$F$11)</f>
        <v>0</v>
      </c>
      <c r="BR218">
        <v>6</v>
      </c>
      <c r="BS218">
        <v>0.5</v>
      </c>
      <c r="BT218" t="s">
        <v>293</v>
      </c>
      <c r="BU218">
        <v>2</v>
      </c>
      <c r="BV218">
        <v>1626126715.6</v>
      </c>
      <c r="BW218">
        <v>401.718666666667</v>
      </c>
      <c r="BX218">
        <v>420.003333333333</v>
      </c>
      <c r="BY218">
        <v>8.33849</v>
      </c>
      <c r="BZ218">
        <v>4.94703666666667</v>
      </c>
      <c r="CA218">
        <v>399.589333333333</v>
      </c>
      <c r="CB218">
        <v>8.38864333333333</v>
      </c>
      <c r="CC218">
        <v>900.043</v>
      </c>
      <c r="CD218">
        <v>100.774</v>
      </c>
      <c r="CE218">
        <v>0.110720666666667</v>
      </c>
      <c r="CF218">
        <v>20.6448666666667</v>
      </c>
      <c r="CG218">
        <v>19.5155333333333</v>
      </c>
      <c r="CH218">
        <v>999.9</v>
      </c>
      <c r="CI218">
        <v>0</v>
      </c>
      <c r="CJ218">
        <v>0</v>
      </c>
      <c r="CK218">
        <v>9966.67</v>
      </c>
      <c r="CL218">
        <v>0</v>
      </c>
      <c r="CM218">
        <v>0.221023</v>
      </c>
      <c r="CN218">
        <v>1459.90666666667</v>
      </c>
      <c r="CO218">
        <v>0.972996333333333</v>
      </c>
      <c r="CP218">
        <v>0.0270039333333333</v>
      </c>
      <c r="CQ218">
        <v>0</v>
      </c>
      <c r="CR218">
        <v>887.529333333333</v>
      </c>
      <c r="CS218">
        <v>4.99999</v>
      </c>
      <c r="CT218">
        <v>12991.1</v>
      </c>
      <c r="CU218">
        <v>12727.5</v>
      </c>
      <c r="CV218">
        <v>40.125</v>
      </c>
      <c r="CW218">
        <v>42.25</v>
      </c>
      <c r="CX218">
        <v>41.25</v>
      </c>
      <c r="CY218">
        <v>41.625</v>
      </c>
      <c r="CZ218">
        <v>41.812</v>
      </c>
      <c r="DA218">
        <v>1415.61666666667</v>
      </c>
      <c r="DB218">
        <v>39.29</v>
      </c>
      <c r="DC218">
        <v>0</v>
      </c>
      <c r="DD218">
        <v>1626126726.1</v>
      </c>
      <c r="DE218">
        <v>0</v>
      </c>
      <c r="DF218">
        <v>888.110538461538</v>
      </c>
      <c r="DG218">
        <v>-6.92020511707299</v>
      </c>
      <c r="DH218">
        <v>-84.1401710690395</v>
      </c>
      <c r="DI218">
        <v>13000.7961538462</v>
      </c>
      <c r="DJ218">
        <v>15</v>
      </c>
      <c r="DK218">
        <v>1626126261</v>
      </c>
      <c r="DL218" t="s">
        <v>294</v>
      </c>
      <c r="DM218">
        <v>1626126255</v>
      </c>
      <c r="DN218">
        <v>1626126261</v>
      </c>
      <c r="DO218">
        <v>7</v>
      </c>
      <c r="DP218">
        <v>0.339</v>
      </c>
      <c r="DQ218">
        <v>0.02</v>
      </c>
      <c r="DR218">
        <v>2.158</v>
      </c>
      <c r="DS218">
        <v>-0.064</v>
      </c>
      <c r="DT218">
        <v>420</v>
      </c>
      <c r="DU218">
        <v>4</v>
      </c>
      <c r="DV218">
        <v>0.09</v>
      </c>
      <c r="DW218">
        <v>0.05</v>
      </c>
      <c r="DX218">
        <v>-18.2107317073171</v>
      </c>
      <c r="DY218">
        <v>-0.208110104529612</v>
      </c>
      <c r="DZ218">
        <v>0.0348671726177121</v>
      </c>
      <c r="EA218">
        <v>1</v>
      </c>
      <c r="EB218">
        <v>888.444484848485</v>
      </c>
      <c r="EC218">
        <v>-6.28096736860008</v>
      </c>
      <c r="ED218">
        <v>0.616653584851189</v>
      </c>
      <c r="EE218">
        <v>1</v>
      </c>
      <c r="EF218">
        <v>3.35120731707317</v>
      </c>
      <c r="EG218">
        <v>0.260047317073165</v>
      </c>
      <c r="EH218">
        <v>0.0263299855978387</v>
      </c>
      <c r="EI218">
        <v>0</v>
      </c>
      <c r="EJ218">
        <v>2</v>
      </c>
      <c r="EK218">
        <v>3</v>
      </c>
      <c r="EL218" t="s">
        <v>340</v>
      </c>
      <c r="EM218">
        <v>100</v>
      </c>
      <c r="EN218">
        <v>100</v>
      </c>
      <c r="EO218">
        <v>2.129</v>
      </c>
      <c r="EP218">
        <v>-0.0501</v>
      </c>
      <c r="EQ218">
        <v>1.36772170046793</v>
      </c>
      <c r="ER218">
        <v>0.00225868272383977</v>
      </c>
      <c r="ES218">
        <v>-9.96746185667655e-07</v>
      </c>
      <c r="ET218">
        <v>2.83711317370827e-10</v>
      </c>
      <c r="EU218">
        <v>-0.063082517618382</v>
      </c>
      <c r="EV218">
        <v>-0.00217948432402501</v>
      </c>
      <c r="EW218">
        <v>0.000453263451741206</v>
      </c>
      <c r="EX218">
        <v>-1.16319206543697e-06</v>
      </c>
      <c r="EY218">
        <v>-2</v>
      </c>
      <c r="EZ218">
        <v>2196</v>
      </c>
      <c r="FA218">
        <v>1</v>
      </c>
      <c r="FB218">
        <v>25</v>
      </c>
      <c r="FC218">
        <v>7.7</v>
      </c>
      <c r="FD218">
        <v>7.6</v>
      </c>
      <c r="FE218">
        <v>18</v>
      </c>
      <c r="FF218">
        <v>945.428</v>
      </c>
      <c r="FG218">
        <v>425.711</v>
      </c>
      <c r="FH218">
        <v>20.8986</v>
      </c>
      <c r="FI218">
        <v>25.5636</v>
      </c>
      <c r="FJ218">
        <v>29.9995</v>
      </c>
      <c r="FK218">
        <v>25.7149</v>
      </c>
      <c r="FL218">
        <v>25.755</v>
      </c>
      <c r="FM218">
        <v>25.2716</v>
      </c>
      <c r="FN218">
        <v>69.4899</v>
      </c>
      <c r="FO218">
        <v>0</v>
      </c>
      <c r="FP218">
        <v>21.03</v>
      </c>
      <c r="FQ218">
        <v>420</v>
      </c>
      <c r="FR218">
        <v>5.04145</v>
      </c>
      <c r="FS218">
        <v>101.406</v>
      </c>
      <c r="FT218">
        <v>102.037</v>
      </c>
    </row>
    <row r="219" spans="1:176">
      <c r="A219">
        <v>203</v>
      </c>
      <c r="B219">
        <v>1626126718.6</v>
      </c>
      <c r="C219">
        <v>404.099999904633</v>
      </c>
      <c r="D219" t="s">
        <v>700</v>
      </c>
      <c r="E219" t="s">
        <v>701</v>
      </c>
      <c r="F219">
        <v>1</v>
      </c>
      <c r="I219">
        <v>1626126717.6</v>
      </c>
      <c r="J219">
        <f>(K219)/1000</f>
        <v>0</v>
      </c>
      <c r="K219">
        <f>1000*CC219*AI219*(BY219-BZ219)/(100*BR219*(1000-AI219*BY219))</f>
        <v>0</v>
      </c>
      <c r="L219">
        <f>CC219*AI219*(BX219-BW219*(1000-AI219*BZ219)/(1000-AI219*BY219))/(100*BR219)</f>
        <v>0</v>
      </c>
      <c r="M219">
        <f>BW219 - IF(AI219&gt;1, L219*BR219*100.0/(AK219*CK219), 0)</f>
        <v>0</v>
      </c>
      <c r="N219">
        <f>((T219-J219/2)*M219-L219)/(T219+J219/2)</f>
        <v>0</v>
      </c>
      <c r="O219">
        <f>N219*(CD219+CE219)/1000.0</f>
        <v>0</v>
      </c>
      <c r="P219">
        <f>(BW219 - IF(AI219&gt;1, L219*BR219*100.0/(AK219*CK219), 0))*(CD219+CE219)/1000.0</f>
        <v>0</v>
      </c>
      <c r="Q219">
        <f>2.0/((1/S219-1/R219)+SIGN(S219)*SQRT((1/S219-1/R219)*(1/S219-1/R219) + 4*BS219/((BS219+1)*(BS219+1))*(2*1/S219*1/R219-1/R219*1/R219)))</f>
        <v>0</v>
      </c>
      <c r="R219">
        <f>IF(LEFT(BT219,1)&lt;&gt;"0",IF(LEFT(BT219,1)="1",3.0,BU219),$D$5+$E$5*(CK219*CD219/($K$5*1000))+$F$5*(CK219*CD219/($K$5*1000))*MAX(MIN(BR219,$J$5),$I$5)*MAX(MIN(BR219,$J$5),$I$5)+$G$5*MAX(MIN(BR219,$J$5),$I$5)*(CK219*CD219/($K$5*1000))+$H$5*(CK219*CD219/($K$5*1000))*(CK219*CD219/($K$5*1000)))</f>
        <v>0</v>
      </c>
      <c r="S219">
        <f>J219*(1000-(1000*0.61365*exp(17.502*W219/(240.97+W219))/(CD219+CE219)+BY219)/2)/(1000*0.61365*exp(17.502*W219/(240.97+W219))/(CD219+CE219)-BY219)</f>
        <v>0</v>
      </c>
      <c r="T219">
        <f>1/((BS219+1)/(Q219/1.6)+1/(R219/1.37)) + BS219/((BS219+1)/(Q219/1.6) + BS219/(R219/1.37))</f>
        <v>0</v>
      </c>
      <c r="U219">
        <f>(BN219*BQ219)</f>
        <v>0</v>
      </c>
      <c r="V219">
        <f>(CF219+(U219+2*0.95*5.67E-8*(((CF219+$B$7)+273)^4-(CF219+273)^4)-44100*J219)/(1.84*29.3*R219+8*0.95*5.67E-8*(CF219+273)^3))</f>
        <v>0</v>
      </c>
      <c r="W219">
        <f>($C$7*CG219+$D$7*CH219+$E$7*V219)</f>
        <v>0</v>
      </c>
      <c r="X219">
        <f>0.61365*exp(17.502*W219/(240.97+W219))</f>
        <v>0</v>
      </c>
      <c r="Y219">
        <f>(Z219/AA219*100)</f>
        <v>0</v>
      </c>
      <c r="Z219">
        <f>BY219*(CD219+CE219)/1000</f>
        <v>0</v>
      </c>
      <c r="AA219">
        <f>0.61365*exp(17.502*CF219/(240.97+CF219))</f>
        <v>0</v>
      </c>
      <c r="AB219">
        <f>(X219-BY219*(CD219+CE219)/1000)</f>
        <v>0</v>
      </c>
      <c r="AC219">
        <f>(-J219*44100)</f>
        <v>0</v>
      </c>
      <c r="AD219">
        <f>2*29.3*R219*0.92*(CF219-W219)</f>
        <v>0</v>
      </c>
      <c r="AE219">
        <f>2*0.95*5.67E-8*(((CF219+$B$7)+273)^4-(W219+273)^4)</f>
        <v>0</v>
      </c>
      <c r="AF219">
        <f>U219+AE219+AC219+AD219</f>
        <v>0</v>
      </c>
      <c r="AG219">
        <v>14</v>
      </c>
      <c r="AH219">
        <v>2</v>
      </c>
      <c r="AI219">
        <f>IF(AG219*$H$13&gt;=AK219,1.0,(AK219/(AK219-AG219*$H$13)))</f>
        <v>0</v>
      </c>
      <c r="AJ219">
        <f>(AI219-1)*100</f>
        <v>0</v>
      </c>
      <c r="AK219">
        <f>MAX(0,($B$13+$C$13*CK219)/(1+$D$13*CK219)*CD219/(CF219+273)*$E$13)</f>
        <v>0</v>
      </c>
      <c r="AL219" t="s">
        <v>292</v>
      </c>
      <c r="AM219" t="s">
        <v>292</v>
      </c>
      <c r="AN219">
        <v>0</v>
      </c>
      <c r="AO219">
        <v>0</v>
      </c>
      <c r="AP219">
        <f>1-AN219/AO219</f>
        <v>0</v>
      </c>
      <c r="AQ219">
        <v>0</v>
      </c>
      <c r="AR219" t="s">
        <v>292</v>
      </c>
      <c r="AS219" t="s">
        <v>292</v>
      </c>
      <c r="AT219">
        <v>0</v>
      </c>
      <c r="AU219">
        <v>0</v>
      </c>
      <c r="AV219">
        <f>1-AT219/AU219</f>
        <v>0</v>
      </c>
      <c r="AW219">
        <v>0.5</v>
      </c>
      <c r="AX219">
        <f>BO219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292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BN219">
        <f>$B$11*CL219+$C$11*CM219+$F$11*CN219*(1-CQ219)</f>
        <v>0</v>
      </c>
      <c r="BO219">
        <f>BN219*BP219</f>
        <v>0</v>
      </c>
      <c r="BP219">
        <f>($B$11*$D$9+$C$11*$D$9+$F$11*((DA219+CS219)/MAX(DA219+CS219+DB219, 0.1)*$I$9+DB219/MAX(DA219+CS219+DB219, 0.1)*$J$9))/($B$11+$C$11+$F$11)</f>
        <v>0</v>
      </c>
      <c r="BQ219">
        <f>($B$11*$K$9+$C$11*$K$9+$F$11*((DA219+CS219)/MAX(DA219+CS219+DB219, 0.1)*$P$9+DB219/MAX(DA219+CS219+DB219, 0.1)*$Q$9))/($B$11+$C$11+$F$11)</f>
        <v>0</v>
      </c>
      <c r="BR219">
        <v>6</v>
      </c>
      <c r="BS219">
        <v>0.5</v>
      </c>
      <c r="BT219" t="s">
        <v>293</v>
      </c>
      <c r="BU219">
        <v>2</v>
      </c>
      <c r="BV219">
        <v>1626126717.6</v>
      </c>
      <c r="BW219">
        <v>401.681333333333</v>
      </c>
      <c r="BX219">
        <v>419.964333333333</v>
      </c>
      <c r="BY219">
        <v>8.35986333333333</v>
      </c>
      <c r="BZ219">
        <v>4.97553666666667</v>
      </c>
      <c r="CA219">
        <v>399.552333333333</v>
      </c>
      <c r="CB219">
        <v>8.40991333333333</v>
      </c>
      <c r="CC219">
        <v>900.006</v>
      </c>
      <c r="CD219">
        <v>100.774</v>
      </c>
      <c r="CE219">
        <v>0.110539</v>
      </c>
      <c r="CF219">
        <v>20.6811333333333</v>
      </c>
      <c r="CG219">
        <v>19.5436666666667</v>
      </c>
      <c r="CH219">
        <v>999.9</v>
      </c>
      <c r="CI219">
        <v>0</v>
      </c>
      <c r="CJ219">
        <v>0</v>
      </c>
      <c r="CK219">
        <v>10002.5</v>
      </c>
      <c r="CL219">
        <v>0</v>
      </c>
      <c r="CM219">
        <v>0.221023</v>
      </c>
      <c r="CN219">
        <v>1460.07</v>
      </c>
      <c r="CO219">
        <v>0.972999</v>
      </c>
      <c r="CP219">
        <v>0.0270008</v>
      </c>
      <c r="CQ219">
        <v>0</v>
      </c>
      <c r="CR219">
        <v>887.006666666667</v>
      </c>
      <c r="CS219">
        <v>4.99999</v>
      </c>
      <c r="CT219">
        <v>12990.6666666667</v>
      </c>
      <c r="CU219">
        <v>12728.9333333333</v>
      </c>
      <c r="CV219">
        <v>40.125</v>
      </c>
      <c r="CW219">
        <v>42.25</v>
      </c>
      <c r="CX219">
        <v>41.25</v>
      </c>
      <c r="CY219">
        <v>41.562</v>
      </c>
      <c r="CZ219">
        <v>41.812</v>
      </c>
      <c r="DA219">
        <v>1415.78</v>
      </c>
      <c r="DB219">
        <v>39.29</v>
      </c>
      <c r="DC219">
        <v>0</v>
      </c>
      <c r="DD219">
        <v>1626126727.9</v>
      </c>
      <c r="DE219">
        <v>0</v>
      </c>
      <c r="DF219">
        <v>887.86336</v>
      </c>
      <c r="DG219">
        <v>-7.09938459653904</v>
      </c>
      <c r="DH219">
        <v>-82.8692308099646</v>
      </c>
      <c r="DI219">
        <v>12997.832</v>
      </c>
      <c r="DJ219">
        <v>15</v>
      </c>
      <c r="DK219">
        <v>1626126261</v>
      </c>
      <c r="DL219" t="s">
        <v>294</v>
      </c>
      <c r="DM219">
        <v>1626126255</v>
      </c>
      <c r="DN219">
        <v>1626126261</v>
      </c>
      <c r="DO219">
        <v>7</v>
      </c>
      <c r="DP219">
        <v>0.339</v>
      </c>
      <c r="DQ219">
        <v>0.02</v>
      </c>
      <c r="DR219">
        <v>2.158</v>
      </c>
      <c r="DS219">
        <v>-0.064</v>
      </c>
      <c r="DT219">
        <v>420</v>
      </c>
      <c r="DU219">
        <v>4</v>
      </c>
      <c r="DV219">
        <v>0.09</v>
      </c>
      <c r="DW219">
        <v>0.05</v>
      </c>
      <c r="DX219">
        <v>-18.2217609756098</v>
      </c>
      <c r="DY219">
        <v>-0.228798606271814</v>
      </c>
      <c r="DZ219">
        <v>0.0361006849340383</v>
      </c>
      <c r="EA219">
        <v>1</v>
      </c>
      <c r="EB219">
        <v>888.245727272727</v>
      </c>
      <c r="EC219">
        <v>-6.49373304562107</v>
      </c>
      <c r="ED219">
        <v>0.643749305276573</v>
      </c>
      <c r="EE219">
        <v>1</v>
      </c>
      <c r="EF219">
        <v>3.35936317073171</v>
      </c>
      <c r="EG219">
        <v>0.230682648083631</v>
      </c>
      <c r="EH219">
        <v>0.0235890982922015</v>
      </c>
      <c r="EI219">
        <v>0</v>
      </c>
      <c r="EJ219">
        <v>2</v>
      </c>
      <c r="EK219">
        <v>3</v>
      </c>
      <c r="EL219" t="s">
        <v>340</v>
      </c>
      <c r="EM219">
        <v>100</v>
      </c>
      <c r="EN219">
        <v>100</v>
      </c>
      <c r="EO219">
        <v>2.13</v>
      </c>
      <c r="EP219">
        <v>-0.05</v>
      </c>
      <c r="EQ219">
        <v>1.36772170046793</v>
      </c>
      <c r="ER219">
        <v>0.00225868272383977</v>
      </c>
      <c r="ES219">
        <v>-9.96746185667655e-07</v>
      </c>
      <c r="ET219">
        <v>2.83711317370827e-10</v>
      </c>
      <c r="EU219">
        <v>-0.063082517618382</v>
      </c>
      <c r="EV219">
        <v>-0.00217948432402501</v>
      </c>
      <c r="EW219">
        <v>0.000453263451741206</v>
      </c>
      <c r="EX219">
        <v>-1.16319206543697e-06</v>
      </c>
      <c r="EY219">
        <v>-2</v>
      </c>
      <c r="EZ219">
        <v>2196</v>
      </c>
      <c r="FA219">
        <v>1</v>
      </c>
      <c r="FB219">
        <v>25</v>
      </c>
      <c r="FC219">
        <v>7.7</v>
      </c>
      <c r="FD219">
        <v>7.6</v>
      </c>
      <c r="FE219">
        <v>18</v>
      </c>
      <c r="FF219">
        <v>945.286</v>
      </c>
      <c r="FG219">
        <v>425.767</v>
      </c>
      <c r="FH219">
        <v>20.9651</v>
      </c>
      <c r="FI219">
        <v>25.5604</v>
      </c>
      <c r="FJ219">
        <v>29.9994</v>
      </c>
      <c r="FK219">
        <v>25.7127</v>
      </c>
      <c r="FL219">
        <v>25.7529</v>
      </c>
      <c r="FM219">
        <v>25.273</v>
      </c>
      <c r="FN219">
        <v>69.4899</v>
      </c>
      <c r="FO219">
        <v>0</v>
      </c>
      <c r="FP219">
        <v>21.03</v>
      </c>
      <c r="FQ219">
        <v>420</v>
      </c>
      <c r="FR219">
        <v>5.02219</v>
      </c>
      <c r="FS219">
        <v>101.408</v>
      </c>
      <c r="FT219">
        <v>102.038</v>
      </c>
    </row>
    <row r="220" spans="1:176">
      <c r="A220">
        <v>204</v>
      </c>
      <c r="B220">
        <v>1626126720.6</v>
      </c>
      <c r="C220">
        <v>406.099999904633</v>
      </c>
      <c r="D220" t="s">
        <v>702</v>
      </c>
      <c r="E220" t="s">
        <v>703</v>
      </c>
      <c r="F220">
        <v>1</v>
      </c>
      <c r="I220">
        <v>1626126719.6</v>
      </c>
      <c r="J220">
        <f>(K220)/1000</f>
        <v>0</v>
      </c>
      <c r="K220">
        <f>1000*CC220*AI220*(BY220-BZ220)/(100*BR220*(1000-AI220*BY220))</f>
        <v>0</v>
      </c>
      <c r="L220">
        <f>CC220*AI220*(BX220-BW220*(1000-AI220*BZ220)/(1000-AI220*BY220))/(100*BR220)</f>
        <v>0</v>
      </c>
      <c r="M220">
        <f>BW220 - IF(AI220&gt;1, L220*BR220*100.0/(AK220*CK220), 0)</f>
        <v>0</v>
      </c>
      <c r="N220">
        <f>((T220-J220/2)*M220-L220)/(T220+J220/2)</f>
        <v>0</v>
      </c>
      <c r="O220">
        <f>N220*(CD220+CE220)/1000.0</f>
        <v>0</v>
      </c>
      <c r="P220">
        <f>(BW220 - IF(AI220&gt;1, L220*BR220*100.0/(AK220*CK220), 0))*(CD220+CE220)/1000.0</f>
        <v>0</v>
      </c>
      <c r="Q220">
        <f>2.0/((1/S220-1/R220)+SIGN(S220)*SQRT((1/S220-1/R220)*(1/S220-1/R220) + 4*BS220/((BS220+1)*(BS220+1))*(2*1/S220*1/R220-1/R220*1/R220)))</f>
        <v>0</v>
      </c>
      <c r="R220">
        <f>IF(LEFT(BT220,1)&lt;&gt;"0",IF(LEFT(BT220,1)="1",3.0,BU220),$D$5+$E$5*(CK220*CD220/($K$5*1000))+$F$5*(CK220*CD220/($K$5*1000))*MAX(MIN(BR220,$J$5),$I$5)*MAX(MIN(BR220,$J$5),$I$5)+$G$5*MAX(MIN(BR220,$J$5),$I$5)*(CK220*CD220/($K$5*1000))+$H$5*(CK220*CD220/($K$5*1000))*(CK220*CD220/($K$5*1000)))</f>
        <v>0</v>
      </c>
      <c r="S220">
        <f>J220*(1000-(1000*0.61365*exp(17.502*W220/(240.97+W220))/(CD220+CE220)+BY220)/2)/(1000*0.61365*exp(17.502*W220/(240.97+W220))/(CD220+CE220)-BY220)</f>
        <v>0</v>
      </c>
      <c r="T220">
        <f>1/((BS220+1)/(Q220/1.6)+1/(R220/1.37)) + BS220/((BS220+1)/(Q220/1.6) + BS220/(R220/1.37))</f>
        <v>0</v>
      </c>
      <c r="U220">
        <f>(BN220*BQ220)</f>
        <v>0</v>
      </c>
      <c r="V220">
        <f>(CF220+(U220+2*0.95*5.67E-8*(((CF220+$B$7)+273)^4-(CF220+273)^4)-44100*J220)/(1.84*29.3*R220+8*0.95*5.67E-8*(CF220+273)^3))</f>
        <v>0</v>
      </c>
      <c r="W220">
        <f>($C$7*CG220+$D$7*CH220+$E$7*V220)</f>
        <v>0</v>
      </c>
      <c r="X220">
        <f>0.61365*exp(17.502*W220/(240.97+W220))</f>
        <v>0</v>
      </c>
      <c r="Y220">
        <f>(Z220/AA220*100)</f>
        <v>0</v>
      </c>
      <c r="Z220">
        <f>BY220*(CD220+CE220)/1000</f>
        <v>0</v>
      </c>
      <c r="AA220">
        <f>0.61365*exp(17.502*CF220/(240.97+CF220))</f>
        <v>0</v>
      </c>
      <c r="AB220">
        <f>(X220-BY220*(CD220+CE220)/1000)</f>
        <v>0</v>
      </c>
      <c r="AC220">
        <f>(-J220*44100)</f>
        <v>0</v>
      </c>
      <c r="AD220">
        <f>2*29.3*R220*0.92*(CF220-W220)</f>
        <v>0</v>
      </c>
      <c r="AE220">
        <f>2*0.95*5.67E-8*(((CF220+$B$7)+273)^4-(W220+273)^4)</f>
        <v>0</v>
      </c>
      <c r="AF220">
        <f>U220+AE220+AC220+AD220</f>
        <v>0</v>
      </c>
      <c r="AG220">
        <v>14</v>
      </c>
      <c r="AH220">
        <v>2</v>
      </c>
      <c r="AI220">
        <f>IF(AG220*$H$13&gt;=AK220,1.0,(AK220/(AK220-AG220*$H$13)))</f>
        <v>0</v>
      </c>
      <c r="AJ220">
        <f>(AI220-1)*100</f>
        <v>0</v>
      </c>
      <c r="AK220">
        <f>MAX(0,($B$13+$C$13*CK220)/(1+$D$13*CK220)*CD220/(CF220+273)*$E$13)</f>
        <v>0</v>
      </c>
      <c r="AL220" t="s">
        <v>292</v>
      </c>
      <c r="AM220" t="s">
        <v>292</v>
      </c>
      <c r="AN220">
        <v>0</v>
      </c>
      <c r="AO220">
        <v>0</v>
      </c>
      <c r="AP220">
        <f>1-AN220/AO220</f>
        <v>0</v>
      </c>
      <c r="AQ220">
        <v>0</v>
      </c>
      <c r="AR220" t="s">
        <v>292</v>
      </c>
      <c r="AS220" t="s">
        <v>292</v>
      </c>
      <c r="AT220">
        <v>0</v>
      </c>
      <c r="AU220">
        <v>0</v>
      </c>
      <c r="AV220">
        <f>1-AT220/AU220</f>
        <v>0</v>
      </c>
      <c r="AW220">
        <v>0.5</v>
      </c>
      <c r="AX220">
        <f>BO220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292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BN220">
        <f>$B$11*CL220+$C$11*CM220+$F$11*CN220*(1-CQ220)</f>
        <v>0</v>
      </c>
      <c r="BO220">
        <f>BN220*BP220</f>
        <v>0</v>
      </c>
      <c r="BP220">
        <f>($B$11*$D$9+$C$11*$D$9+$F$11*((DA220+CS220)/MAX(DA220+CS220+DB220, 0.1)*$I$9+DB220/MAX(DA220+CS220+DB220, 0.1)*$J$9))/($B$11+$C$11+$F$11)</f>
        <v>0</v>
      </c>
      <c r="BQ220">
        <f>($B$11*$K$9+$C$11*$K$9+$F$11*((DA220+CS220)/MAX(DA220+CS220+DB220, 0.1)*$P$9+DB220/MAX(DA220+CS220+DB220, 0.1)*$Q$9))/($B$11+$C$11+$F$11)</f>
        <v>0</v>
      </c>
      <c r="BR220">
        <v>6</v>
      </c>
      <c r="BS220">
        <v>0.5</v>
      </c>
      <c r="BT220" t="s">
        <v>293</v>
      </c>
      <c r="BU220">
        <v>2</v>
      </c>
      <c r="BV220">
        <v>1626126719.6</v>
      </c>
      <c r="BW220">
        <v>401.64</v>
      </c>
      <c r="BX220">
        <v>419.942666666667</v>
      </c>
      <c r="BY220">
        <v>8.38686666666667</v>
      </c>
      <c r="BZ220">
        <v>5.01324</v>
      </c>
      <c r="CA220">
        <v>399.511</v>
      </c>
      <c r="CB220">
        <v>8.43677333333333</v>
      </c>
      <c r="CC220">
        <v>900.014333333333</v>
      </c>
      <c r="CD220">
        <v>100.774666666667</v>
      </c>
      <c r="CE220">
        <v>0.110717</v>
      </c>
      <c r="CF220">
        <v>20.712</v>
      </c>
      <c r="CG220">
        <v>19.5775666666667</v>
      </c>
      <c r="CH220">
        <v>999.9</v>
      </c>
      <c r="CI220">
        <v>0</v>
      </c>
      <c r="CJ220">
        <v>0</v>
      </c>
      <c r="CK220">
        <v>10010.4266666667</v>
      </c>
      <c r="CL220">
        <v>0</v>
      </c>
      <c r="CM220">
        <v>0.221023</v>
      </c>
      <c r="CN220">
        <v>1460.07</v>
      </c>
      <c r="CO220">
        <v>0.972999</v>
      </c>
      <c r="CP220">
        <v>0.0270008</v>
      </c>
      <c r="CQ220">
        <v>0</v>
      </c>
      <c r="CR220">
        <v>886.912</v>
      </c>
      <c r="CS220">
        <v>4.99999</v>
      </c>
      <c r="CT220">
        <v>12987.2666666667</v>
      </c>
      <c r="CU220">
        <v>12729</v>
      </c>
      <c r="CV220">
        <v>40.125</v>
      </c>
      <c r="CW220">
        <v>42.25</v>
      </c>
      <c r="CX220">
        <v>41.2706666666667</v>
      </c>
      <c r="CY220">
        <v>41.562</v>
      </c>
      <c r="CZ220">
        <v>41.812</v>
      </c>
      <c r="DA220">
        <v>1415.78</v>
      </c>
      <c r="DB220">
        <v>39.29</v>
      </c>
      <c r="DC220">
        <v>0</v>
      </c>
      <c r="DD220">
        <v>1626126729.7</v>
      </c>
      <c r="DE220">
        <v>0</v>
      </c>
      <c r="DF220">
        <v>887.690153846154</v>
      </c>
      <c r="DG220">
        <v>-6.9740854681973</v>
      </c>
      <c r="DH220">
        <v>-82.0102566126225</v>
      </c>
      <c r="DI220">
        <v>12995.9384615385</v>
      </c>
      <c r="DJ220">
        <v>15</v>
      </c>
      <c r="DK220">
        <v>1626126261</v>
      </c>
      <c r="DL220" t="s">
        <v>294</v>
      </c>
      <c r="DM220">
        <v>1626126255</v>
      </c>
      <c r="DN220">
        <v>1626126261</v>
      </c>
      <c r="DO220">
        <v>7</v>
      </c>
      <c r="DP220">
        <v>0.339</v>
      </c>
      <c r="DQ220">
        <v>0.02</v>
      </c>
      <c r="DR220">
        <v>2.158</v>
      </c>
      <c r="DS220">
        <v>-0.064</v>
      </c>
      <c r="DT220">
        <v>420</v>
      </c>
      <c r="DU220">
        <v>4</v>
      </c>
      <c r="DV220">
        <v>0.09</v>
      </c>
      <c r="DW220">
        <v>0.05</v>
      </c>
      <c r="DX220">
        <v>-18.2281097560976</v>
      </c>
      <c r="DY220">
        <v>-0.336823693379781</v>
      </c>
      <c r="DZ220">
        <v>0.0413167054436941</v>
      </c>
      <c r="EA220">
        <v>1</v>
      </c>
      <c r="EB220">
        <v>888.047085714286</v>
      </c>
      <c r="EC220">
        <v>-6.60608468025256</v>
      </c>
      <c r="ED220">
        <v>0.688574567864803</v>
      </c>
      <c r="EE220">
        <v>1</v>
      </c>
      <c r="EF220">
        <v>3.36520317073171</v>
      </c>
      <c r="EG220">
        <v>0.17721303135889</v>
      </c>
      <c r="EH220">
        <v>0.019405933017712</v>
      </c>
      <c r="EI220">
        <v>0</v>
      </c>
      <c r="EJ220">
        <v>2</v>
      </c>
      <c r="EK220">
        <v>3</v>
      </c>
      <c r="EL220" t="s">
        <v>340</v>
      </c>
      <c r="EM220">
        <v>100</v>
      </c>
      <c r="EN220">
        <v>100</v>
      </c>
      <c r="EO220">
        <v>2.129</v>
      </c>
      <c r="EP220">
        <v>-0.0498</v>
      </c>
      <c r="EQ220">
        <v>1.36772170046793</v>
      </c>
      <c r="ER220">
        <v>0.00225868272383977</v>
      </c>
      <c r="ES220">
        <v>-9.96746185667655e-07</v>
      </c>
      <c r="ET220">
        <v>2.83711317370827e-10</v>
      </c>
      <c r="EU220">
        <v>-0.063082517618382</v>
      </c>
      <c r="EV220">
        <v>-0.00217948432402501</v>
      </c>
      <c r="EW220">
        <v>0.000453263451741206</v>
      </c>
      <c r="EX220">
        <v>-1.16319206543697e-06</v>
      </c>
      <c r="EY220">
        <v>-2</v>
      </c>
      <c r="EZ220">
        <v>2196</v>
      </c>
      <c r="FA220">
        <v>1</v>
      </c>
      <c r="FB220">
        <v>25</v>
      </c>
      <c r="FC220">
        <v>7.8</v>
      </c>
      <c r="FD220">
        <v>7.7</v>
      </c>
      <c r="FE220">
        <v>18</v>
      </c>
      <c r="FF220">
        <v>944.961</v>
      </c>
      <c r="FG220">
        <v>425.794</v>
      </c>
      <c r="FH220">
        <v>21.0383</v>
      </c>
      <c r="FI220">
        <v>25.5571</v>
      </c>
      <c r="FJ220">
        <v>29.9995</v>
      </c>
      <c r="FK220">
        <v>25.7105</v>
      </c>
      <c r="FL220">
        <v>25.7507</v>
      </c>
      <c r="FM220">
        <v>25.2724</v>
      </c>
      <c r="FN220">
        <v>69.4899</v>
      </c>
      <c r="FO220">
        <v>0</v>
      </c>
      <c r="FP220">
        <v>21.14</v>
      </c>
      <c r="FQ220">
        <v>420</v>
      </c>
      <c r="FR220">
        <v>5.06312</v>
      </c>
      <c r="FS220">
        <v>101.409</v>
      </c>
      <c r="FT220">
        <v>102.038</v>
      </c>
    </row>
    <row r="221" spans="1:176">
      <c r="A221">
        <v>205</v>
      </c>
      <c r="B221">
        <v>1626126722.6</v>
      </c>
      <c r="C221">
        <v>408.099999904633</v>
      </c>
      <c r="D221" t="s">
        <v>704</v>
      </c>
      <c r="E221" t="s">
        <v>705</v>
      </c>
      <c r="F221">
        <v>1</v>
      </c>
      <c r="I221">
        <v>1626126721.6</v>
      </c>
      <c r="J221">
        <f>(K221)/1000</f>
        <v>0</v>
      </c>
      <c r="K221">
        <f>1000*CC221*AI221*(BY221-BZ221)/(100*BR221*(1000-AI221*BY221))</f>
        <v>0</v>
      </c>
      <c r="L221">
        <f>CC221*AI221*(BX221-BW221*(1000-AI221*BZ221)/(1000-AI221*BY221))/(100*BR221)</f>
        <v>0</v>
      </c>
      <c r="M221">
        <f>BW221 - IF(AI221&gt;1, L221*BR221*100.0/(AK221*CK221), 0)</f>
        <v>0</v>
      </c>
      <c r="N221">
        <f>((T221-J221/2)*M221-L221)/(T221+J221/2)</f>
        <v>0</v>
      </c>
      <c r="O221">
        <f>N221*(CD221+CE221)/1000.0</f>
        <v>0</v>
      </c>
      <c r="P221">
        <f>(BW221 - IF(AI221&gt;1, L221*BR221*100.0/(AK221*CK221), 0))*(CD221+CE221)/1000.0</f>
        <v>0</v>
      </c>
      <c r="Q221">
        <f>2.0/((1/S221-1/R221)+SIGN(S221)*SQRT((1/S221-1/R221)*(1/S221-1/R221) + 4*BS221/((BS221+1)*(BS221+1))*(2*1/S221*1/R221-1/R221*1/R221)))</f>
        <v>0</v>
      </c>
      <c r="R221">
        <f>IF(LEFT(BT221,1)&lt;&gt;"0",IF(LEFT(BT221,1)="1",3.0,BU221),$D$5+$E$5*(CK221*CD221/($K$5*1000))+$F$5*(CK221*CD221/($K$5*1000))*MAX(MIN(BR221,$J$5),$I$5)*MAX(MIN(BR221,$J$5),$I$5)+$G$5*MAX(MIN(BR221,$J$5),$I$5)*(CK221*CD221/($K$5*1000))+$H$5*(CK221*CD221/($K$5*1000))*(CK221*CD221/($K$5*1000)))</f>
        <v>0</v>
      </c>
      <c r="S221">
        <f>J221*(1000-(1000*0.61365*exp(17.502*W221/(240.97+W221))/(CD221+CE221)+BY221)/2)/(1000*0.61365*exp(17.502*W221/(240.97+W221))/(CD221+CE221)-BY221)</f>
        <v>0</v>
      </c>
      <c r="T221">
        <f>1/((BS221+1)/(Q221/1.6)+1/(R221/1.37)) + BS221/((BS221+1)/(Q221/1.6) + BS221/(R221/1.37))</f>
        <v>0</v>
      </c>
      <c r="U221">
        <f>(BN221*BQ221)</f>
        <v>0</v>
      </c>
      <c r="V221">
        <f>(CF221+(U221+2*0.95*5.67E-8*(((CF221+$B$7)+273)^4-(CF221+273)^4)-44100*J221)/(1.84*29.3*R221+8*0.95*5.67E-8*(CF221+273)^3))</f>
        <v>0</v>
      </c>
      <c r="W221">
        <f>($C$7*CG221+$D$7*CH221+$E$7*V221)</f>
        <v>0</v>
      </c>
      <c r="X221">
        <f>0.61365*exp(17.502*W221/(240.97+W221))</f>
        <v>0</v>
      </c>
      <c r="Y221">
        <f>(Z221/AA221*100)</f>
        <v>0</v>
      </c>
      <c r="Z221">
        <f>BY221*(CD221+CE221)/1000</f>
        <v>0</v>
      </c>
      <c r="AA221">
        <f>0.61365*exp(17.502*CF221/(240.97+CF221))</f>
        <v>0</v>
      </c>
      <c r="AB221">
        <f>(X221-BY221*(CD221+CE221)/1000)</f>
        <v>0</v>
      </c>
      <c r="AC221">
        <f>(-J221*44100)</f>
        <v>0</v>
      </c>
      <c r="AD221">
        <f>2*29.3*R221*0.92*(CF221-W221)</f>
        <v>0</v>
      </c>
      <c r="AE221">
        <f>2*0.95*5.67E-8*(((CF221+$B$7)+273)^4-(W221+273)^4)</f>
        <v>0</v>
      </c>
      <c r="AF221">
        <f>U221+AE221+AC221+AD221</f>
        <v>0</v>
      </c>
      <c r="AG221">
        <v>14</v>
      </c>
      <c r="AH221">
        <v>2</v>
      </c>
      <c r="AI221">
        <f>IF(AG221*$H$13&gt;=AK221,1.0,(AK221/(AK221-AG221*$H$13)))</f>
        <v>0</v>
      </c>
      <c r="AJ221">
        <f>(AI221-1)*100</f>
        <v>0</v>
      </c>
      <c r="AK221">
        <f>MAX(0,($B$13+$C$13*CK221)/(1+$D$13*CK221)*CD221/(CF221+273)*$E$13)</f>
        <v>0</v>
      </c>
      <c r="AL221" t="s">
        <v>292</v>
      </c>
      <c r="AM221" t="s">
        <v>292</v>
      </c>
      <c r="AN221">
        <v>0</v>
      </c>
      <c r="AO221">
        <v>0</v>
      </c>
      <c r="AP221">
        <f>1-AN221/AO221</f>
        <v>0</v>
      </c>
      <c r="AQ221">
        <v>0</v>
      </c>
      <c r="AR221" t="s">
        <v>292</v>
      </c>
      <c r="AS221" t="s">
        <v>292</v>
      </c>
      <c r="AT221">
        <v>0</v>
      </c>
      <c r="AU221">
        <v>0</v>
      </c>
      <c r="AV221">
        <f>1-AT221/AU221</f>
        <v>0</v>
      </c>
      <c r="AW221">
        <v>0.5</v>
      </c>
      <c r="AX221">
        <f>BO221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292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BN221">
        <f>$B$11*CL221+$C$11*CM221+$F$11*CN221*(1-CQ221)</f>
        <v>0</v>
      </c>
      <c r="BO221">
        <f>BN221*BP221</f>
        <v>0</v>
      </c>
      <c r="BP221">
        <f>($B$11*$D$9+$C$11*$D$9+$F$11*((DA221+CS221)/MAX(DA221+CS221+DB221, 0.1)*$I$9+DB221/MAX(DA221+CS221+DB221, 0.1)*$J$9))/($B$11+$C$11+$F$11)</f>
        <v>0</v>
      </c>
      <c r="BQ221">
        <f>($B$11*$K$9+$C$11*$K$9+$F$11*((DA221+CS221)/MAX(DA221+CS221+DB221, 0.1)*$P$9+DB221/MAX(DA221+CS221+DB221, 0.1)*$Q$9))/($B$11+$C$11+$F$11)</f>
        <v>0</v>
      </c>
      <c r="BR221">
        <v>6</v>
      </c>
      <c r="BS221">
        <v>0.5</v>
      </c>
      <c r="BT221" t="s">
        <v>293</v>
      </c>
      <c r="BU221">
        <v>2</v>
      </c>
      <c r="BV221">
        <v>1626126721.6</v>
      </c>
      <c r="BW221">
        <v>401.627333333333</v>
      </c>
      <c r="BX221">
        <v>419.968333333333</v>
      </c>
      <c r="BY221">
        <v>8.41652666666667</v>
      </c>
      <c r="BZ221">
        <v>5.02795333333333</v>
      </c>
      <c r="CA221">
        <v>399.498333333333</v>
      </c>
      <c r="CB221">
        <v>8.46628</v>
      </c>
      <c r="CC221">
        <v>900.015333333333</v>
      </c>
      <c r="CD221">
        <v>100.774333333333</v>
      </c>
      <c r="CE221">
        <v>0.110510666666667</v>
      </c>
      <c r="CF221">
        <v>20.7431666666667</v>
      </c>
      <c r="CG221">
        <v>19.6083333333333</v>
      </c>
      <c r="CH221">
        <v>999.9</v>
      </c>
      <c r="CI221">
        <v>0</v>
      </c>
      <c r="CJ221">
        <v>0</v>
      </c>
      <c r="CK221">
        <v>10018.1166666667</v>
      </c>
      <c r="CL221">
        <v>0</v>
      </c>
      <c r="CM221">
        <v>0.221023</v>
      </c>
      <c r="CN221">
        <v>1459.99333333333</v>
      </c>
      <c r="CO221">
        <v>0.972997666666667</v>
      </c>
      <c r="CP221">
        <v>0.0270023666666667</v>
      </c>
      <c r="CQ221">
        <v>0</v>
      </c>
      <c r="CR221">
        <v>887.009</v>
      </c>
      <c r="CS221">
        <v>4.99999</v>
      </c>
      <c r="CT221">
        <v>12983.7666666667</v>
      </c>
      <c r="CU221">
        <v>12728.3</v>
      </c>
      <c r="CV221">
        <v>40.125</v>
      </c>
      <c r="CW221">
        <v>42.25</v>
      </c>
      <c r="CX221">
        <v>41.25</v>
      </c>
      <c r="CY221">
        <v>41.562</v>
      </c>
      <c r="CZ221">
        <v>41.812</v>
      </c>
      <c r="DA221">
        <v>1415.70333333333</v>
      </c>
      <c r="DB221">
        <v>39.29</v>
      </c>
      <c r="DC221">
        <v>0</v>
      </c>
      <c r="DD221">
        <v>1626126732.1</v>
      </c>
      <c r="DE221">
        <v>0</v>
      </c>
      <c r="DF221">
        <v>887.457115384615</v>
      </c>
      <c r="DG221">
        <v>-6.10492306891881</v>
      </c>
      <c r="DH221">
        <v>-82.5641026726074</v>
      </c>
      <c r="DI221">
        <v>12992.6692307692</v>
      </c>
      <c r="DJ221">
        <v>15</v>
      </c>
      <c r="DK221">
        <v>1626126261</v>
      </c>
      <c r="DL221" t="s">
        <v>294</v>
      </c>
      <c r="DM221">
        <v>1626126255</v>
      </c>
      <c r="DN221">
        <v>1626126261</v>
      </c>
      <c r="DO221">
        <v>7</v>
      </c>
      <c r="DP221">
        <v>0.339</v>
      </c>
      <c r="DQ221">
        <v>0.02</v>
      </c>
      <c r="DR221">
        <v>2.158</v>
      </c>
      <c r="DS221">
        <v>-0.064</v>
      </c>
      <c r="DT221">
        <v>420</v>
      </c>
      <c r="DU221">
        <v>4</v>
      </c>
      <c r="DV221">
        <v>0.09</v>
      </c>
      <c r="DW221">
        <v>0.05</v>
      </c>
      <c r="DX221">
        <v>-18.240756097561</v>
      </c>
      <c r="DY221">
        <v>-0.451486411149858</v>
      </c>
      <c r="DZ221">
        <v>0.0502479949789553</v>
      </c>
      <c r="EA221">
        <v>1</v>
      </c>
      <c r="EB221">
        <v>887.844794117647</v>
      </c>
      <c r="EC221">
        <v>-6.68397938606361</v>
      </c>
      <c r="ED221">
        <v>0.678328125502513</v>
      </c>
      <c r="EE221">
        <v>1</v>
      </c>
      <c r="EF221">
        <v>3.37040243902439</v>
      </c>
      <c r="EG221">
        <v>0.129880557491284</v>
      </c>
      <c r="EH221">
        <v>0.0153176311262366</v>
      </c>
      <c r="EI221">
        <v>0</v>
      </c>
      <c r="EJ221">
        <v>2</v>
      </c>
      <c r="EK221">
        <v>3</v>
      </c>
      <c r="EL221" t="s">
        <v>340</v>
      </c>
      <c r="EM221">
        <v>100</v>
      </c>
      <c r="EN221">
        <v>100</v>
      </c>
      <c r="EO221">
        <v>2.129</v>
      </c>
      <c r="EP221">
        <v>-0.0497</v>
      </c>
      <c r="EQ221">
        <v>1.36772170046793</v>
      </c>
      <c r="ER221">
        <v>0.00225868272383977</v>
      </c>
      <c r="ES221">
        <v>-9.96746185667655e-07</v>
      </c>
      <c r="ET221">
        <v>2.83711317370827e-10</v>
      </c>
      <c r="EU221">
        <v>-0.063082517618382</v>
      </c>
      <c r="EV221">
        <v>-0.00217948432402501</v>
      </c>
      <c r="EW221">
        <v>0.000453263451741206</v>
      </c>
      <c r="EX221">
        <v>-1.16319206543697e-06</v>
      </c>
      <c r="EY221">
        <v>-2</v>
      </c>
      <c r="EZ221">
        <v>2196</v>
      </c>
      <c r="FA221">
        <v>1</v>
      </c>
      <c r="FB221">
        <v>25</v>
      </c>
      <c r="FC221">
        <v>7.8</v>
      </c>
      <c r="FD221">
        <v>7.7</v>
      </c>
      <c r="FE221">
        <v>18</v>
      </c>
      <c r="FF221">
        <v>945.184</v>
      </c>
      <c r="FG221">
        <v>425.704</v>
      </c>
      <c r="FH221">
        <v>21.1039</v>
      </c>
      <c r="FI221">
        <v>25.5539</v>
      </c>
      <c r="FJ221">
        <v>29.9995</v>
      </c>
      <c r="FK221">
        <v>25.7083</v>
      </c>
      <c r="FL221">
        <v>25.7485</v>
      </c>
      <c r="FM221">
        <v>25.2735</v>
      </c>
      <c r="FN221">
        <v>69.4899</v>
      </c>
      <c r="FO221">
        <v>0</v>
      </c>
      <c r="FP221">
        <v>21.24</v>
      </c>
      <c r="FQ221">
        <v>420</v>
      </c>
      <c r="FR221">
        <v>5.05466</v>
      </c>
      <c r="FS221">
        <v>101.41</v>
      </c>
      <c r="FT221">
        <v>102.038</v>
      </c>
    </row>
    <row r="222" spans="1:176">
      <c r="A222">
        <v>206</v>
      </c>
      <c r="B222">
        <v>1626126724.6</v>
      </c>
      <c r="C222">
        <v>410.099999904633</v>
      </c>
      <c r="D222" t="s">
        <v>706</v>
      </c>
      <c r="E222" t="s">
        <v>707</v>
      </c>
      <c r="F222">
        <v>1</v>
      </c>
      <c r="I222">
        <v>1626126723.6</v>
      </c>
      <c r="J222">
        <f>(K222)/1000</f>
        <v>0</v>
      </c>
      <c r="K222">
        <f>1000*CC222*AI222*(BY222-BZ222)/(100*BR222*(1000-AI222*BY222))</f>
        <v>0</v>
      </c>
      <c r="L222">
        <f>CC222*AI222*(BX222-BW222*(1000-AI222*BZ222)/(1000-AI222*BY222))/(100*BR222)</f>
        <v>0</v>
      </c>
      <c r="M222">
        <f>BW222 - IF(AI222&gt;1, L222*BR222*100.0/(AK222*CK222), 0)</f>
        <v>0</v>
      </c>
      <c r="N222">
        <f>((T222-J222/2)*M222-L222)/(T222+J222/2)</f>
        <v>0</v>
      </c>
      <c r="O222">
        <f>N222*(CD222+CE222)/1000.0</f>
        <v>0</v>
      </c>
      <c r="P222">
        <f>(BW222 - IF(AI222&gt;1, L222*BR222*100.0/(AK222*CK222), 0))*(CD222+CE222)/1000.0</f>
        <v>0</v>
      </c>
      <c r="Q222">
        <f>2.0/((1/S222-1/R222)+SIGN(S222)*SQRT((1/S222-1/R222)*(1/S222-1/R222) + 4*BS222/((BS222+1)*(BS222+1))*(2*1/S222*1/R222-1/R222*1/R222)))</f>
        <v>0</v>
      </c>
      <c r="R222">
        <f>IF(LEFT(BT222,1)&lt;&gt;"0",IF(LEFT(BT222,1)="1",3.0,BU222),$D$5+$E$5*(CK222*CD222/($K$5*1000))+$F$5*(CK222*CD222/($K$5*1000))*MAX(MIN(BR222,$J$5),$I$5)*MAX(MIN(BR222,$J$5),$I$5)+$G$5*MAX(MIN(BR222,$J$5),$I$5)*(CK222*CD222/($K$5*1000))+$H$5*(CK222*CD222/($K$5*1000))*(CK222*CD222/($K$5*1000)))</f>
        <v>0</v>
      </c>
      <c r="S222">
        <f>J222*(1000-(1000*0.61365*exp(17.502*W222/(240.97+W222))/(CD222+CE222)+BY222)/2)/(1000*0.61365*exp(17.502*W222/(240.97+W222))/(CD222+CE222)-BY222)</f>
        <v>0</v>
      </c>
      <c r="T222">
        <f>1/((BS222+1)/(Q222/1.6)+1/(R222/1.37)) + BS222/((BS222+1)/(Q222/1.6) + BS222/(R222/1.37))</f>
        <v>0</v>
      </c>
      <c r="U222">
        <f>(BN222*BQ222)</f>
        <v>0</v>
      </c>
      <c r="V222">
        <f>(CF222+(U222+2*0.95*5.67E-8*(((CF222+$B$7)+273)^4-(CF222+273)^4)-44100*J222)/(1.84*29.3*R222+8*0.95*5.67E-8*(CF222+273)^3))</f>
        <v>0</v>
      </c>
      <c r="W222">
        <f>($C$7*CG222+$D$7*CH222+$E$7*V222)</f>
        <v>0</v>
      </c>
      <c r="X222">
        <f>0.61365*exp(17.502*W222/(240.97+W222))</f>
        <v>0</v>
      </c>
      <c r="Y222">
        <f>(Z222/AA222*100)</f>
        <v>0</v>
      </c>
      <c r="Z222">
        <f>BY222*(CD222+CE222)/1000</f>
        <v>0</v>
      </c>
      <c r="AA222">
        <f>0.61365*exp(17.502*CF222/(240.97+CF222))</f>
        <v>0</v>
      </c>
      <c r="AB222">
        <f>(X222-BY222*(CD222+CE222)/1000)</f>
        <v>0</v>
      </c>
      <c r="AC222">
        <f>(-J222*44100)</f>
        <v>0</v>
      </c>
      <c r="AD222">
        <f>2*29.3*R222*0.92*(CF222-W222)</f>
        <v>0</v>
      </c>
      <c r="AE222">
        <f>2*0.95*5.67E-8*(((CF222+$B$7)+273)^4-(W222+273)^4)</f>
        <v>0</v>
      </c>
      <c r="AF222">
        <f>U222+AE222+AC222+AD222</f>
        <v>0</v>
      </c>
      <c r="AG222">
        <v>13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MAX(0,($B$13+$C$13*CK222)/(1+$D$13*CK222)*CD222/(CF222+273)*$E$13)</f>
        <v>0</v>
      </c>
      <c r="AL222" t="s">
        <v>292</v>
      </c>
      <c r="AM222" t="s">
        <v>292</v>
      </c>
      <c r="AN222">
        <v>0</v>
      </c>
      <c r="AO222">
        <v>0</v>
      </c>
      <c r="AP222">
        <f>1-AN222/AO222</f>
        <v>0</v>
      </c>
      <c r="AQ222">
        <v>0</v>
      </c>
      <c r="AR222" t="s">
        <v>292</v>
      </c>
      <c r="AS222" t="s">
        <v>292</v>
      </c>
      <c r="AT222">
        <v>0</v>
      </c>
      <c r="AU222">
        <v>0</v>
      </c>
      <c r="AV222">
        <f>1-AT222/AU222</f>
        <v>0</v>
      </c>
      <c r="AW222">
        <v>0.5</v>
      </c>
      <c r="AX222">
        <f>BO222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292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BN222">
        <f>$B$11*CL222+$C$11*CM222+$F$11*CN222*(1-CQ222)</f>
        <v>0</v>
      </c>
      <c r="BO222">
        <f>BN222*BP222</f>
        <v>0</v>
      </c>
      <c r="BP222">
        <f>($B$11*$D$9+$C$11*$D$9+$F$11*((DA222+CS222)/MAX(DA222+CS222+DB222, 0.1)*$I$9+DB222/MAX(DA222+CS222+DB222, 0.1)*$J$9))/($B$11+$C$11+$F$11)</f>
        <v>0</v>
      </c>
      <c r="BQ222">
        <f>($B$11*$K$9+$C$11*$K$9+$F$11*((DA222+CS222)/MAX(DA222+CS222+DB222, 0.1)*$P$9+DB222/MAX(DA222+CS222+DB222, 0.1)*$Q$9))/($B$11+$C$11+$F$11)</f>
        <v>0</v>
      </c>
      <c r="BR222">
        <v>6</v>
      </c>
      <c r="BS222">
        <v>0.5</v>
      </c>
      <c r="BT222" t="s">
        <v>293</v>
      </c>
      <c r="BU222">
        <v>2</v>
      </c>
      <c r="BV222">
        <v>1626126723.6</v>
      </c>
      <c r="BW222">
        <v>401.619333333333</v>
      </c>
      <c r="BX222">
        <v>419.981333333333</v>
      </c>
      <c r="BY222">
        <v>8.44223</v>
      </c>
      <c r="BZ222">
        <v>5.03167666666667</v>
      </c>
      <c r="CA222">
        <v>399.49</v>
      </c>
      <c r="CB222">
        <v>8.49185</v>
      </c>
      <c r="CC222">
        <v>899.971333333333</v>
      </c>
      <c r="CD222">
        <v>100.773333333333</v>
      </c>
      <c r="CE222">
        <v>0.110648</v>
      </c>
      <c r="CF222">
        <v>20.778</v>
      </c>
      <c r="CG222">
        <v>19.6390666666667</v>
      </c>
      <c r="CH222">
        <v>999.9</v>
      </c>
      <c r="CI222">
        <v>0</v>
      </c>
      <c r="CJ222">
        <v>0</v>
      </c>
      <c r="CK222">
        <v>9958.54333333333</v>
      </c>
      <c r="CL222">
        <v>0</v>
      </c>
      <c r="CM222">
        <v>0.221023</v>
      </c>
      <c r="CN222">
        <v>1459.99333333333</v>
      </c>
      <c r="CO222">
        <v>0.972997666666667</v>
      </c>
      <c r="CP222">
        <v>0.0270023666666667</v>
      </c>
      <c r="CQ222">
        <v>0</v>
      </c>
      <c r="CR222">
        <v>886.579333333333</v>
      </c>
      <c r="CS222">
        <v>4.99999</v>
      </c>
      <c r="CT222">
        <v>12981.3666666667</v>
      </c>
      <c r="CU222">
        <v>12728.2666666667</v>
      </c>
      <c r="CV222">
        <v>40.125</v>
      </c>
      <c r="CW222">
        <v>42.25</v>
      </c>
      <c r="CX222">
        <v>41.25</v>
      </c>
      <c r="CY222">
        <v>41.562</v>
      </c>
      <c r="CZ222">
        <v>41.833</v>
      </c>
      <c r="DA222">
        <v>1415.70333333333</v>
      </c>
      <c r="DB222">
        <v>39.29</v>
      </c>
      <c r="DC222">
        <v>0</v>
      </c>
      <c r="DD222">
        <v>1626126733.9</v>
      </c>
      <c r="DE222">
        <v>0</v>
      </c>
      <c r="DF222">
        <v>887.23132</v>
      </c>
      <c r="DG222">
        <v>-5.55738459952626</v>
      </c>
      <c r="DH222">
        <v>-81.923076894545</v>
      </c>
      <c r="DI222">
        <v>12989.748</v>
      </c>
      <c r="DJ222">
        <v>15</v>
      </c>
      <c r="DK222">
        <v>1626126261</v>
      </c>
      <c r="DL222" t="s">
        <v>294</v>
      </c>
      <c r="DM222">
        <v>1626126255</v>
      </c>
      <c r="DN222">
        <v>1626126261</v>
      </c>
      <c r="DO222">
        <v>7</v>
      </c>
      <c r="DP222">
        <v>0.339</v>
      </c>
      <c r="DQ222">
        <v>0.02</v>
      </c>
      <c r="DR222">
        <v>2.158</v>
      </c>
      <c r="DS222">
        <v>-0.064</v>
      </c>
      <c r="DT222">
        <v>420</v>
      </c>
      <c r="DU222">
        <v>4</v>
      </c>
      <c r="DV222">
        <v>0.09</v>
      </c>
      <c r="DW222">
        <v>0.05</v>
      </c>
      <c r="DX222">
        <v>-18.2600731707317</v>
      </c>
      <c r="DY222">
        <v>-0.473176306620225</v>
      </c>
      <c r="DZ222">
        <v>0.0526186418991629</v>
      </c>
      <c r="EA222">
        <v>1</v>
      </c>
      <c r="EB222">
        <v>887.620424242424</v>
      </c>
      <c r="EC222">
        <v>-6.50158400495972</v>
      </c>
      <c r="ED222">
        <v>0.64141307213783</v>
      </c>
      <c r="EE222">
        <v>1</v>
      </c>
      <c r="EF222">
        <v>3.37665609756098</v>
      </c>
      <c r="EG222">
        <v>0.120003763066206</v>
      </c>
      <c r="EH222">
        <v>0.0141502027699078</v>
      </c>
      <c r="EI222">
        <v>0</v>
      </c>
      <c r="EJ222">
        <v>2</v>
      </c>
      <c r="EK222">
        <v>3</v>
      </c>
      <c r="EL222" t="s">
        <v>340</v>
      </c>
      <c r="EM222">
        <v>100</v>
      </c>
      <c r="EN222">
        <v>100</v>
      </c>
      <c r="EO222">
        <v>2.129</v>
      </c>
      <c r="EP222">
        <v>-0.0496</v>
      </c>
      <c r="EQ222">
        <v>1.36772170046793</v>
      </c>
      <c r="ER222">
        <v>0.00225868272383977</v>
      </c>
      <c r="ES222">
        <v>-9.96746185667655e-07</v>
      </c>
      <c r="ET222">
        <v>2.83711317370827e-10</v>
      </c>
      <c r="EU222">
        <v>-0.063082517618382</v>
      </c>
      <c r="EV222">
        <v>-0.00217948432402501</v>
      </c>
      <c r="EW222">
        <v>0.000453263451741206</v>
      </c>
      <c r="EX222">
        <v>-1.16319206543697e-06</v>
      </c>
      <c r="EY222">
        <v>-2</v>
      </c>
      <c r="EZ222">
        <v>2196</v>
      </c>
      <c r="FA222">
        <v>1</v>
      </c>
      <c r="FB222">
        <v>25</v>
      </c>
      <c r="FC222">
        <v>7.8</v>
      </c>
      <c r="FD222">
        <v>7.7</v>
      </c>
      <c r="FE222">
        <v>18</v>
      </c>
      <c r="FF222">
        <v>945.459</v>
      </c>
      <c r="FG222">
        <v>425.79</v>
      </c>
      <c r="FH222">
        <v>21.1702</v>
      </c>
      <c r="FI222">
        <v>25.5504</v>
      </c>
      <c r="FJ222">
        <v>29.9995</v>
      </c>
      <c r="FK222">
        <v>25.7062</v>
      </c>
      <c r="FL222">
        <v>25.7464</v>
      </c>
      <c r="FM222">
        <v>25.2728</v>
      </c>
      <c r="FN222">
        <v>69.4899</v>
      </c>
      <c r="FO222">
        <v>0</v>
      </c>
      <c r="FP222">
        <v>21.24</v>
      </c>
      <c r="FQ222">
        <v>420</v>
      </c>
      <c r="FR222">
        <v>5.04619</v>
      </c>
      <c r="FS222">
        <v>101.41</v>
      </c>
      <c r="FT222">
        <v>102.039</v>
      </c>
    </row>
    <row r="223" spans="1:176">
      <c r="A223">
        <v>207</v>
      </c>
      <c r="B223">
        <v>1626126726.6</v>
      </c>
      <c r="C223">
        <v>412.099999904633</v>
      </c>
      <c r="D223" t="s">
        <v>708</v>
      </c>
      <c r="E223" t="s">
        <v>709</v>
      </c>
      <c r="F223">
        <v>1</v>
      </c>
      <c r="I223">
        <v>1626126725.6</v>
      </c>
      <c r="J223">
        <f>(K223)/1000</f>
        <v>0</v>
      </c>
      <c r="K223">
        <f>1000*CC223*AI223*(BY223-BZ223)/(100*BR223*(1000-AI223*BY223))</f>
        <v>0</v>
      </c>
      <c r="L223">
        <f>CC223*AI223*(BX223-BW223*(1000-AI223*BZ223)/(1000-AI223*BY223))/(100*BR223)</f>
        <v>0</v>
      </c>
      <c r="M223">
        <f>BW223 - IF(AI223&gt;1, L223*BR223*100.0/(AK223*CK223), 0)</f>
        <v>0</v>
      </c>
      <c r="N223">
        <f>((T223-J223/2)*M223-L223)/(T223+J223/2)</f>
        <v>0</v>
      </c>
      <c r="O223">
        <f>N223*(CD223+CE223)/1000.0</f>
        <v>0</v>
      </c>
      <c r="P223">
        <f>(BW223 - IF(AI223&gt;1, L223*BR223*100.0/(AK223*CK223), 0))*(CD223+CE223)/1000.0</f>
        <v>0</v>
      </c>
      <c r="Q223">
        <f>2.0/((1/S223-1/R223)+SIGN(S223)*SQRT((1/S223-1/R223)*(1/S223-1/R223) + 4*BS223/((BS223+1)*(BS223+1))*(2*1/S223*1/R223-1/R223*1/R223)))</f>
        <v>0</v>
      </c>
      <c r="R223">
        <f>IF(LEFT(BT223,1)&lt;&gt;"0",IF(LEFT(BT223,1)="1",3.0,BU223),$D$5+$E$5*(CK223*CD223/($K$5*1000))+$F$5*(CK223*CD223/($K$5*1000))*MAX(MIN(BR223,$J$5),$I$5)*MAX(MIN(BR223,$J$5),$I$5)+$G$5*MAX(MIN(BR223,$J$5),$I$5)*(CK223*CD223/($K$5*1000))+$H$5*(CK223*CD223/($K$5*1000))*(CK223*CD223/($K$5*1000)))</f>
        <v>0</v>
      </c>
      <c r="S223">
        <f>J223*(1000-(1000*0.61365*exp(17.502*W223/(240.97+W223))/(CD223+CE223)+BY223)/2)/(1000*0.61365*exp(17.502*W223/(240.97+W223))/(CD223+CE223)-BY223)</f>
        <v>0</v>
      </c>
      <c r="T223">
        <f>1/((BS223+1)/(Q223/1.6)+1/(R223/1.37)) + BS223/((BS223+1)/(Q223/1.6) + BS223/(R223/1.37))</f>
        <v>0</v>
      </c>
      <c r="U223">
        <f>(BN223*BQ223)</f>
        <v>0</v>
      </c>
      <c r="V223">
        <f>(CF223+(U223+2*0.95*5.67E-8*(((CF223+$B$7)+273)^4-(CF223+273)^4)-44100*J223)/(1.84*29.3*R223+8*0.95*5.67E-8*(CF223+273)^3))</f>
        <v>0</v>
      </c>
      <c r="W223">
        <f>($C$7*CG223+$D$7*CH223+$E$7*V223)</f>
        <v>0</v>
      </c>
      <c r="X223">
        <f>0.61365*exp(17.502*W223/(240.97+W223))</f>
        <v>0</v>
      </c>
      <c r="Y223">
        <f>(Z223/AA223*100)</f>
        <v>0</v>
      </c>
      <c r="Z223">
        <f>BY223*(CD223+CE223)/1000</f>
        <v>0</v>
      </c>
      <c r="AA223">
        <f>0.61365*exp(17.502*CF223/(240.97+CF223))</f>
        <v>0</v>
      </c>
      <c r="AB223">
        <f>(X223-BY223*(CD223+CE223)/1000)</f>
        <v>0</v>
      </c>
      <c r="AC223">
        <f>(-J223*44100)</f>
        <v>0</v>
      </c>
      <c r="AD223">
        <f>2*29.3*R223*0.92*(CF223-W223)</f>
        <v>0</v>
      </c>
      <c r="AE223">
        <f>2*0.95*5.67E-8*(((CF223+$B$7)+273)^4-(W223+273)^4)</f>
        <v>0</v>
      </c>
      <c r="AF223">
        <f>U223+AE223+AC223+AD223</f>
        <v>0</v>
      </c>
      <c r="AG223">
        <v>13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MAX(0,($B$13+$C$13*CK223)/(1+$D$13*CK223)*CD223/(CF223+273)*$E$13)</f>
        <v>0</v>
      </c>
      <c r="AL223" t="s">
        <v>292</v>
      </c>
      <c r="AM223" t="s">
        <v>292</v>
      </c>
      <c r="AN223">
        <v>0</v>
      </c>
      <c r="AO223">
        <v>0</v>
      </c>
      <c r="AP223">
        <f>1-AN223/AO223</f>
        <v>0</v>
      </c>
      <c r="AQ223">
        <v>0</v>
      </c>
      <c r="AR223" t="s">
        <v>292</v>
      </c>
      <c r="AS223" t="s">
        <v>292</v>
      </c>
      <c r="AT223">
        <v>0</v>
      </c>
      <c r="AU223">
        <v>0</v>
      </c>
      <c r="AV223">
        <f>1-AT223/AU223</f>
        <v>0</v>
      </c>
      <c r="AW223">
        <v>0.5</v>
      </c>
      <c r="AX223">
        <f>BO223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292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BN223">
        <f>$B$11*CL223+$C$11*CM223+$F$11*CN223*(1-CQ223)</f>
        <v>0</v>
      </c>
      <c r="BO223">
        <f>BN223*BP223</f>
        <v>0</v>
      </c>
      <c r="BP223">
        <f>($B$11*$D$9+$C$11*$D$9+$F$11*((DA223+CS223)/MAX(DA223+CS223+DB223, 0.1)*$I$9+DB223/MAX(DA223+CS223+DB223, 0.1)*$J$9))/($B$11+$C$11+$F$11)</f>
        <v>0</v>
      </c>
      <c r="BQ223">
        <f>($B$11*$K$9+$C$11*$K$9+$F$11*((DA223+CS223)/MAX(DA223+CS223+DB223, 0.1)*$P$9+DB223/MAX(DA223+CS223+DB223, 0.1)*$Q$9))/($B$11+$C$11+$F$11)</f>
        <v>0</v>
      </c>
      <c r="BR223">
        <v>6</v>
      </c>
      <c r="BS223">
        <v>0.5</v>
      </c>
      <c r="BT223" t="s">
        <v>293</v>
      </c>
      <c r="BU223">
        <v>2</v>
      </c>
      <c r="BV223">
        <v>1626126725.6</v>
      </c>
      <c r="BW223">
        <v>401.617333333333</v>
      </c>
      <c r="BX223">
        <v>419.994</v>
      </c>
      <c r="BY223">
        <v>8.46241666666667</v>
      </c>
      <c r="BZ223">
        <v>5.03460333333333</v>
      </c>
      <c r="CA223">
        <v>399.488333333333</v>
      </c>
      <c r="CB223">
        <v>8.51192666666667</v>
      </c>
      <c r="CC223">
        <v>899.963333333333</v>
      </c>
      <c r="CD223">
        <v>100.774666666667</v>
      </c>
      <c r="CE223">
        <v>0.111457333333333</v>
      </c>
      <c r="CF223">
        <v>20.8131</v>
      </c>
      <c r="CG223">
        <v>19.6685666666667</v>
      </c>
      <c r="CH223">
        <v>999.9</v>
      </c>
      <c r="CI223">
        <v>0</v>
      </c>
      <c r="CJ223">
        <v>0</v>
      </c>
      <c r="CK223">
        <v>9962.91666666667</v>
      </c>
      <c r="CL223">
        <v>0</v>
      </c>
      <c r="CM223">
        <v>0.221023</v>
      </c>
      <c r="CN223">
        <v>1460.06666666667</v>
      </c>
      <c r="CO223">
        <v>0.972999</v>
      </c>
      <c r="CP223">
        <v>0.0270008</v>
      </c>
      <c r="CQ223">
        <v>0</v>
      </c>
      <c r="CR223">
        <v>886.555666666667</v>
      </c>
      <c r="CS223">
        <v>4.99999</v>
      </c>
      <c r="CT223">
        <v>12979.3666666667</v>
      </c>
      <c r="CU223">
        <v>12728.9</v>
      </c>
      <c r="CV223">
        <v>40.125</v>
      </c>
      <c r="CW223">
        <v>42.25</v>
      </c>
      <c r="CX223">
        <v>41.25</v>
      </c>
      <c r="CY223">
        <v>41.562</v>
      </c>
      <c r="CZ223">
        <v>41.875</v>
      </c>
      <c r="DA223">
        <v>1415.77666666667</v>
      </c>
      <c r="DB223">
        <v>39.29</v>
      </c>
      <c r="DC223">
        <v>0</v>
      </c>
      <c r="DD223">
        <v>1626126735.7</v>
      </c>
      <c r="DE223">
        <v>0</v>
      </c>
      <c r="DF223">
        <v>887.0935</v>
      </c>
      <c r="DG223">
        <v>-5.33124785931707</v>
      </c>
      <c r="DH223">
        <v>-80.6393163884217</v>
      </c>
      <c r="DI223">
        <v>12987.5807692308</v>
      </c>
      <c r="DJ223">
        <v>15</v>
      </c>
      <c r="DK223">
        <v>1626126261</v>
      </c>
      <c r="DL223" t="s">
        <v>294</v>
      </c>
      <c r="DM223">
        <v>1626126255</v>
      </c>
      <c r="DN223">
        <v>1626126261</v>
      </c>
      <c r="DO223">
        <v>7</v>
      </c>
      <c r="DP223">
        <v>0.339</v>
      </c>
      <c r="DQ223">
        <v>0.02</v>
      </c>
      <c r="DR223">
        <v>2.158</v>
      </c>
      <c r="DS223">
        <v>-0.064</v>
      </c>
      <c r="DT223">
        <v>420</v>
      </c>
      <c r="DU223">
        <v>4</v>
      </c>
      <c r="DV223">
        <v>0.09</v>
      </c>
      <c r="DW223">
        <v>0.05</v>
      </c>
      <c r="DX223">
        <v>-18.2765853658537</v>
      </c>
      <c r="DY223">
        <v>-0.526271080139325</v>
      </c>
      <c r="DZ223">
        <v>0.0572692381606419</v>
      </c>
      <c r="EA223">
        <v>0</v>
      </c>
      <c r="EB223">
        <v>887.446828571429</v>
      </c>
      <c r="EC223">
        <v>-6.07546719192456</v>
      </c>
      <c r="ED223">
        <v>0.636132397976324</v>
      </c>
      <c r="EE223">
        <v>1</v>
      </c>
      <c r="EF223">
        <v>3.38362463414634</v>
      </c>
      <c r="EG223">
        <v>0.140470662020904</v>
      </c>
      <c r="EH223">
        <v>0.0168524101334253</v>
      </c>
      <c r="EI223">
        <v>0</v>
      </c>
      <c r="EJ223">
        <v>1</v>
      </c>
      <c r="EK223">
        <v>3</v>
      </c>
      <c r="EL223" t="s">
        <v>459</v>
      </c>
      <c r="EM223">
        <v>100</v>
      </c>
      <c r="EN223">
        <v>100</v>
      </c>
      <c r="EO223">
        <v>2.129</v>
      </c>
      <c r="EP223">
        <v>-0.0495</v>
      </c>
      <c r="EQ223">
        <v>1.36772170046793</v>
      </c>
      <c r="ER223">
        <v>0.00225868272383977</v>
      </c>
      <c r="ES223">
        <v>-9.96746185667655e-07</v>
      </c>
      <c r="ET223">
        <v>2.83711317370827e-10</v>
      </c>
      <c r="EU223">
        <v>-0.063082517618382</v>
      </c>
      <c r="EV223">
        <v>-0.00217948432402501</v>
      </c>
      <c r="EW223">
        <v>0.000453263451741206</v>
      </c>
      <c r="EX223">
        <v>-1.16319206543697e-06</v>
      </c>
      <c r="EY223">
        <v>-2</v>
      </c>
      <c r="EZ223">
        <v>2196</v>
      </c>
      <c r="FA223">
        <v>1</v>
      </c>
      <c r="FB223">
        <v>25</v>
      </c>
      <c r="FC223">
        <v>7.9</v>
      </c>
      <c r="FD223">
        <v>7.8</v>
      </c>
      <c r="FE223">
        <v>18</v>
      </c>
      <c r="FF223">
        <v>945.343</v>
      </c>
      <c r="FG223">
        <v>425.758</v>
      </c>
      <c r="FH223">
        <v>21.2398</v>
      </c>
      <c r="FI223">
        <v>25.5469</v>
      </c>
      <c r="FJ223">
        <v>29.9995</v>
      </c>
      <c r="FK223">
        <v>25.704</v>
      </c>
      <c r="FL223">
        <v>25.7442</v>
      </c>
      <c r="FM223">
        <v>25.2738</v>
      </c>
      <c r="FN223">
        <v>69.4899</v>
      </c>
      <c r="FO223">
        <v>0</v>
      </c>
      <c r="FP223">
        <v>21.34</v>
      </c>
      <c r="FQ223">
        <v>420</v>
      </c>
      <c r="FR223">
        <v>5.03945</v>
      </c>
      <c r="FS223">
        <v>101.411</v>
      </c>
      <c r="FT223">
        <v>102.04</v>
      </c>
    </row>
    <row r="224" spans="1:176">
      <c r="A224">
        <v>208</v>
      </c>
      <c r="B224">
        <v>1626126728.6</v>
      </c>
      <c r="C224">
        <v>414.099999904633</v>
      </c>
      <c r="D224" t="s">
        <v>710</v>
      </c>
      <c r="E224" t="s">
        <v>711</v>
      </c>
      <c r="F224">
        <v>1</v>
      </c>
      <c r="I224">
        <v>1626126727.6</v>
      </c>
      <c r="J224">
        <f>(K224)/1000</f>
        <v>0</v>
      </c>
      <c r="K224">
        <f>1000*CC224*AI224*(BY224-BZ224)/(100*BR224*(1000-AI224*BY224))</f>
        <v>0</v>
      </c>
      <c r="L224">
        <f>CC224*AI224*(BX224-BW224*(1000-AI224*BZ224)/(1000-AI224*BY224))/(100*BR224)</f>
        <v>0</v>
      </c>
      <c r="M224">
        <f>BW224 - IF(AI224&gt;1, L224*BR224*100.0/(AK224*CK224), 0)</f>
        <v>0</v>
      </c>
      <c r="N224">
        <f>((T224-J224/2)*M224-L224)/(T224+J224/2)</f>
        <v>0</v>
      </c>
      <c r="O224">
        <f>N224*(CD224+CE224)/1000.0</f>
        <v>0</v>
      </c>
      <c r="P224">
        <f>(BW224 - IF(AI224&gt;1, L224*BR224*100.0/(AK224*CK224), 0))*(CD224+CE224)/1000.0</f>
        <v>0</v>
      </c>
      <c r="Q224">
        <f>2.0/((1/S224-1/R224)+SIGN(S224)*SQRT((1/S224-1/R224)*(1/S224-1/R224) + 4*BS224/((BS224+1)*(BS224+1))*(2*1/S224*1/R224-1/R224*1/R224)))</f>
        <v>0</v>
      </c>
      <c r="R224">
        <f>IF(LEFT(BT224,1)&lt;&gt;"0",IF(LEFT(BT224,1)="1",3.0,BU224),$D$5+$E$5*(CK224*CD224/($K$5*1000))+$F$5*(CK224*CD224/($K$5*1000))*MAX(MIN(BR224,$J$5),$I$5)*MAX(MIN(BR224,$J$5),$I$5)+$G$5*MAX(MIN(BR224,$J$5),$I$5)*(CK224*CD224/($K$5*1000))+$H$5*(CK224*CD224/($K$5*1000))*(CK224*CD224/($K$5*1000)))</f>
        <v>0</v>
      </c>
      <c r="S224">
        <f>J224*(1000-(1000*0.61365*exp(17.502*W224/(240.97+W224))/(CD224+CE224)+BY224)/2)/(1000*0.61365*exp(17.502*W224/(240.97+W224))/(CD224+CE224)-BY224)</f>
        <v>0</v>
      </c>
      <c r="T224">
        <f>1/((BS224+1)/(Q224/1.6)+1/(R224/1.37)) + BS224/((BS224+1)/(Q224/1.6) + BS224/(R224/1.37))</f>
        <v>0</v>
      </c>
      <c r="U224">
        <f>(BN224*BQ224)</f>
        <v>0</v>
      </c>
      <c r="V224">
        <f>(CF224+(U224+2*0.95*5.67E-8*(((CF224+$B$7)+273)^4-(CF224+273)^4)-44100*J224)/(1.84*29.3*R224+8*0.95*5.67E-8*(CF224+273)^3))</f>
        <v>0</v>
      </c>
      <c r="W224">
        <f>($C$7*CG224+$D$7*CH224+$E$7*V224)</f>
        <v>0</v>
      </c>
      <c r="X224">
        <f>0.61365*exp(17.502*W224/(240.97+W224))</f>
        <v>0</v>
      </c>
      <c r="Y224">
        <f>(Z224/AA224*100)</f>
        <v>0</v>
      </c>
      <c r="Z224">
        <f>BY224*(CD224+CE224)/1000</f>
        <v>0</v>
      </c>
      <c r="AA224">
        <f>0.61365*exp(17.502*CF224/(240.97+CF224))</f>
        <v>0</v>
      </c>
      <c r="AB224">
        <f>(X224-BY224*(CD224+CE224)/1000)</f>
        <v>0</v>
      </c>
      <c r="AC224">
        <f>(-J224*44100)</f>
        <v>0</v>
      </c>
      <c r="AD224">
        <f>2*29.3*R224*0.92*(CF224-W224)</f>
        <v>0</v>
      </c>
      <c r="AE224">
        <f>2*0.95*5.67E-8*(((CF224+$B$7)+273)^4-(W224+273)^4)</f>
        <v>0</v>
      </c>
      <c r="AF224">
        <f>U224+AE224+AC224+AD224</f>
        <v>0</v>
      </c>
      <c r="AG224">
        <v>13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MAX(0,($B$13+$C$13*CK224)/(1+$D$13*CK224)*CD224/(CF224+273)*$E$13)</f>
        <v>0</v>
      </c>
      <c r="AL224" t="s">
        <v>292</v>
      </c>
      <c r="AM224" t="s">
        <v>292</v>
      </c>
      <c r="AN224">
        <v>0</v>
      </c>
      <c r="AO224">
        <v>0</v>
      </c>
      <c r="AP224">
        <f>1-AN224/AO224</f>
        <v>0</v>
      </c>
      <c r="AQ224">
        <v>0</v>
      </c>
      <c r="AR224" t="s">
        <v>292</v>
      </c>
      <c r="AS224" t="s">
        <v>292</v>
      </c>
      <c r="AT224">
        <v>0</v>
      </c>
      <c r="AU224">
        <v>0</v>
      </c>
      <c r="AV224">
        <f>1-AT224/AU224</f>
        <v>0</v>
      </c>
      <c r="AW224">
        <v>0.5</v>
      </c>
      <c r="AX224">
        <f>BO224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292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BN224">
        <f>$B$11*CL224+$C$11*CM224+$F$11*CN224*(1-CQ224)</f>
        <v>0</v>
      </c>
      <c r="BO224">
        <f>BN224*BP224</f>
        <v>0</v>
      </c>
      <c r="BP224">
        <f>($B$11*$D$9+$C$11*$D$9+$F$11*((DA224+CS224)/MAX(DA224+CS224+DB224, 0.1)*$I$9+DB224/MAX(DA224+CS224+DB224, 0.1)*$J$9))/($B$11+$C$11+$F$11)</f>
        <v>0</v>
      </c>
      <c r="BQ224">
        <f>($B$11*$K$9+$C$11*$K$9+$F$11*((DA224+CS224)/MAX(DA224+CS224+DB224, 0.1)*$P$9+DB224/MAX(DA224+CS224+DB224, 0.1)*$Q$9))/($B$11+$C$11+$F$11)</f>
        <v>0</v>
      </c>
      <c r="BR224">
        <v>6</v>
      </c>
      <c r="BS224">
        <v>0.5</v>
      </c>
      <c r="BT224" t="s">
        <v>293</v>
      </c>
      <c r="BU224">
        <v>2</v>
      </c>
      <c r="BV224">
        <v>1626126727.6</v>
      </c>
      <c r="BW224">
        <v>401.604333333333</v>
      </c>
      <c r="BX224">
        <v>419.992</v>
      </c>
      <c r="BY224">
        <v>8.47986</v>
      </c>
      <c r="BZ224">
        <v>5.03676666666667</v>
      </c>
      <c r="CA224">
        <v>399.475333333333</v>
      </c>
      <c r="CB224">
        <v>8.52928</v>
      </c>
      <c r="CC224">
        <v>900.032333333333</v>
      </c>
      <c r="CD224">
        <v>100.774</v>
      </c>
      <c r="CE224">
        <v>0.110725</v>
      </c>
      <c r="CF224">
        <v>20.8473333333333</v>
      </c>
      <c r="CG224">
        <v>19.6972</v>
      </c>
      <c r="CH224">
        <v>999.9</v>
      </c>
      <c r="CI224">
        <v>0</v>
      </c>
      <c r="CJ224">
        <v>0</v>
      </c>
      <c r="CK224">
        <v>10031.9</v>
      </c>
      <c r="CL224">
        <v>0</v>
      </c>
      <c r="CM224">
        <v>0.221023</v>
      </c>
      <c r="CN224">
        <v>1460.07</v>
      </c>
      <c r="CO224">
        <v>0.972997666666667</v>
      </c>
      <c r="CP224">
        <v>0.0270023666666667</v>
      </c>
      <c r="CQ224">
        <v>0</v>
      </c>
      <c r="CR224">
        <v>886.280333333333</v>
      </c>
      <c r="CS224">
        <v>4.99999</v>
      </c>
      <c r="CT224">
        <v>12976.6333333333</v>
      </c>
      <c r="CU224">
        <v>12728.9333333333</v>
      </c>
      <c r="CV224">
        <v>40.125</v>
      </c>
      <c r="CW224">
        <v>42.25</v>
      </c>
      <c r="CX224">
        <v>41.25</v>
      </c>
      <c r="CY224">
        <v>41.562</v>
      </c>
      <c r="CZ224">
        <v>41.875</v>
      </c>
      <c r="DA224">
        <v>1415.78</v>
      </c>
      <c r="DB224">
        <v>39.29</v>
      </c>
      <c r="DC224">
        <v>0</v>
      </c>
      <c r="DD224">
        <v>1626126738.1</v>
      </c>
      <c r="DE224">
        <v>0</v>
      </c>
      <c r="DF224">
        <v>886.878730769231</v>
      </c>
      <c r="DG224">
        <v>-4.86929913999982</v>
      </c>
      <c r="DH224">
        <v>-79.883760765799</v>
      </c>
      <c r="DI224">
        <v>12984.5538461538</v>
      </c>
      <c r="DJ224">
        <v>15</v>
      </c>
      <c r="DK224">
        <v>1626126261</v>
      </c>
      <c r="DL224" t="s">
        <v>294</v>
      </c>
      <c r="DM224">
        <v>1626126255</v>
      </c>
      <c r="DN224">
        <v>1626126261</v>
      </c>
      <c r="DO224">
        <v>7</v>
      </c>
      <c r="DP224">
        <v>0.339</v>
      </c>
      <c r="DQ224">
        <v>0.02</v>
      </c>
      <c r="DR224">
        <v>2.158</v>
      </c>
      <c r="DS224">
        <v>-0.064</v>
      </c>
      <c r="DT224">
        <v>420</v>
      </c>
      <c r="DU224">
        <v>4</v>
      </c>
      <c r="DV224">
        <v>0.09</v>
      </c>
      <c r="DW224">
        <v>0.05</v>
      </c>
      <c r="DX224">
        <v>-18.2919536585366</v>
      </c>
      <c r="DY224">
        <v>-0.602126132404171</v>
      </c>
      <c r="DZ224">
        <v>0.0629468226887992</v>
      </c>
      <c r="EA224">
        <v>0</v>
      </c>
      <c r="EB224">
        <v>887.205484848485</v>
      </c>
      <c r="EC224">
        <v>-5.80936138558315</v>
      </c>
      <c r="ED224">
        <v>0.58100827309669</v>
      </c>
      <c r="EE224">
        <v>1</v>
      </c>
      <c r="EF224">
        <v>3.39108170731707</v>
      </c>
      <c r="EG224">
        <v>0.180549407665507</v>
      </c>
      <c r="EH224">
        <v>0.0214179878700624</v>
      </c>
      <c r="EI224">
        <v>0</v>
      </c>
      <c r="EJ224">
        <v>1</v>
      </c>
      <c r="EK224">
        <v>3</v>
      </c>
      <c r="EL224" t="s">
        <v>459</v>
      </c>
      <c r="EM224">
        <v>100</v>
      </c>
      <c r="EN224">
        <v>100</v>
      </c>
      <c r="EO224">
        <v>2.129</v>
      </c>
      <c r="EP224">
        <v>-0.0494</v>
      </c>
      <c r="EQ224">
        <v>1.36772170046793</v>
      </c>
      <c r="ER224">
        <v>0.00225868272383977</v>
      </c>
      <c r="ES224">
        <v>-9.96746185667655e-07</v>
      </c>
      <c r="ET224">
        <v>2.83711317370827e-10</v>
      </c>
      <c r="EU224">
        <v>-0.063082517618382</v>
      </c>
      <c r="EV224">
        <v>-0.00217948432402501</v>
      </c>
      <c r="EW224">
        <v>0.000453263451741206</v>
      </c>
      <c r="EX224">
        <v>-1.16319206543697e-06</v>
      </c>
      <c r="EY224">
        <v>-2</v>
      </c>
      <c r="EZ224">
        <v>2196</v>
      </c>
      <c r="FA224">
        <v>1</v>
      </c>
      <c r="FB224">
        <v>25</v>
      </c>
      <c r="FC224">
        <v>7.9</v>
      </c>
      <c r="FD224">
        <v>7.8</v>
      </c>
      <c r="FE224">
        <v>18</v>
      </c>
      <c r="FF224">
        <v>945.618</v>
      </c>
      <c r="FG224">
        <v>425.667</v>
      </c>
      <c r="FH224">
        <v>21.3015</v>
      </c>
      <c r="FI224">
        <v>25.5437</v>
      </c>
      <c r="FJ224">
        <v>29.9995</v>
      </c>
      <c r="FK224">
        <v>25.7019</v>
      </c>
      <c r="FL224">
        <v>25.742</v>
      </c>
      <c r="FM224">
        <v>25.2727</v>
      </c>
      <c r="FN224">
        <v>69.4899</v>
      </c>
      <c r="FO224">
        <v>0</v>
      </c>
      <c r="FP224">
        <v>21.44</v>
      </c>
      <c r="FQ224">
        <v>420</v>
      </c>
      <c r="FR224">
        <v>5.03945</v>
      </c>
      <c r="FS224">
        <v>101.411</v>
      </c>
      <c r="FT224">
        <v>102.04</v>
      </c>
    </row>
    <row r="225" spans="1:176">
      <c r="A225">
        <v>209</v>
      </c>
      <c r="B225">
        <v>1626126730.6</v>
      </c>
      <c r="C225">
        <v>416.099999904633</v>
      </c>
      <c r="D225" t="s">
        <v>712</v>
      </c>
      <c r="E225" t="s">
        <v>713</v>
      </c>
      <c r="F225">
        <v>1</v>
      </c>
      <c r="I225">
        <v>1626126729.6</v>
      </c>
      <c r="J225">
        <f>(K225)/1000</f>
        <v>0</v>
      </c>
      <c r="K225">
        <f>1000*CC225*AI225*(BY225-BZ225)/(100*BR225*(1000-AI225*BY225))</f>
        <v>0</v>
      </c>
      <c r="L225">
        <f>CC225*AI225*(BX225-BW225*(1000-AI225*BZ225)/(1000-AI225*BY225))/(100*BR225)</f>
        <v>0</v>
      </c>
      <c r="M225">
        <f>BW225 - IF(AI225&gt;1, L225*BR225*100.0/(AK225*CK225), 0)</f>
        <v>0</v>
      </c>
      <c r="N225">
        <f>((T225-J225/2)*M225-L225)/(T225+J225/2)</f>
        <v>0</v>
      </c>
      <c r="O225">
        <f>N225*(CD225+CE225)/1000.0</f>
        <v>0</v>
      </c>
      <c r="P225">
        <f>(BW225 - IF(AI225&gt;1, L225*BR225*100.0/(AK225*CK225), 0))*(CD225+CE225)/1000.0</f>
        <v>0</v>
      </c>
      <c r="Q225">
        <f>2.0/((1/S225-1/R225)+SIGN(S225)*SQRT((1/S225-1/R225)*(1/S225-1/R225) + 4*BS225/((BS225+1)*(BS225+1))*(2*1/S225*1/R225-1/R225*1/R225)))</f>
        <v>0</v>
      </c>
      <c r="R225">
        <f>IF(LEFT(BT225,1)&lt;&gt;"0",IF(LEFT(BT225,1)="1",3.0,BU225),$D$5+$E$5*(CK225*CD225/($K$5*1000))+$F$5*(CK225*CD225/($K$5*1000))*MAX(MIN(BR225,$J$5),$I$5)*MAX(MIN(BR225,$J$5),$I$5)+$G$5*MAX(MIN(BR225,$J$5),$I$5)*(CK225*CD225/($K$5*1000))+$H$5*(CK225*CD225/($K$5*1000))*(CK225*CD225/($K$5*1000)))</f>
        <v>0</v>
      </c>
      <c r="S225">
        <f>J225*(1000-(1000*0.61365*exp(17.502*W225/(240.97+W225))/(CD225+CE225)+BY225)/2)/(1000*0.61365*exp(17.502*W225/(240.97+W225))/(CD225+CE225)-BY225)</f>
        <v>0</v>
      </c>
      <c r="T225">
        <f>1/((BS225+1)/(Q225/1.6)+1/(R225/1.37)) + BS225/((BS225+1)/(Q225/1.6) + BS225/(R225/1.37))</f>
        <v>0</v>
      </c>
      <c r="U225">
        <f>(BN225*BQ225)</f>
        <v>0</v>
      </c>
      <c r="V225">
        <f>(CF225+(U225+2*0.95*5.67E-8*(((CF225+$B$7)+273)^4-(CF225+273)^4)-44100*J225)/(1.84*29.3*R225+8*0.95*5.67E-8*(CF225+273)^3))</f>
        <v>0</v>
      </c>
      <c r="W225">
        <f>($C$7*CG225+$D$7*CH225+$E$7*V225)</f>
        <v>0</v>
      </c>
      <c r="X225">
        <f>0.61365*exp(17.502*W225/(240.97+W225))</f>
        <v>0</v>
      </c>
      <c r="Y225">
        <f>(Z225/AA225*100)</f>
        <v>0</v>
      </c>
      <c r="Z225">
        <f>BY225*(CD225+CE225)/1000</f>
        <v>0</v>
      </c>
      <c r="AA225">
        <f>0.61365*exp(17.502*CF225/(240.97+CF225))</f>
        <v>0</v>
      </c>
      <c r="AB225">
        <f>(X225-BY225*(CD225+CE225)/1000)</f>
        <v>0</v>
      </c>
      <c r="AC225">
        <f>(-J225*44100)</f>
        <v>0</v>
      </c>
      <c r="AD225">
        <f>2*29.3*R225*0.92*(CF225-W225)</f>
        <v>0</v>
      </c>
      <c r="AE225">
        <f>2*0.95*5.67E-8*(((CF225+$B$7)+273)^4-(W225+273)^4)</f>
        <v>0</v>
      </c>
      <c r="AF225">
        <f>U225+AE225+AC225+AD225</f>
        <v>0</v>
      </c>
      <c r="AG225">
        <v>14</v>
      </c>
      <c r="AH225">
        <v>2</v>
      </c>
      <c r="AI225">
        <f>IF(AG225*$H$13&gt;=AK225,1.0,(AK225/(AK225-AG225*$H$13)))</f>
        <v>0</v>
      </c>
      <c r="AJ225">
        <f>(AI225-1)*100</f>
        <v>0</v>
      </c>
      <c r="AK225">
        <f>MAX(0,($B$13+$C$13*CK225)/(1+$D$13*CK225)*CD225/(CF225+273)*$E$13)</f>
        <v>0</v>
      </c>
      <c r="AL225" t="s">
        <v>292</v>
      </c>
      <c r="AM225" t="s">
        <v>292</v>
      </c>
      <c r="AN225">
        <v>0</v>
      </c>
      <c r="AO225">
        <v>0</v>
      </c>
      <c r="AP225">
        <f>1-AN225/AO225</f>
        <v>0</v>
      </c>
      <c r="AQ225">
        <v>0</v>
      </c>
      <c r="AR225" t="s">
        <v>292</v>
      </c>
      <c r="AS225" t="s">
        <v>292</v>
      </c>
      <c r="AT225">
        <v>0</v>
      </c>
      <c r="AU225">
        <v>0</v>
      </c>
      <c r="AV225">
        <f>1-AT225/AU225</f>
        <v>0</v>
      </c>
      <c r="AW225">
        <v>0.5</v>
      </c>
      <c r="AX225">
        <f>BO225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292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BN225">
        <f>$B$11*CL225+$C$11*CM225+$F$11*CN225*(1-CQ225)</f>
        <v>0</v>
      </c>
      <c r="BO225">
        <f>BN225*BP225</f>
        <v>0</v>
      </c>
      <c r="BP225">
        <f>($B$11*$D$9+$C$11*$D$9+$F$11*((DA225+CS225)/MAX(DA225+CS225+DB225, 0.1)*$I$9+DB225/MAX(DA225+CS225+DB225, 0.1)*$J$9))/($B$11+$C$11+$F$11)</f>
        <v>0</v>
      </c>
      <c r="BQ225">
        <f>($B$11*$K$9+$C$11*$K$9+$F$11*((DA225+CS225)/MAX(DA225+CS225+DB225, 0.1)*$P$9+DB225/MAX(DA225+CS225+DB225, 0.1)*$Q$9))/($B$11+$C$11+$F$11)</f>
        <v>0</v>
      </c>
      <c r="BR225">
        <v>6</v>
      </c>
      <c r="BS225">
        <v>0.5</v>
      </c>
      <c r="BT225" t="s">
        <v>293</v>
      </c>
      <c r="BU225">
        <v>2</v>
      </c>
      <c r="BV225">
        <v>1626126729.6</v>
      </c>
      <c r="BW225">
        <v>401.593</v>
      </c>
      <c r="BX225">
        <v>420.006</v>
      </c>
      <c r="BY225">
        <v>8.49563333333333</v>
      </c>
      <c r="BZ225">
        <v>5.03743</v>
      </c>
      <c r="CA225">
        <v>399.464</v>
      </c>
      <c r="CB225">
        <v>8.54497</v>
      </c>
      <c r="CC225">
        <v>900.02</v>
      </c>
      <c r="CD225">
        <v>100.771666666667</v>
      </c>
      <c r="CE225">
        <v>0.110051</v>
      </c>
      <c r="CF225">
        <v>20.8818666666667</v>
      </c>
      <c r="CG225">
        <v>19.7305</v>
      </c>
      <c r="CH225">
        <v>999.9</v>
      </c>
      <c r="CI225">
        <v>0</v>
      </c>
      <c r="CJ225">
        <v>0</v>
      </c>
      <c r="CK225">
        <v>9982.08</v>
      </c>
      <c r="CL225">
        <v>0</v>
      </c>
      <c r="CM225">
        <v>0.221023</v>
      </c>
      <c r="CN225">
        <v>1459.90333333333</v>
      </c>
      <c r="CO225">
        <v>0.972996333333333</v>
      </c>
      <c r="CP225">
        <v>0.0270039333333333</v>
      </c>
      <c r="CQ225">
        <v>0</v>
      </c>
      <c r="CR225">
        <v>886.169</v>
      </c>
      <c r="CS225">
        <v>4.99999</v>
      </c>
      <c r="CT225">
        <v>12972.4666666667</v>
      </c>
      <c r="CU225">
        <v>12727.4333333333</v>
      </c>
      <c r="CV225">
        <v>40.125</v>
      </c>
      <c r="CW225">
        <v>42.25</v>
      </c>
      <c r="CX225">
        <v>41.2913333333333</v>
      </c>
      <c r="CY225">
        <v>41.562</v>
      </c>
      <c r="CZ225">
        <v>41.875</v>
      </c>
      <c r="DA225">
        <v>1415.61333333333</v>
      </c>
      <c r="DB225">
        <v>39.29</v>
      </c>
      <c r="DC225">
        <v>0</v>
      </c>
      <c r="DD225">
        <v>1626126739.9</v>
      </c>
      <c r="DE225">
        <v>0</v>
      </c>
      <c r="DF225">
        <v>886.67892</v>
      </c>
      <c r="DG225">
        <v>-4.92738460490569</v>
      </c>
      <c r="DH225">
        <v>-83.3999999266245</v>
      </c>
      <c r="DI225">
        <v>12981.716</v>
      </c>
      <c r="DJ225">
        <v>15</v>
      </c>
      <c r="DK225">
        <v>1626126261</v>
      </c>
      <c r="DL225" t="s">
        <v>294</v>
      </c>
      <c r="DM225">
        <v>1626126255</v>
      </c>
      <c r="DN225">
        <v>1626126261</v>
      </c>
      <c r="DO225">
        <v>7</v>
      </c>
      <c r="DP225">
        <v>0.339</v>
      </c>
      <c r="DQ225">
        <v>0.02</v>
      </c>
      <c r="DR225">
        <v>2.158</v>
      </c>
      <c r="DS225">
        <v>-0.064</v>
      </c>
      <c r="DT225">
        <v>420</v>
      </c>
      <c r="DU225">
        <v>4</v>
      </c>
      <c r="DV225">
        <v>0.09</v>
      </c>
      <c r="DW225">
        <v>0.05</v>
      </c>
      <c r="DX225">
        <v>-18.3089317073171</v>
      </c>
      <c r="DY225">
        <v>-0.673001393728225</v>
      </c>
      <c r="DZ225">
        <v>0.0682782272157034</v>
      </c>
      <c r="EA225">
        <v>0</v>
      </c>
      <c r="EB225">
        <v>886.986264705882</v>
      </c>
      <c r="EC225">
        <v>-5.51861280744095</v>
      </c>
      <c r="ED225">
        <v>0.568080737262263</v>
      </c>
      <c r="EE225">
        <v>1</v>
      </c>
      <c r="EF225">
        <v>3.39885756097561</v>
      </c>
      <c r="EG225">
        <v>0.242427386759582</v>
      </c>
      <c r="EH225">
        <v>0.0271977523085369</v>
      </c>
      <c r="EI225">
        <v>0</v>
      </c>
      <c r="EJ225">
        <v>1</v>
      </c>
      <c r="EK225">
        <v>3</v>
      </c>
      <c r="EL225" t="s">
        <v>459</v>
      </c>
      <c r="EM225">
        <v>100</v>
      </c>
      <c r="EN225">
        <v>100</v>
      </c>
      <c r="EO225">
        <v>2.129</v>
      </c>
      <c r="EP225">
        <v>-0.0493</v>
      </c>
      <c r="EQ225">
        <v>1.36772170046793</v>
      </c>
      <c r="ER225">
        <v>0.00225868272383977</v>
      </c>
      <c r="ES225">
        <v>-9.96746185667655e-07</v>
      </c>
      <c r="ET225">
        <v>2.83711317370827e-10</v>
      </c>
      <c r="EU225">
        <v>-0.063082517618382</v>
      </c>
      <c r="EV225">
        <v>-0.00217948432402501</v>
      </c>
      <c r="EW225">
        <v>0.000453263451741206</v>
      </c>
      <c r="EX225">
        <v>-1.16319206543697e-06</v>
      </c>
      <c r="EY225">
        <v>-2</v>
      </c>
      <c r="EZ225">
        <v>2196</v>
      </c>
      <c r="FA225">
        <v>1</v>
      </c>
      <c r="FB225">
        <v>25</v>
      </c>
      <c r="FC225">
        <v>7.9</v>
      </c>
      <c r="FD225">
        <v>7.8</v>
      </c>
      <c r="FE225">
        <v>18</v>
      </c>
      <c r="FF225">
        <v>945.023</v>
      </c>
      <c r="FG225">
        <v>425.944</v>
      </c>
      <c r="FH225">
        <v>21.3678</v>
      </c>
      <c r="FI225">
        <v>25.5405</v>
      </c>
      <c r="FJ225">
        <v>29.9995</v>
      </c>
      <c r="FK225">
        <v>25.6991</v>
      </c>
      <c r="FL225">
        <v>25.7399</v>
      </c>
      <c r="FM225">
        <v>25.2735</v>
      </c>
      <c r="FN225">
        <v>69.4899</v>
      </c>
      <c r="FO225">
        <v>0</v>
      </c>
      <c r="FP225">
        <v>21.44</v>
      </c>
      <c r="FQ225">
        <v>420</v>
      </c>
      <c r="FR225">
        <v>5.08043</v>
      </c>
      <c r="FS225">
        <v>101.412</v>
      </c>
      <c r="FT225">
        <v>102.04</v>
      </c>
    </row>
    <row r="226" spans="1:176">
      <c r="A226">
        <v>210</v>
      </c>
      <c r="B226">
        <v>1626126732.6</v>
      </c>
      <c r="C226">
        <v>418.099999904633</v>
      </c>
      <c r="D226" t="s">
        <v>714</v>
      </c>
      <c r="E226" t="s">
        <v>715</v>
      </c>
      <c r="F226">
        <v>1</v>
      </c>
      <c r="I226">
        <v>1626126731.6</v>
      </c>
      <c r="J226">
        <f>(K226)/1000</f>
        <v>0</v>
      </c>
      <c r="K226">
        <f>1000*CC226*AI226*(BY226-BZ226)/(100*BR226*(1000-AI226*BY226))</f>
        <v>0</v>
      </c>
      <c r="L226">
        <f>CC226*AI226*(BX226-BW226*(1000-AI226*BZ226)/(1000-AI226*BY226))/(100*BR226)</f>
        <v>0</v>
      </c>
      <c r="M226">
        <f>BW226 - IF(AI226&gt;1, L226*BR226*100.0/(AK226*CK226), 0)</f>
        <v>0</v>
      </c>
      <c r="N226">
        <f>((T226-J226/2)*M226-L226)/(T226+J226/2)</f>
        <v>0</v>
      </c>
      <c r="O226">
        <f>N226*(CD226+CE226)/1000.0</f>
        <v>0</v>
      </c>
      <c r="P226">
        <f>(BW226 - IF(AI226&gt;1, L226*BR226*100.0/(AK226*CK226), 0))*(CD226+CE226)/1000.0</f>
        <v>0</v>
      </c>
      <c r="Q226">
        <f>2.0/((1/S226-1/R226)+SIGN(S226)*SQRT((1/S226-1/R226)*(1/S226-1/R226) + 4*BS226/((BS226+1)*(BS226+1))*(2*1/S226*1/R226-1/R226*1/R226)))</f>
        <v>0</v>
      </c>
      <c r="R226">
        <f>IF(LEFT(BT226,1)&lt;&gt;"0",IF(LEFT(BT226,1)="1",3.0,BU226),$D$5+$E$5*(CK226*CD226/($K$5*1000))+$F$5*(CK226*CD226/($K$5*1000))*MAX(MIN(BR226,$J$5),$I$5)*MAX(MIN(BR226,$J$5),$I$5)+$G$5*MAX(MIN(BR226,$J$5),$I$5)*(CK226*CD226/($K$5*1000))+$H$5*(CK226*CD226/($K$5*1000))*(CK226*CD226/($K$5*1000)))</f>
        <v>0</v>
      </c>
      <c r="S226">
        <f>J226*(1000-(1000*0.61365*exp(17.502*W226/(240.97+W226))/(CD226+CE226)+BY226)/2)/(1000*0.61365*exp(17.502*W226/(240.97+W226))/(CD226+CE226)-BY226)</f>
        <v>0</v>
      </c>
      <c r="T226">
        <f>1/((BS226+1)/(Q226/1.6)+1/(R226/1.37)) + BS226/((BS226+1)/(Q226/1.6) + BS226/(R226/1.37))</f>
        <v>0</v>
      </c>
      <c r="U226">
        <f>(BN226*BQ226)</f>
        <v>0</v>
      </c>
      <c r="V226">
        <f>(CF226+(U226+2*0.95*5.67E-8*(((CF226+$B$7)+273)^4-(CF226+273)^4)-44100*J226)/(1.84*29.3*R226+8*0.95*5.67E-8*(CF226+273)^3))</f>
        <v>0</v>
      </c>
      <c r="W226">
        <f>($C$7*CG226+$D$7*CH226+$E$7*V226)</f>
        <v>0</v>
      </c>
      <c r="X226">
        <f>0.61365*exp(17.502*W226/(240.97+W226))</f>
        <v>0</v>
      </c>
      <c r="Y226">
        <f>(Z226/AA226*100)</f>
        <v>0</v>
      </c>
      <c r="Z226">
        <f>BY226*(CD226+CE226)/1000</f>
        <v>0</v>
      </c>
      <c r="AA226">
        <f>0.61365*exp(17.502*CF226/(240.97+CF226))</f>
        <v>0</v>
      </c>
      <c r="AB226">
        <f>(X226-BY226*(CD226+CE226)/1000)</f>
        <v>0</v>
      </c>
      <c r="AC226">
        <f>(-J226*44100)</f>
        <v>0</v>
      </c>
      <c r="AD226">
        <f>2*29.3*R226*0.92*(CF226-W226)</f>
        <v>0</v>
      </c>
      <c r="AE226">
        <f>2*0.95*5.67E-8*(((CF226+$B$7)+273)^4-(W226+273)^4)</f>
        <v>0</v>
      </c>
      <c r="AF226">
        <f>U226+AE226+AC226+AD226</f>
        <v>0</v>
      </c>
      <c r="AG226">
        <v>13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MAX(0,($B$13+$C$13*CK226)/(1+$D$13*CK226)*CD226/(CF226+273)*$E$13)</f>
        <v>0</v>
      </c>
      <c r="AL226" t="s">
        <v>292</v>
      </c>
      <c r="AM226" t="s">
        <v>292</v>
      </c>
      <c r="AN226">
        <v>0</v>
      </c>
      <c r="AO226">
        <v>0</v>
      </c>
      <c r="AP226">
        <f>1-AN226/AO226</f>
        <v>0</v>
      </c>
      <c r="AQ226">
        <v>0</v>
      </c>
      <c r="AR226" t="s">
        <v>292</v>
      </c>
      <c r="AS226" t="s">
        <v>292</v>
      </c>
      <c r="AT226">
        <v>0</v>
      </c>
      <c r="AU226">
        <v>0</v>
      </c>
      <c r="AV226">
        <f>1-AT226/AU226</f>
        <v>0</v>
      </c>
      <c r="AW226">
        <v>0.5</v>
      </c>
      <c r="AX226">
        <f>BO226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292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BN226">
        <f>$B$11*CL226+$C$11*CM226+$F$11*CN226*(1-CQ226)</f>
        <v>0</v>
      </c>
      <c r="BO226">
        <f>BN226*BP226</f>
        <v>0</v>
      </c>
      <c r="BP226">
        <f>($B$11*$D$9+$C$11*$D$9+$F$11*((DA226+CS226)/MAX(DA226+CS226+DB226, 0.1)*$I$9+DB226/MAX(DA226+CS226+DB226, 0.1)*$J$9))/($B$11+$C$11+$F$11)</f>
        <v>0</v>
      </c>
      <c r="BQ226">
        <f>($B$11*$K$9+$C$11*$K$9+$F$11*((DA226+CS226)/MAX(DA226+CS226+DB226, 0.1)*$P$9+DB226/MAX(DA226+CS226+DB226, 0.1)*$Q$9))/($B$11+$C$11+$F$11)</f>
        <v>0</v>
      </c>
      <c r="BR226">
        <v>6</v>
      </c>
      <c r="BS226">
        <v>0.5</v>
      </c>
      <c r="BT226" t="s">
        <v>293</v>
      </c>
      <c r="BU226">
        <v>2</v>
      </c>
      <c r="BV226">
        <v>1626126731.6</v>
      </c>
      <c r="BW226">
        <v>401.586666666667</v>
      </c>
      <c r="BX226">
        <v>419.996</v>
      </c>
      <c r="BY226">
        <v>8.50827333333333</v>
      </c>
      <c r="BZ226">
        <v>5.03730333333333</v>
      </c>
      <c r="CA226">
        <v>399.457666666667</v>
      </c>
      <c r="CB226">
        <v>8.55754666666667</v>
      </c>
      <c r="CC226">
        <v>899.932</v>
      </c>
      <c r="CD226">
        <v>100.771</v>
      </c>
      <c r="CE226">
        <v>0.110413333333333</v>
      </c>
      <c r="CF226">
        <v>20.9155333333333</v>
      </c>
      <c r="CG226">
        <v>19.7609666666667</v>
      </c>
      <c r="CH226">
        <v>999.9</v>
      </c>
      <c r="CI226">
        <v>0</v>
      </c>
      <c r="CJ226">
        <v>0</v>
      </c>
      <c r="CK226">
        <v>9975.62666666667</v>
      </c>
      <c r="CL226">
        <v>0</v>
      </c>
      <c r="CM226">
        <v>0.221023</v>
      </c>
      <c r="CN226">
        <v>1459.91</v>
      </c>
      <c r="CO226">
        <v>0.972996333333333</v>
      </c>
      <c r="CP226">
        <v>0.0270039333333333</v>
      </c>
      <c r="CQ226">
        <v>0</v>
      </c>
      <c r="CR226">
        <v>885.831666666667</v>
      </c>
      <c r="CS226">
        <v>4.99999</v>
      </c>
      <c r="CT226">
        <v>12970.3666666667</v>
      </c>
      <c r="CU226">
        <v>12727.5333333333</v>
      </c>
      <c r="CV226">
        <v>40.125</v>
      </c>
      <c r="CW226">
        <v>42.25</v>
      </c>
      <c r="CX226">
        <v>41.2913333333333</v>
      </c>
      <c r="CY226">
        <v>41.562</v>
      </c>
      <c r="CZ226">
        <v>41.875</v>
      </c>
      <c r="DA226">
        <v>1415.62</v>
      </c>
      <c r="DB226">
        <v>39.29</v>
      </c>
      <c r="DC226">
        <v>0</v>
      </c>
      <c r="DD226">
        <v>1626126741.7</v>
      </c>
      <c r="DE226">
        <v>0</v>
      </c>
      <c r="DF226">
        <v>886.537653846154</v>
      </c>
      <c r="DG226">
        <v>-5.18635897750728</v>
      </c>
      <c r="DH226">
        <v>-82.6803419725109</v>
      </c>
      <c r="DI226">
        <v>12979.5923076923</v>
      </c>
      <c r="DJ226">
        <v>15</v>
      </c>
      <c r="DK226">
        <v>1626126261</v>
      </c>
      <c r="DL226" t="s">
        <v>294</v>
      </c>
      <c r="DM226">
        <v>1626126255</v>
      </c>
      <c r="DN226">
        <v>1626126261</v>
      </c>
      <c r="DO226">
        <v>7</v>
      </c>
      <c r="DP226">
        <v>0.339</v>
      </c>
      <c r="DQ226">
        <v>0.02</v>
      </c>
      <c r="DR226">
        <v>2.158</v>
      </c>
      <c r="DS226">
        <v>-0.064</v>
      </c>
      <c r="DT226">
        <v>420</v>
      </c>
      <c r="DU226">
        <v>4</v>
      </c>
      <c r="DV226">
        <v>0.09</v>
      </c>
      <c r="DW226">
        <v>0.05</v>
      </c>
      <c r="DX226">
        <v>-18.3285073170732</v>
      </c>
      <c r="DY226">
        <v>-0.651217421602786</v>
      </c>
      <c r="DZ226">
        <v>0.0660645596672031</v>
      </c>
      <c r="EA226">
        <v>0</v>
      </c>
      <c r="EB226">
        <v>886.842971428571</v>
      </c>
      <c r="EC226">
        <v>-5.50443774898719</v>
      </c>
      <c r="ED226">
        <v>0.581202521168171</v>
      </c>
      <c r="EE226">
        <v>1</v>
      </c>
      <c r="EF226">
        <v>3.40773170731707</v>
      </c>
      <c r="EG226">
        <v>0.302962578397218</v>
      </c>
      <c r="EH226">
        <v>0.03243320196601</v>
      </c>
      <c r="EI226">
        <v>0</v>
      </c>
      <c r="EJ226">
        <v>1</v>
      </c>
      <c r="EK226">
        <v>3</v>
      </c>
      <c r="EL226" t="s">
        <v>459</v>
      </c>
      <c r="EM226">
        <v>100</v>
      </c>
      <c r="EN226">
        <v>100</v>
      </c>
      <c r="EO226">
        <v>2.129</v>
      </c>
      <c r="EP226">
        <v>-0.0492</v>
      </c>
      <c r="EQ226">
        <v>1.36772170046793</v>
      </c>
      <c r="ER226">
        <v>0.00225868272383977</v>
      </c>
      <c r="ES226">
        <v>-9.96746185667655e-07</v>
      </c>
      <c r="ET226">
        <v>2.83711317370827e-10</v>
      </c>
      <c r="EU226">
        <v>-0.063082517618382</v>
      </c>
      <c r="EV226">
        <v>-0.00217948432402501</v>
      </c>
      <c r="EW226">
        <v>0.000453263451741206</v>
      </c>
      <c r="EX226">
        <v>-1.16319206543697e-06</v>
      </c>
      <c r="EY226">
        <v>-2</v>
      </c>
      <c r="EZ226">
        <v>2196</v>
      </c>
      <c r="FA226">
        <v>1</v>
      </c>
      <c r="FB226">
        <v>25</v>
      </c>
      <c r="FC226">
        <v>8</v>
      </c>
      <c r="FD226">
        <v>7.9</v>
      </c>
      <c r="FE226">
        <v>18</v>
      </c>
      <c r="FF226">
        <v>945.262</v>
      </c>
      <c r="FG226">
        <v>425.971</v>
      </c>
      <c r="FH226">
        <v>21.444</v>
      </c>
      <c r="FI226">
        <v>25.5372</v>
      </c>
      <c r="FJ226">
        <v>29.9995</v>
      </c>
      <c r="FK226">
        <v>25.6964</v>
      </c>
      <c r="FL226">
        <v>25.7377</v>
      </c>
      <c r="FM226">
        <v>25.2733</v>
      </c>
      <c r="FN226">
        <v>69.4899</v>
      </c>
      <c r="FO226">
        <v>0</v>
      </c>
      <c r="FP226">
        <v>21.54</v>
      </c>
      <c r="FQ226">
        <v>420</v>
      </c>
      <c r="FR226">
        <v>5.08423</v>
      </c>
      <c r="FS226">
        <v>101.412</v>
      </c>
      <c r="FT226">
        <v>102.041</v>
      </c>
    </row>
    <row r="227" spans="1:176">
      <c r="A227">
        <v>211</v>
      </c>
      <c r="B227">
        <v>1626126734.6</v>
      </c>
      <c r="C227">
        <v>420.099999904633</v>
      </c>
      <c r="D227" t="s">
        <v>716</v>
      </c>
      <c r="E227" t="s">
        <v>717</v>
      </c>
      <c r="F227">
        <v>1</v>
      </c>
      <c r="I227">
        <v>1626126733.6</v>
      </c>
      <c r="J227">
        <f>(K227)/1000</f>
        <v>0</v>
      </c>
      <c r="K227">
        <f>1000*CC227*AI227*(BY227-BZ227)/(100*BR227*(1000-AI227*BY227))</f>
        <v>0</v>
      </c>
      <c r="L227">
        <f>CC227*AI227*(BX227-BW227*(1000-AI227*BZ227)/(1000-AI227*BY227))/(100*BR227)</f>
        <v>0</v>
      </c>
      <c r="M227">
        <f>BW227 - IF(AI227&gt;1, L227*BR227*100.0/(AK227*CK227), 0)</f>
        <v>0</v>
      </c>
      <c r="N227">
        <f>((T227-J227/2)*M227-L227)/(T227+J227/2)</f>
        <v>0</v>
      </c>
      <c r="O227">
        <f>N227*(CD227+CE227)/1000.0</f>
        <v>0</v>
      </c>
      <c r="P227">
        <f>(BW227 - IF(AI227&gt;1, L227*BR227*100.0/(AK227*CK227), 0))*(CD227+CE227)/1000.0</f>
        <v>0</v>
      </c>
      <c r="Q227">
        <f>2.0/((1/S227-1/R227)+SIGN(S227)*SQRT((1/S227-1/R227)*(1/S227-1/R227) + 4*BS227/((BS227+1)*(BS227+1))*(2*1/S227*1/R227-1/R227*1/R227)))</f>
        <v>0</v>
      </c>
      <c r="R227">
        <f>IF(LEFT(BT227,1)&lt;&gt;"0",IF(LEFT(BT227,1)="1",3.0,BU227),$D$5+$E$5*(CK227*CD227/($K$5*1000))+$F$5*(CK227*CD227/($K$5*1000))*MAX(MIN(BR227,$J$5),$I$5)*MAX(MIN(BR227,$J$5),$I$5)+$G$5*MAX(MIN(BR227,$J$5),$I$5)*(CK227*CD227/($K$5*1000))+$H$5*(CK227*CD227/($K$5*1000))*(CK227*CD227/($K$5*1000)))</f>
        <v>0</v>
      </c>
      <c r="S227">
        <f>J227*(1000-(1000*0.61365*exp(17.502*W227/(240.97+W227))/(CD227+CE227)+BY227)/2)/(1000*0.61365*exp(17.502*W227/(240.97+W227))/(CD227+CE227)-BY227)</f>
        <v>0</v>
      </c>
      <c r="T227">
        <f>1/((BS227+1)/(Q227/1.6)+1/(R227/1.37)) + BS227/((BS227+1)/(Q227/1.6) + BS227/(R227/1.37))</f>
        <v>0</v>
      </c>
      <c r="U227">
        <f>(BN227*BQ227)</f>
        <v>0</v>
      </c>
      <c r="V227">
        <f>(CF227+(U227+2*0.95*5.67E-8*(((CF227+$B$7)+273)^4-(CF227+273)^4)-44100*J227)/(1.84*29.3*R227+8*0.95*5.67E-8*(CF227+273)^3))</f>
        <v>0</v>
      </c>
      <c r="W227">
        <f>($C$7*CG227+$D$7*CH227+$E$7*V227)</f>
        <v>0</v>
      </c>
      <c r="X227">
        <f>0.61365*exp(17.502*W227/(240.97+W227))</f>
        <v>0</v>
      </c>
      <c r="Y227">
        <f>(Z227/AA227*100)</f>
        <v>0</v>
      </c>
      <c r="Z227">
        <f>BY227*(CD227+CE227)/1000</f>
        <v>0</v>
      </c>
      <c r="AA227">
        <f>0.61365*exp(17.502*CF227/(240.97+CF227))</f>
        <v>0</v>
      </c>
      <c r="AB227">
        <f>(X227-BY227*(CD227+CE227)/1000)</f>
        <v>0</v>
      </c>
      <c r="AC227">
        <f>(-J227*44100)</f>
        <v>0</v>
      </c>
      <c r="AD227">
        <f>2*29.3*R227*0.92*(CF227-W227)</f>
        <v>0</v>
      </c>
      <c r="AE227">
        <f>2*0.95*5.67E-8*(((CF227+$B$7)+273)^4-(W227+273)^4)</f>
        <v>0</v>
      </c>
      <c r="AF227">
        <f>U227+AE227+AC227+AD227</f>
        <v>0</v>
      </c>
      <c r="AG227">
        <v>13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MAX(0,($B$13+$C$13*CK227)/(1+$D$13*CK227)*CD227/(CF227+273)*$E$13)</f>
        <v>0</v>
      </c>
      <c r="AL227" t="s">
        <v>292</v>
      </c>
      <c r="AM227" t="s">
        <v>292</v>
      </c>
      <c r="AN227">
        <v>0</v>
      </c>
      <c r="AO227">
        <v>0</v>
      </c>
      <c r="AP227">
        <f>1-AN227/AO227</f>
        <v>0</v>
      </c>
      <c r="AQ227">
        <v>0</v>
      </c>
      <c r="AR227" t="s">
        <v>292</v>
      </c>
      <c r="AS227" t="s">
        <v>292</v>
      </c>
      <c r="AT227">
        <v>0</v>
      </c>
      <c r="AU227">
        <v>0</v>
      </c>
      <c r="AV227">
        <f>1-AT227/AU227</f>
        <v>0</v>
      </c>
      <c r="AW227">
        <v>0.5</v>
      </c>
      <c r="AX227">
        <f>BO227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292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BN227">
        <f>$B$11*CL227+$C$11*CM227+$F$11*CN227*(1-CQ227)</f>
        <v>0</v>
      </c>
      <c r="BO227">
        <f>BN227*BP227</f>
        <v>0</v>
      </c>
      <c r="BP227">
        <f>($B$11*$D$9+$C$11*$D$9+$F$11*((DA227+CS227)/MAX(DA227+CS227+DB227, 0.1)*$I$9+DB227/MAX(DA227+CS227+DB227, 0.1)*$J$9))/($B$11+$C$11+$F$11)</f>
        <v>0</v>
      </c>
      <c r="BQ227">
        <f>($B$11*$K$9+$C$11*$K$9+$F$11*((DA227+CS227)/MAX(DA227+CS227+DB227, 0.1)*$P$9+DB227/MAX(DA227+CS227+DB227, 0.1)*$Q$9))/($B$11+$C$11+$F$11)</f>
        <v>0</v>
      </c>
      <c r="BR227">
        <v>6</v>
      </c>
      <c r="BS227">
        <v>0.5</v>
      </c>
      <c r="BT227" t="s">
        <v>293</v>
      </c>
      <c r="BU227">
        <v>2</v>
      </c>
      <c r="BV227">
        <v>1626126733.6</v>
      </c>
      <c r="BW227">
        <v>401.568</v>
      </c>
      <c r="BX227">
        <v>419.981666666667</v>
      </c>
      <c r="BY227">
        <v>8.52002</v>
      </c>
      <c r="BZ227">
        <v>5.03804333333333</v>
      </c>
      <c r="CA227">
        <v>399.439</v>
      </c>
      <c r="CB227">
        <v>8.56922666666667</v>
      </c>
      <c r="CC227">
        <v>899.959666666667</v>
      </c>
      <c r="CD227">
        <v>100.772</v>
      </c>
      <c r="CE227">
        <v>0.110883</v>
      </c>
      <c r="CF227">
        <v>20.9472666666667</v>
      </c>
      <c r="CG227">
        <v>19.781</v>
      </c>
      <c r="CH227">
        <v>999.9</v>
      </c>
      <c r="CI227">
        <v>0</v>
      </c>
      <c r="CJ227">
        <v>0</v>
      </c>
      <c r="CK227">
        <v>10003.7333333333</v>
      </c>
      <c r="CL227">
        <v>0</v>
      </c>
      <c r="CM227">
        <v>0.221023</v>
      </c>
      <c r="CN227">
        <v>1460.07666666667</v>
      </c>
      <c r="CO227">
        <v>0.972999</v>
      </c>
      <c r="CP227">
        <v>0.0270008</v>
      </c>
      <c r="CQ227">
        <v>0</v>
      </c>
      <c r="CR227">
        <v>885.741</v>
      </c>
      <c r="CS227">
        <v>4.99999</v>
      </c>
      <c r="CT227">
        <v>12969.7</v>
      </c>
      <c r="CU227">
        <v>12729</v>
      </c>
      <c r="CV227">
        <v>40.125</v>
      </c>
      <c r="CW227">
        <v>42.25</v>
      </c>
      <c r="CX227">
        <v>41.2913333333333</v>
      </c>
      <c r="CY227">
        <v>41.562</v>
      </c>
      <c r="CZ227">
        <v>41.875</v>
      </c>
      <c r="DA227">
        <v>1415.78666666667</v>
      </c>
      <c r="DB227">
        <v>39.29</v>
      </c>
      <c r="DC227">
        <v>0</v>
      </c>
      <c r="DD227">
        <v>1626126744.1</v>
      </c>
      <c r="DE227">
        <v>0</v>
      </c>
      <c r="DF227">
        <v>886.332038461539</v>
      </c>
      <c r="DG227">
        <v>-5.99880341541897</v>
      </c>
      <c r="DH227">
        <v>-76.2051282276697</v>
      </c>
      <c r="DI227">
        <v>12976.6230769231</v>
      </c>
      <c r="DJ227">
        <v>15</v>
      </c>
      <c r="DK227">
        <v>1626126261</v>
      </c>
      <c r="DL227" t="s">
        <v>294</v>
      </c>
      <c r="DM227">
        <v>1626126255</v>
      </c>
      <c r="DN227">
        <v>1626126261</v>
      </c>
      <c r="DO227">
        <v>7</v>
      </c>
      <c r="DP227">
        <v>0.339</v>
      </c>
      <c r="DQ227">
        <v>0.02</v>
      </c>
      <c r="DR227">
        <v>2.158</v>
      </c>
      <c r="DS227">
        <v>-0.064</v>
      </c>
      <c r="DT227">
        <v>420</v>
      </c>
      <c r="DU227">
        <v>4</v>
      </c>
      <c r="DV227">
        <v>0.09</v>
      </c>
      <c r="DW227">
        <v>0.05</v>
      </c>
      <c r="DX227">
        <v>-18.3479707317073</v>
      </c>
      <c r="DY227">
        <v>-0.530291289198639</v>
      </c>
      <c r="DZ227">
        <v>0.0546482510103389</v>
      </c>
      <c r="EA227">
        <v>0</v>
      </c>
      <c r="EB227">
        <v>886.626454545455</v>
      </c>
      <c r="EC227">
        <v>-5.26034579122955</v>
      </c>
      <c r="ED227">
        <v>0.530444358656822</v>
      </c>
      <c r="EE227">
        <v>1</v>
      </c>
      <c r="EF227">
        <v>3.41804682926829</v>
      </c>
      <c r="EG227">
        <v>0.344628919860634</v>
      </c>
      <c r="EH227">
        <v>0.0360838552128182</v>
      </c>
      <c r="EI227">
        <v>0</v>
      </c>
      <c r="EJ227">
        <v>1</v>
      </c>
      <c r="EK227">
        <v>3</v>
      </c>
      <c r="EL227" t="s">
        <v>459</v>
      </c>
      <c r="EM227">
        <v>100</v>
      </c>
      <c r="EN227">
        <v>100</v>
      </c>
      <c r="EO227">
        <v>2.129</v>
      </c>
      <c r="EP227">
        <v>-0.0492</v>
      </c>
      <c r="EQ227">
        <v>1.36772170046793</v>
      </c>
      <c r="ER227">
        <v>0.00225868272383977</v>
      </c>
      <c r="ES227">
        <v>-9.96746185667655e-07</v>
      </c>
      <c r="ET227">
        <v>2.83711317370827e-10</v>
      </c>
      <c r="EU227">
        <v>-0.063082517618382</v>
      </c>
      <c r="EV227">
        <v>-0.00217948432402501</v>
      </c>
      <c r="EW227">
        <v>0.000453263451741206</v>
      </c>
      <c r="EX227">
        <v>-1.16319206543697e-06</v>
      </c>
      <c r="EY227">
        <v>-2</v>
      </c>
      <c r="EZ227">
        <v>2196</v>
      </c>
      <c r="FA227">
        <v>1</v>
      </c>
      <c r="FB227">
        <v>25</v>
      </c>
      <c r="FC227">
        <v>8</v>
      </c>
      <c r="FD227">
        <v>7.9</v>
      </c>
      <c r="FE227">
        <v>18</v>
      </c>
      <c r="FF227">
        <v>945.615</v>
      </c>
      <c r="FG227">
        <v>425.851</v>
      </c>
      <c r="FH227">
        <v>21.5048</v>
      </c>
      <c r="FI227">
        <v>25.534</v>
      </c>
      <c r="FJ227">
        <v>29.9996</v>
      </c>
      <c r="FK227">
        <v>25.6943</v>
      </c>
      <c r="FL227">
        <v>25.7356</v>
      </c>
      <c r="FM227">
        <v>25.2731</v>
      </c>
      <c r="FN227">
        <v>69.4899</v>
      </c>
      <c r="FO227">
        <v>0</v>
      </c>
      <c r="FP227">
        <v>21.64</v>
      </c>
      <c r="FQ227">
        <v>420</v>
      </c>
      <c r="FR227">
        <v>5.07797</v>
      </c>
      <c r="FS227">
        <v>101.411</v>
      </c>
      <c r="FT227">
        <v>102.041</v>
      </c>
    </row>
    <row r="228" spans="1:176">
      <c r="A228">
        <v>212</v>
      </c>
      <c r="B228">
        <v>1626126736.6</v>
      </c>
      <c r="C228">
        <v>422.099999904633</v>
      </c>
      <c r="D228" t="s">
        <v>718</v>
      </c>
      <c r="E228" t="s">
        <v>719</v>
      </c>
      <c r="F228">
        <v>1</v>
      </c>
      <c r="I228">
        <v>1626126735.6</v>
      </c>
      <c r="J228">
        <f>(K228)/1000</f>
        <v>0</v>
      </c>
      <c r="K228">
        <f>1000*CC228*AI228*(BY228-BZ228)/(100*BR228*(1000-AI228*BY228))</f>
        <v>0</v>
      </c>
      <c r="L228">
        <f>CC228*AI228*(BX228-BW228*(1000-AI228*BZ228)/(1000-AI228*BY228))/(100*BR228)</f>
        <v>0</v>
      </c>
      <c r="M228">
        <f>BW228 - IF(AI228&gt;1, L228*BR228*100.0/(AK228*CK228), 0)</f>
        <v>0</v>
      </c>
      <c r="N228">
        <f>((T228-J228/2)*M228-L228)/(T228+J228/2)</f>
        <v>0</v>
      </c>
      <c r="O228">
        <f>N228*(CD228+CE228)/1000.0</f>
        <v>0</v>
      </c>
      <c r="P228">
        <f>(BW228 - IF(AI228&gt;1, L228*BR228*100.0/(AK228*CK228), 0))*(CD228+CE228)/1000.0</f>
        <v>0</v>
      </c>
      <c r="Q228">
        <f>2.0/((1/S228-1/R228)+SIGN(S228)*SQRT((1/S228-1/R228)*(1/S228-1/R228) + 4*BS228/((BS228+1)*(BS228+1))*(2*1/S228*1/R228-1/R228*1/R228)))</f>
        <v>0</v>
      </c>
      <c r="R228">
        <f>IF(LEFT(BT228,1)&lt;&gt;"0",IF(LEFT(BT228,1)="1",3.0,BU228),$D$5+$E$5*(CK228*CD228/($K$5*1000))+$F$5*(CK228*CD228/($K$5*1000))*MAX(MIN(BR228,$J$5),$I$5)*MAX(MIN(BR228,$J$5),$I$5)+$G$5*MAX(MIN(BR228,$J$5),$I$5)*(CK228*CD228/($K$5*1000))+$H$5*(CK228*CD228/($K$5*1000))*(CK228*CD228/($K$5*1000)))</f>
        <v>0</v>
      </c>
      <c r="S228">
        <f>J228*(1000-(1000*0.61365*exp(17.502*W228/(240.97+W228))/(CD228+CE228)+BY228)/2)/(1000*0.61365*exp(17.502*W228/(240.97+W228))/(CD228+CE228)-BY228)</f>
        <v>0</v>
      </c>
      <c r="T228">
        <f>1/((BS228+1)/(Q228/1.6)+1/(R228/1.37)) + BS228/((BS228+1)/(Q228/1.6) + BS228/(R228/1.37))</f>
        <v>0</v>
      </c>
      <c r="U228">
        <f>(BN228*BQ228)</f>
        <v>0</v>
      </c>
      <c r="V228">
        <f>(CF228+(U228+2*0.95*5.67E-8*(((CF228+$B$7)+273)^4-(CF228+273)^4)-44100*J228)/(1.84*29.3*R228+8*0.95*5.67E-8*(CF228+273)^3))</f>
        <v>0</v>
      </c>
      <c r="W228">
        <f>($C$7*CG228+$D$7*CH228+$E$7*V228)</f>
        <v>0</v>
      </c>
      <c r="X228">
        <f>0.61365*exp(17.502*W228/(240.97+W228))</f>
        <v>0</v>
      </c>
      <c r="Y228">
        <f>(Z228/AA228*100)</f>
        <v>0</v>
      </c>
      <c r="Z228">
        <f>BY228*(CD228+CE228)/1000</f>
        <v>0</v>
      </c>
      <c r="AA228">
        <f>0.61365*exp(17.502*CF228/(240.97+CF228))</f>
        <v>0</v>
      </c>
      <c r="AB228">
        <f>(X228-BY228*(CD228+CE228)/1000)</f>
        <v>0</v>
      </c>
      <c r="AC228">
        <f>(-J228*44100)</f>
        <v>0</v>
      </c>
      <c r="AD228">
        <f>2*29.3*R228*0.92*(CF228-W228)</f>
        <v>0</v>
      </c>
      <c r="AE228">
        <f>2*0.95*5.67E-8*(((CF228+$B$7)+273)^4-(W228+273)^4)</f>
        <v>0</v>
      </c>
      <c r="AF228">
        <f>U228+AE228+AC228+AD228</f>
        <v>0</v>
      </c>
      <c r="AG228">
        <v>13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MAX(0,($B$13+$C$13*CK228)/(1+$D$13*CK228)*CD228/(CF228+273)*$E$13)</f>
        <v>0</v>
      </c>
      <c r="AL228" t="s">
        <v>292</v>
      </c>
      <c r="AM228" t="s">
        <v>292</v>
      </c>
      <c r="AN228">
        <v>0</v>
      </c>
      <c r="AO228">
        <v>0</v>
      </c>
      <c r="AP228">
        <f>1-AN228/AO228</f>
        <v>0</v>
      </c>
      <c r="AQ228">
        <v>0</v>
      </c>
      <c r="AR228" t="s">
        <v>292</v>
      </c>
      <c r="AS228" t="s">
        <v>292</v>
      </c>
      <c r="AT228">
        <v>0</v>
      </c>
      <c r="AU228">
        <v>0</v>
      </c>
      <c r="AV228">
        <f>1-AT228/AU228</f>
        <v>0</v>
      </c>
      <c r="AW228">
        <v>0.5</v>
      </c>
      <c r="AX228">
        <f>BO228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292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BN228">
        <f>$B$11*CL228+$C$11*CM228+$F$11*CN228*(1-CQ228)</f>
        <v>0</v>
      </c>
      <c r="BO228">
        <f>BN228*BP228</f>
        <v>0</v>
      </c>
      <c r="BP228">
        <f>($B$11*$D$9+$C$11*$D$9+$F$11*((DA228+CS228)/MAX(DA228+CS228+DB228, 0.1)*$I$9+DB228/MAX(DA228+CS228+DB228, 0.1)*$J$9))/($B$11+$C$11+$F$11)</f>
        <v>0</v>
      </c>
      <c r="BQ228">
        <f>($B$11*$K$9+$C$11*$K$9+$F$11*((DA228+CS228)/MAX(DA228+CS228+DB228, 0.1)*$P$9+DB228/MAX(DA228+CS228+DB228, 0.1)*$Q$9))/($B$11+$C$11+$F$11)</f>
        <v>0</v>
      </c>
      <c r="BR228">
        <v>6</v>
      </c>
      <c r="BS228">
        <v>0.5</v>
      </c>
      <c r="BT228" t="s">
        <v>293</v>
      </c>
      <c r="BU228">
        <v>2</v>
      </c>
      <c r="BV228">
        <v>1626126735.6</v>
      </c>
      <c r="BW228">
        <v>401.542333333333</v>
      </c>
      <c r="BX228">
        <v>420</v>
      </c>
      <c r="BY228">
        <v>8.53304333333333</v>
      </c>
      <c r="BZ228">
        <v>5.03918333333333</v>
      </c>
      <c r="CA228">
        <v>399.413333333333</v>
      </c>
      <c r="CB228">
        <v>8.58218333333333</v>
      </c>
      <c r="CC228">
        <v>900.001666666667</v>
      </c>
      <c r="CD228">
        <v>100.772666666667</v>
      </c>
      <c r="CE228">
        <v>0.111296</v>
      </c>
      <c r="CF228">
        <v>20.9779</v>
      </c>
      <c r="CG228">
        <v>19.8064</v>
      </c>
      <c r="CH228">
        <v>999.9</v>
      </c>
      <c r="CI228">
        <v>0</v>
      </c>
      <c r="CJ228">
        <v>0</v>
      </c>
      <c r="CK228">
        <v>9961.04</v>
      </c>
      <c r="CL228">
        <v>0</v>
      </c>
      <c r="CM228">
        <v>0.221023</v>
      </c>
      <c r="CN228">
        <v>1459.99</v>
      </c>
      <c r="CO228">
        <v>0.972997666666667</v>
      </c>
      <c r="CP228">
        <v>0.0270023666666667</v>
      </c>
      <c r="CQ228">
        <v>0</v>
      </c>
      <c r="CR228">
        <v>885.400333333333</v>
      </c>
      <c r="CS228">
        <v>4.99999</v>
      </c>
      <c r="CT228">
        <v>12966.5333333333</v>
      </c>
      <c r="CU228">
        <v>12728.2333333333</v>
      </c>
      <c r="CV228">
        <v>40.125</v>
      </c>
      <c r="CW228">
        <v>42.25</v>
      </c>
      <c r="CX228">
        <v>41.2706666666667</v>
      </c>
      <c r="CY228">
        <v>41.562</v>
      </c>
      <c r="CZ228">
        <v>41.875</v>
      </c>
      <c r="DA228">
        <v>1415.7</v>
      </c>
      <c r="DB228">
        <v>39.29</v>
      </c>
      <c r="DC228">
        <v>0</v>
      </c>
      <c r="DD228">
        <v>1626126745.9</v>
      </c>
      <c r="DE228">
        <v>0</v>
      </c>
      <c r="DF228">
        <v>886.12164</v>
      </c>
      <c r="DG228">
        <v>-6.20669229443143</v>
      </c>
      <c r="DH228">
        <v>-74.3769230103508</v>
      </c>
      <c r="DI228">
        <v>12973.936</v>
      </c>
      <c r="DJ228">
        <v>15</v>
      </c>
      <c r="DK228">
        <v>1626126261</v>
      </c>
      <c r="DL228" t="s">
        <v>294</v>
      </c>
      <c r="DM228">
        <v>1626126255</v>
      </c>
      <c r="DN228">
        <v>1626126261</v>
      </c>
      <c r="DO228">
        <v>7</v>
      </c>
      <c r="DP228">
        <v>0.339</v>
      </c>
      <c r="DQ228">
        <v>0.02</v>
      </c>
      <c r="DR228">
        <v>2.158</v>
      </c>
      <c r="DS228">
        <v>-0.064</v>
      </c>
      <c r="DT228">
        <v>420</v>
      </c>
      <c r="DU228">
        <v>4</v>
      </c>
      <c r="DV228">
        <v>0.09</v>
      </c>
      <c r="DW228">
        <v>0.05</v>
      </c>
      <c r="DX228">
        <v>-18.3647951219512</v>
      </c>
      <c r="DY228">
        <v>-0.500611149825791</v>
      </c>
      <c r="DZ228">
        <v>0.0516090176995451</v>
      </c>
      <c r="EA228">
        <v>0</v>
      </c>
      <c r="EB228">
        <v>886.440121212121</v>
      </c>
      <c r="EC228">
        <v>-5.5319019728713</v>
      </c>
      <c r="ED228">
        <v>0.5587204948525</v>
      </c>
      <c r="EE228">
        <v>1</v>
      </c>
      <c r="EF228">
        <v>3.42851</v>
      </c>
      <c r="EG228">
        <v>0.387373588850175</v>
      </c>
      <c r="EH228">
        <v>0.0395297955545607</v>
      </c>
      <c r="EI228">
        <v>0</v>
      </c>
      <c r="EJ228">
        <v>1</v>
      </c>
      <c r="EK228">
        <v>3</v>
      </c>
      <c r="EL228" t="s">
        <v>459</v>
      </c>
      <c r="EM228">
        <v>100</v>
      </c>
      <c r="EN228">
        <v>100</v>
      </c>
      <c r="EO228">
        <v>2.129</v>
      </c>
      <c r="EP228">
        <v>-0.0491</v>
      </c>
      <c r="EQ228">
        <v>1.36772170046793</v>
      </c>
      <c r="ER228">
        <v>0.00225868272383977</v>
      </c>
      <c r="ES228">
        <v>-9.96746185667655e-07</v>
      </c>
      <c r="ET228">
        <v>2.83711317370827e-10</v>
      </c>
      <c r="EU228">
        <v>-0.063082517618382</v>
      </c>
      <c r="EV228">
        <v>-0.00217948432402501</v>
      </c>
      <c r="EW228">
        <v>0.000453263451741206</v>
      </c>
      <c r="EX228">
        <v>-1.16319206543697e-06</v>
      </c>
      <c r="EY228">
        <v>-2</v>
      </c>
      <c r="EZ228">
        <v>2196</v>
      </c>
      <c r="FA228">
        <v>1</v>
      </c>
      <c r="FB228">
        <v>25</v>
      </c>
      <c r="FC228">
        <v>8</v>
      </c>
      <c r="FD228">
        <v>7.9</v>
      </c>
      <c r="FE228">
        <v>18</v>
      </c>
      <c r="FF228">
        <v>945.395</v>
      </c>
      <c r="FG228">
        <v>425.834</v>
      </c>
      <c r="FH228">
        <v>21.5645</v>
      </c>
      <c r="FI228">
        <v>25.5308</v>
      </c>
      <c r="FJ228">
        <v>29.9996</v>
      </c>
      <c r="FK228">
        <v>25.6921</v>
      </c>
      <c r="FL228">
        <v>25.7334</v>
      </c>
      <c r="FM228">
        <v>25.2718</v>
      </c>
      <c r="FN228">
        <v>69.4899</v>
      </c>
      <c r="FO228">
        <v>0</v>
      </c>
      <c r="FP228">
        <v>21.64</v>
      </c>
      <c r="FQ228">
        <v>420</v>
      </c>
      <c r="FR228">
        <v>5.06699</v>
      </c>
      <c r="FS228">
        <v>101.411</v>
      </c>
      <c r="FT228">
        <v>102.04</v>
      </c>
    </row>
    <row r="229" spans="1:176">
      <c r="A229">
        <v>213</v>
      </c>
      <c r="B229">
        <v>1626126738.6</v>
      </c>
      <c r="C229">
        <v>424.099999904633</v>
      </c>
      <c r="D229" t="s">
        <v>720</v>
      </c>
      <c r="E229" t="s">
        <v>721</v>
      </c>
      <c r="F229">
        <v>1</v>
      </c>
      <c r="I229">
        <v>1626126737.6</v>
      </c>
      <c r="J229">
        <f>(K229)/1000</f>
        <v>0</v>
      </c>
      <c r="K229">
        <f>1000*CC229*AI229*(BY229-BZ229)/(100*BR229*(1000-AI229*BY229))</f>
        <v>0</v>
      </c>
      <c r="L229">
        <f>CC229*AI229*(BX229-BW229*(1000-AI229*BZ229)/(1000-AI229*BY229))/(100*BR229)</f>
        <v>0</v>
      </c>
      <c r="M229">
        <f>BW229 - IF(AI229&gt;1, L229*BR229*100.0/(AK229*CK229), 0)</f>
        <v>0</v>
      </c>
      <c r="N229">
        <f>((T229-J229/2)*M229-L229)/(T229+J229/2)</f>
        <v>0</v>
      </c>
      <c r="O229">
        <f>N229*(CD229+CE229)/1000.0</f>
        <v>0</v>
      </c>
      <c r="P229">
        <f>(BW229 - IF(AI229&gt;1, L229*BR229*100.0/(AK229*CK229), 0))*(CD229+CE229)/1000.0</f>
        <v>0</v>
      </c>
      <c r="Q229">
        <f>2.0/((1/S229-1/R229)+SIGN(S229)*SQRT((1/S229-1/R229)*(1/S229-1/R229) + 4*BS229/((BS229+1)*(BS229+1))*(2*1/S229*1/R229-1/R229*1/R229)))</f>
        <v>0</v>
      </c>
      <c r="R229">
        <f>IF(LEFT(BT229,1)&lt;&gt;"0",IF(LEFT(BT229,1)="1",3.0,BU229),$D$5+$E$5*(CK229*CD229/($K$5*1000))+$F$5*(CK229*CD229/($K$5*1000))*MAX(MIN(BR229,$J$5),$I$5)*MAX(MIN(BR229,$J$5),$I$5)+$G$5*MAX(MIN(BR229,$J$5),$I$5)*(CK229*CD229/($K$5*1000))+$H$5*(CK229*CD229/($K$5*1000))*(CK229*CD229/($K$5*1000)))</f>
        <v>0</v>
      </c>
      <c r="S229">
        <f>J229*(1000-(1000*0.61365*exp(17.502*W229/(240.97+W229))/(CD229+CE229)+BY229)/2)/(1000*0.61365*exp(17.502*W229/(240.97+W229))/(CD229+CE229)-BY229)</f>
        <v>0</v>
      </c>
      <c r="T229">
        <f>1/((BS229+1)/(Q229/1.6)+1/(R229/1.37)) + BS229/((BS229+1)/(Q229/1.6) + BS229/(R229/1.37))</f>
        <v>0</v>
      </c>
      <c r="U229">
        <f>(BN229*BQ229)</f>
        <v>0</v>
      </c>
      <c r="V229">
        <f>(CF229+(U229+2*0.95*5.67E-8*(((CF229+$B$7)+273)^4-(CF229+273)^4)-44100*J229)/(1.84*29.3*R229+8*0.95*5.67E-8*(CF229+273)^3))</f>
        <v>0</v>
      </c>
      <c r="W229">
        <f>($C$7*CG229+$D$7*CH229+$E$7*V229)</f>
        <v>0</v>
      </c>
      <c r="X229">
        <f>0.61365*exp(17.502*W229/(240.97+W229))</f>
        <v>0</v>
      </c>
      <c r="Y229">
        <f>(Z229/AA229*100)</f>
        <v>0</v>
      </c>
      <c r="Z229">
        <f>BY229*(CD229+CE229)/1000</f>
        <v>0</v>
      </c>
      <c r="AA229">
        <f>0.61365*exp(17.502*CF229/(240.97+CF229))</f>
        <v>0</v>
      </c>
      <c r="AB229">
        <f>(X229-BY229*(CD229+CE229)/1000)</f>
        <v>0</v>
      </c>
      <c r="AC229">
        <f>(-J229*44100)</f>
        <v>0</v>
      </c>
      <c r="AD229">
        <f>2*29.3*R229*0.92*(CF229-W229)</f>
        <v>0</v>
      </c>
      <c r="AE229">
        <f>2*0.95*5.67E-8*(((CF229+$B$7)+273)^4-(W229+273)^4)</f>
        <v>0</v>
      </c>
      <c r="AF229">
        <f>U229+AE229+AC229+AD229</f>
        <v>0</v>
      </c>
      <c r="AG229">
        <v>13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MAX(0,($B$13+$C$13*CK229)/(1+$D$13*CK229)*CD229/(CF229+273)*$E$13)</f>
        <v>0</v>
      </c>
      <c r="AL229" t="s">
        <v>292</v>
      </c>
      <c r="AM229" t="s">
        <v>292</v>
      </c>
      <c r="AN229">
        <v>0</v>
      </c>
      <c r="AO229">
        <v>0</v>
      </c>
      <c r="AP229">
        <f>1-AN229/AO229</f>
        <v>0</v>
      </c>
      <c r="AQ229">
        <v>0</v>
      </c>
      <c r="AR229" t="s">
        <v>292</v>
      </c>
      <c r="AS229" t="s">
        <v>292</v>
      </c>
      <c r="AT229">
        <v>0</v>
      </c>
      <c r="AU229">
        <v>0</v>
      </c>
      <c r="AV229">
        <f>1-AT229/AU229</f>
        <v>0</v>
      </c>
      <c r="AW229">
        <v>0.5</v>
      </c>
      <c r="AX229">
        <f>BO229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292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BN229">
        <f>$B$11*CL229+$C$11*CM229+$F$11*CN229*(1-CQ229)</f>
        <v>0</v>
      </c>
      <c r="BO229">
        <f>BN229*BP229</f>
        <v>0</v>
      </c>
      <c r="BP229">
        <f>($B$11*$D$9+$C$11*$D$9+$F$11*((DA229+CS229)/MAX(DA229+CS229+DB229, 0.1)*$I$9+DB229/MAX(DA229+CS229+DB229, 0.1)*$J$9))/($B$11+$C$11+$F$11)</f>
        <v>0</v>
      </c>
      <c r="BQ229">
        <f>($B$11*$K$9+$C$11*$K$9+$F$11*((DA229+CS229)/MAX(DA229+CS229+DB229, 0.1)*$P$9+DB229/MAX(DA229+CS229+DB229, 0.1)*$Q$9))/($B$11+$C$11+$F$11)</f>
        <v>0</v>
      </c>
      <c r="BR229">
        <v>6</v>
      </c>
      <c r="BS229">
        <v>0.5</v>
      </c>
      <c r="BT229" t="s">
        <v>293</v>
      </c>
      <c r="BU229">
        <v>2</v>
      </c>
      <c r="BV229">
        <v>1626126737.6</v>
      </c>
      <c r="BW229">
        <v>401.516333333333</v>
      </c>
      <c r="BX229">
        <v>420.021</v>
      </c>
      <c r="BY229">
        <v>8.54637</v>
      </c>
      <c r="BZ229">
        <v>5.03940666666667</v>
      </c>
      <c r="CA229">
        <v>399.387666666667</v>
      </c>
      <c r="CB229">
        <v>8.59543666666667</v>
      </c>
      <c r="CC229">
        <v>899.966666666667</v>
      </c>
      <c r="CD229">
        <v>100.772</v>
      </c>
      <c r="CE229">
        <v>0.111942333333333</v>
      </c>
      <c r="CF229">
        <v>21.0091</v>
      </c>
      <c r="CG229">
        <v>19.8406666666667</v>
      </c>
      <c r="CH229">
        <v>999.9</v>
      </c>
      <c r="CI229">
        <v>0</v>
      </c>
      <c r="CJ229">
        <v>0</v>
      </c>
      <c r="CK229">
        <v>9983.95666666667</v>
      </c>
      <c r="CL229">
        <v>0</v>
      </c>
      <c r="CM229">
        <v>0.221023</v>
      </c>
      <c r="CN229">
        <v>1459.98666666667</v>
      </c>
      <c r="CO229">
        <v>0.972997666666667</v>
      </c>
      <c r="CP229">
        <v>0.0270023666666667</v>
      </c>
      <c r="CQ229">
        <v>0</v>
      </c>
      <c r="CR229">
        <v>885.294666666667</v>
      </c>
      <c r="CS229">
        <v>4.99999</v>
      </c>
      <c r="CT229">
        <v>12963.3666666667</v>
      </c>
      <c r="CU229">
        <v>12728.2333333333</v>
      </c>
      <c r="CV229">
        <v>40.125</v>
      </c>
      <c r="CW229">
        <v>42.25</v>
      </c>
      <c r="CX229">
        <v>41.25</v>
      </c>
      <c r="CY229">
        <v>41.583</v>
      </c>
      <c r="CZ229">
        <v>41.875</v>
      </c>
      <c r="DA229">
        <v>1415.69666666667</v>
      </c>
      <c r="DB229">
        <v>39.29</v>
      </c>
      <c r="DC229">
        <v>0</v>
      </c>
      <c r="DD229">
        <v>1626126747.7</v>
      </c>
      <c r="DE229">
        <v>0</v>
      </c>
      <c r="DF229">
        <v>885.965423076923</v>
      </c>
      <c r="DG229">
        <v>-5.95935042908032</v>
      </c>
      <c r="DH229">
        <v>-73.1076923624034</v>
      </c>
      <c r="DI229">
        <v>12971.9923076923</v>
      </c>
      <c r="DJ229">
        <v>15</v>
      </c>
      <c r="DK229">
        <v>1626126261</v>
      </c>
      <c r="DL229" t="s">
        <v>294</v>
      </c>
      <c r="DM229">
        <v>1626126255</v>
      </c>
      <c r="DN229">
        <v>1626126261</v>
      </c>
      <c r="DO229">
        <v>7</v>
      </c>
      <c r="DP229">
        <v>0.339</v>
      </c>
      <c r="DQ229">
        <v>0.02</v>
      </c>
      <c r="DR229">
        <v>2.158</v>
      </c>
      <c r="DS229">
        <v>-0.064</v>
      </c>
      <c r="DT229">
        <v>420</v>
      </c>
      <c r="DU229">
        <v>4</v>
      </c>
      <c r="DV229">
        <v>0.09</v>
      </c>
      <c r="DW229">
        <v>0.05</v>
      </c>
      <c r="DX229">
        <v>-18.3861121951219</v>
      </c>
      <c r="DY229">
        <v>-0.548487804878082</v>
      </c>
      <c r="DZ229">
        <v>0.0569756909872457</v>
      </c>
      <c r="EA229">
        <v>0</v>
      </c>
      <c r="EB229">
        <v>886.274228571428</v>
      </c>
      <c r="EC229">
        <v>-5.59833624809498</v>
      </c>
      <c r="ED229">
        <v>0.587340158716236</v>
      </c>
      <c r="EE229">
        <v>1</v>
      </c>
      <c r="EF229">
        <v>3.43939390243902</v>
      </c>
      <c r="EG229">
        <v>0.431162717770024</v>
      </c>
      <c r="EH229">
        <v>0.0428723343551952</v>
      </c>
      <c r="EI229">
        <v>0</v>
      </c>
      <c r="EJ229">
        <v>1</v>
      </c>
      <c r="EK229">
        <v>3</v>
      </c>
      <c r="EL229" t="s">
        <v>459</v>
      </c>
      <c r="EM229">
        <v>100</v>
      </c>
      <c r="EN229">
        <v>100</v>
      </c>
      <c r="EO229">
        <v>2.129</v>
      </c>
      <c r="EP229">
        <v>-0.049</v>
      </c>
      <c r="EQ229">
        <v>1.36772170046793</v>
      </c>
      <c r="ER229">
        <v>0.00225868272383977</v>
      </c>
      <c r="ES229">
        <v>-9.96746185667655e-07</v>
      </c>
      <c r="ET229">
        <v>2.83711317370827e-10</v>
      </c>
      <c r="EU229">
        <v>-0.063082517618382</v>
      </c>
      <c r="EV229">
        <v>-0.00217948432402501</v>
      </c>
      <c r="EW229">
        <v>0.000453263451741206</v>
      </c>
      <c r="EX229">
        <v>-1.16319206543697e-06</v>
      </c>
      <c r="EY229">
        <v>-2</v>
      </c>
      <c r="EZ229">
        <v>2196</v>
      </c>
      <c r="FA229">
        <v>1</v>
      </c>
      <c r="FB229">
        <v>25</v>
      </c>
      <c r="FC229">
        <v>8.1</v>
      </c>
      <c r="FD229">
        <v>8</v>
      </c>
      <c r="FE229">
        <v>18</v>
      </c>
      <c r="FF229">
        <v>945.461</v>
      </c>
      <c r="FG229">
        <v>425.831</v>
      </c>
      <c r="FH229">
        <v>21.6367</v>
      </c>
      <c r="FI229">
        <v>25.5276</v>
      </c>
      <c r="FJ229">
        <v>29.9996</v>
      </c>
      <c r="FK229">
        <v>25.6899</v>
      </c>
      <c r="FL229">
        <v>25.7312</v>
      </c>
      <c r="FM229">
        <v>25.2727</v>
      </c>
      <c r="FN229">
        <v>69.4899</v>
      </c>
      <c r="FO229">
        <v>0</v>
      </c>
      <c r="FP229">
        <v>21.74</v>
      </c>
      <c r="FQ229">
        <v>420</v>
      </c>
      <c r="FR229">
        <v>5.12645</v>
      </c>
      <c r="FS229">
        <v>101.412</v>
      </c>
      <c r="FT229">
        <v>102.04</v>
      </c>
    </row>
    <row r="230" spans="1:176">
      <c r="A230">
        <v>214</v>
      </c>
      <c r="B230">
        <v>1626126740.6</v>
      </c>
      <c r="C230">
        <v>426.099999904633</v>
      </c>
      <c r="D230" t="s">
        <v>722</v>
      </c>
      <c r="E230" t="s">
        <v>723</v>
      </c>
      <c r="F230">
        <v>1</v>
      </c>
      <c r="I230">
        <v>1626126739.6</v>
      </c>
      <c r="J230">
        <f>(K230)/1000</f>
        <v>0</v>
      </c>
      <c r="K230">
        <f>1000*CC230*AI230*(BY230-BZ230)/(100*BR230*(1000-AI230*BY230))</f>
        <v>0</v>
      </c>
      <c r="L230">
        <f>CC230*AI230*(BX230-BW230*(1000-AI230*BZ230)/(1000-AI230*BY230))/(100*BR230)</f>
        <v>0</v>
      </c>
      <c r="M230">
        <f>BW230 - IF(AI230&gt;1, L230*BR230*100.0/(AK230*CK230), 0)</f>
        <v>0</v>
      </c>
      <c r="N230">
        <f>((T230-J230/2)*M230-L230)/(T230+J230/2)</f>
        <v>0</v>
      </c>
      <c r="O230">
        <f>N230*(CD230+CE230)/1000.0</f>
        <v>0</v>
      </c>
      <c r="P230">
        <f>(BW230 - IF(AI230&gt;1, L230*BR230*100.0/(AK230*CK230), 0))*(CD230+CE230)/1000.0</f>
        <v>0</v>
      </c>
      <c r="Q230">
        <f>2.0/((1/S230-1/R230)+SIGN(S230)*SQRT((1/S230-1/R230)*(1/S230-1/R230) + 4*BS230/((BS230+1)*(BS230+1))*(2*1/S230*1/R230-1/R230*1/R230)))</f>
        <v>0</v>
      </c>
      <c r="R230">
        <f>IF(LEFT(BT230,1)&lt;&gt;"0",IF(LEFT(BT230,1)="1",3.0,BU230),$D$5+$E$5*(CK230*CD230/($K$5*1000))+$F$5*(CK230*CD230/($K$5*1000))*MAX(MIN(BR230,$J$5),$I$5)*MAX(MIN(BR230,$J$5),$I$5)+$G$5*MAX(MIN(BR230,$J$5),$I$5)*(CK230*CD230/($K$5*1000))+$H$5*(CK230*CD230/($K$5*1000))*(CK230*CD230/($K$5*1000)))</f>
        <v>0</v>
      </c>
      <c r="S230">
        <f>J230*(1000-(1000*0.61365*exp(17.502*W230/(240.97+W230))/(CD230+CE230)+BY230)/2)/(1000*0.61365*exp(17.502*W230/(240.97+W230))/(CD230+CE230)-BY230)</f>
        <v>0</v>
      </c>
      <c r="T230">
        <f>1/((BS230+1)/(Q230/1.6)+1/(R230/1.37)) + BS230/((BS230+1)/(Q230/1.6) + BS230/(R230/1.37))</f>
        <v>0</v>
      </c>
      <c r="U230">
        <f>(BN230*BQ230)</f>
        <v>0</v>
      </c>
      <c r="V230">
        <f>(CF230+(U230+2*0.95*5.67E-8*(((CF230+$B$7)+273)^4-(CF230+273)^4)-44100*J230)/(1.84*29.3*R230+8*0.95*5.67E-8*(CF230+273)^3))</f>
        <v>0</v>
      </c>
      <c r="W230">
        <f>($C$7*CG230+$D$7*CH230+$E$7*V230)</f>
        <v>0</v>
      </c>
      <c r="X230">
        <f>0.61365*exp(17.502*W230/(240.97+W230))</f>
        <v>0</v>
      </c>
      <c r="Y230">
        <f>(Z230/AA230*100)</f>
        <v>0</v>
      </c>
      <c r="Z230">
        <f>BY230*(CD230+CE230)/1000</f>
        <v>0</v>
      </c>
      <c r="AA230">
        <f>0.61365*exp(17.502*CF230/(240.97+CF230))</f>
        <v>0</v>
      </c>
      <c r="AB230">
        <f>(X230-BY230*(CD230+CE230)/1000)</f>
        <v>0</v>
      </c>
      <c r="AC230">
        <f>(-J230*44100)</f>
        <v>0</v>
      </c>
      <c r="AD230">
        <f>2*29.3*R230*0.92*(CF230-W230)</f>
        <v>0</v>
      </c>
      <c r="AE230">
        <f>2*0.95*5.67E-8*(((CF230+$B$7)+273)^4-(W230+273)^4)</f>
        <v>0</v>
      </c>
      <c r="AF230">
        <f>U230+AE230+AC230+AD230</f>
        <v>0</v>
      </c>
      <c r="AG230">
        <v>13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MAX(0,($B$13+$C$13*CK230)/(1+$D$13*CK230)*CD230/(CF230+273)*$E$13)</f>
        <v>0</v>
      </c>
      <c r="AL230" t="s">
        <v>292</v>
      </c>
      <c r="AM230" t="s">
        <v>292</v>
      </c>
      <c r="AN230">
        <v>0</v>
      </c>
      <c r="AO230">
        <v>0</v>
      </c>
      <c r="AP230">
        <f>1-AN230/AO230</f>
        <v>0</v>
      </c>
      <c r="AQ230">
        <v>0</v>
      </c>
      <c r="AR230" t="s">
        <v>292</v>
      </c>
      <c r="AS230" t="s">
        <v>292</v>
      </c>
      <c r="AT230">
        <v>0</v>
      </c>
      <c r="AU230">
        <v>0</v>
      </c>
      <c r="AV230">
        <f>1-AT230/AU230</f>
        <v>0</v>
      </c>
      <c r="AW230">
        <v>0.5</v>
      </c>
      <c r="AX230">
        <f>BO230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292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BN230">
        <f>$B$11*CL230+$C$11*CM230+$F$11*CN230*(1-CQ230)</f>
        <v>0</v>
      </c>
      <c r="BO230">
        <f>BN230*BP230</f>
        <v>0</v>
      </c>
      <c r="BP230">
        <f>($B$11*$D$9+$C$11*$D$9+$F$11*((DA230+CS230)/MAX(DA230+CS230+DB230, 0.1)*$I$9+DB230/MAX(DA230+CS230+DB230, 0.1)*$J$9))/($B$11+$C$11+$F$11)</f>
        <v>0</v>
      </c>
      <c r="BQ230">
        <f>($B$11*$K$9+$C$11*$K$9+$F$11*((DA230+CS230)/MAX(DA230+CS230+DB230, 0.1)*$P$9+DB230/MAX(DA230+CS230+DB230, 0.1)*$Q$9))/($B$11+$C$11+$F$11)</f>
        <v>0</v>
      </c>
      <c r="BR230">
        <v>6</v>
      </c>
      <c r="BS230">
        <v>0.5</v>
      </c>
      <c r="BT230" t="s">
        <v>293</v>
      </c>
      <c r="BU230">
        <v>2</v>
      </c>
      <c r="BV230">
        <v>1626126739.6</v>
      </c>
      <c r="BW230">
        <v>401.510666666667</v>
      </c>
      <c r="BX230">
        <v>420.035333333333</v>
      </c>
      <c r="BY230">
        <v>8.55799</v>
      </c>
      <c r="BZ230">
        <v>5.03967666666667</v>
      </c>
      <c r="CA230">
        <v>399.381666666667</v>
      </c>
      <c r="CB230">
        <v>8.60699666666667</v>
      </c>
      <c r="CC230">
        <v>899.995333333333</v>
      </c>
      <c r="CD230">
        <v>100.771</v>
      </c>
      <c r="CE230">
        <v>0.111316333333333</v>
      </c>
      <c r="CF230">
        <v>21.0435666666667</v>
      </c>
      <c r="CG230">
        <v>19.8762666666667</v>
      </c>
      <c r="CH230">
        <v>999.9</v>
      </c>
      <c r="CI230">
        <v>0</v>
      </c>
      <c r="CJ230">
        <v>0</v>
      </c>
      <c r="CK230">
        <v>10047.4666666667</v>
      </c>
      <c r="CL230">
        <v>0</v>
      </c>
      <c r="CM230">
        <v>0.221023</v>
      </c>
      <c r="CN230">
        <v>1460.07666666667</v>
      </c>
      <c r="CO230">
        <v>0.972999</v>
      </c>
      <c r="CP230">
        <v>0.0270008</v>
      </c>
      <c r="CQ230">
        <v>0</v>
      </c>
      <c r="CR230">
        <v>885.140666666667</v>
      </c>
      <c r="CS230">
        <v>4.99999</v>
      </c>
      <c r="CT230">
        <v>12962.3333333333</v>
      </c>
      <c r="CU230">
        <v>12729</v>
      </c>
      <c r="CV230">
        <v>40.125</v>
      </c>
      <c r="CW230">
        <v>42.25</v>
      </c>
      <c r="CX230">
        <v>41.2913333333333</v>
      </c>
      <c r="CY230">
        <v>41.562</v>
      </c>
      <c r="CZ230">
        <v>41.875</v>
      </c>
      <c r="DA230">
        <v>1415.78666666667</v>
      </c>
      <c r="DB230">
        <v>39.29</v>
      </c>
      <c r="DC230">
        <v>0</v>
      </c>
      <c r="DD230">
        <v>1626126750.1</v>
      </c>
      <c r="DE230">
        <v>0</v>
      </c>
      <c r="DF230">
        <v>885.7305</v>
      </c>
      <c r="DG230">
        <v>-6.14027349572865</v>
      </c>
      <c r="DH230">
        <v>-71.3675213431053</v>
      </c>
      <c r="DI230">
        <v>12969.05</v>
      </c>
      <c r="DJ230">
        <v>15</v>
      </c>
      <c r="DK230">
        <v>1626126261</v>
      </c>
      <c r="DL230" t="s">
        <v>294</v>
      </c>
      <c r="DM230">
        <v>1626126255</v>
      </c>
      <c r="DN230">
        <v>1626126261</v>
      </c>
      <c r="DO230">
        <v>7</v>
      </c>
      <c r="DP230">
        <v>0.339</v>
      </c>
      <c r="DQ230">
        <v>0.02</v>
      </c>
      <c r="DR230">
        <v>2.158</v>
      </c>
      <c r="DS230">
        <v>-0.064</v>
      </c>
      <c r="DT230">
        <v>420</v>
      </c>
      <c r="DU230">
        <v>4</v>
      </c>
      <c r="DV230">
        <v>0.09</v>
      </c>
      <c r="DW230">
        <v>0.05</v>
      </c>
      <c r="DX230">
        <v>-18.4090317073171</v>
      </c>
      <c r="DY230">
        <v>-0.565580487804926</v>
      </c>
      <c r="DZ230">
        <v>0.0588929182832225</v>
      </c>
      <c r="EA230">
        <v>0</v>
      </c>
      <c r="EB230">
        <v>886.097617647059</v>
      </c>
      <c r="EC230">
        <v>-5.87249682575294</v>
      </c>
      <c r="ED230">
        <v>0.60100063691391</v>
      </c>
      <c r="EE230">
        <v>1</v>
      </c>
      <c r="EF230">
        <v>3.45250804878049</v>
      </c>
      <c r="EG230">
        <v>0.435178745644599</v>
      </c>
      <c r="EH230">
        <v>0.0431704782381976</v>
      </c>
      <c r="EI230">
        <v>0</v>
      </c>
      <c r="EJ230">
        <v>1</v>
      </c>
      <c r="EK230">
        <v>3</v>
      </c>
      <c r="EL230" t="s">
        <v>459</v>
      </c>
      <c r="EM230">
        <v>100</v>
      </c>
      <c r="EN230">
        <v>100</v>
      </c>
      <c r="EO230">
        <v>2.129</v>
      </c>
      <c r="EP230">
        <v>-0.049</v>
      </c>
      <c r="EQ230">
        <v>1.36772170046793</v>
      </c>
      <c r="ER230">
        <v>0.00225868272383977</v>
      </c>
      <c r="ES230">
        <v>-9.96746185667655e-07</v>
      </c>
      <c r="ET230">
        <v>2.83711317370827e-10</v>
      </c>
      <c r="EU230">
        <v>-0.063082517618382</v>
      </c>
      <c r="EV230">
        <v>-0.00217948432402501</v>
      </c>
      <c r="EW230">
        <v>0.000453263451741206</v>
      </c>
      <c r="EX230">
        <v>-1.16319206543697e-06</v>
      </c>
      <c r="EY230">
        <v>-2</v>
      </c>
      <c r="EZ230">
        <v>2196</v>
      </c>
      <c r="FA230">
        <v>1</v>
      </c>
      <c r="FB230">
        <v>25</v>
      </c>
      <c r="FC230">
        <v>8.1</v>
      </c>
      <c r="FD230">
        <v>8</v>
      </c>
      <c r="FE230">
        <v>18</v>
      </c>
      <c r="FF230">
        <v>945.449</v>
      </c>
      <c r="FG230">
        <v>425.814</v>
      </c>
      <c r="FH230">
        <v>21.6974</v>
      </c>
      <c r="FI230">
        <v>25.5243</v>
      </c>
      <c r="FJ230">
        <v>29.9996</v>
      </c>
      <c r="FK230">
        <v>25.6878</v>
      </c>
      <c r="FL230">
        <v>25.7291</v>
      </c>
      <c r="FM230">
        <v>25.2715</v>
      </c>
      <c r="FN230">
        <v>69.4899</v>
      </c>
      <c r="FO230">
        <v>0</v>
      </c>
      <c r="FP230">
        <v>21.85</v>
      </c>
      <c r="FQ230">
        <v>420</v>
      </c>
      <c r="FR230">
        <v>5.13372</v>
      </c>
      <c r="FS230">
        <v>101.412</v>
      </c>
      <c r="FT230">
        <v>102.042</v>
      </c>
    </row>
    <row r="231" spans="1:176">
      <c r="A231">
        <v>215</v>
      </c>
      <c r="B231">
        <v>1626126742.6</v>
      </c>
      <c r="C231">
        <v>428.099999904633</v>
      </c>
      <c r="D231" t="s">
        <v>724</v>
      </c>
      <c r="E231" t="s">
        <v>725</v>
      </c>
      <c r="F231">
        <v>1</v>
      </c>
      <c r="I231">
        <v>1626126741.6</v>
      </c>
      <c r="J231">
        <f>(K231)/1000</f>
        <v>0</v>
      </c>
      <c r="K231">
        <f>1000*CC231*AI231*(BY231-BZ231)/(100*BR231*(1000-AI231*BY231))</f>
        <v>0</v>
      </c>
      <c r="L231">
        <f>CC231*AI231*(BX231-BW231*(1000-AI231*BZ231)/(1000-AI231*BY231))/(100*BR231)</f>
        <v>0</v>
      </c>
      <c r="M231">
        <f>BW231 - IF(AI231&gt;1, L231*BR231*100.0/(AK231*CK231), 0)</f>
        <v>0</v>
      </c>
      <c r="N231">
        <f>((T231-J231/2)*M231-L231)/(T231+J231/2)</f>
        <v>0</v>
      </c>
      <c r="O231">
        <f>N231*(CD231+CE231)/1000.0</f>
        <v>0</v>
      </c>
      <c r="P231">
        <f>(BW231 - IF(AI231&gt;1, L231*BR231*100.0/(AK231*CK231), 0))*(CD231+CE231)/1000.0</f>
        <v>0</v>
      </c>
      <c r="Q231">
        <f>2.0/((1/S231-1/R231)+SIGN(S231)*SQRT((1/S231-1/R231)*(1/S231-1/R231) + 4*BS231/((BS231+1)*(BS231+1))*(2*1/S231*1/R231-1/R231*1/R231)))</f>
        <v>0</v>
      </c>
      <c r="R231">
        <f>IF(LEFT(BT231,1)&lt;&gt;"0",IF(LEFT(BT231,1)="1",3.0,BU231),$D$5+$E$5*(CK231*CD231/($K$5*1000))+$F$5*(CK231*CD231/($K$5*1000))*MAX(MIN(BR231,$J$5),$I$5)*MAX(MIN(BR231,$J$5),$I$5)+$G$5*MAX(MIN(BR231,$J$5),$I$5)*(CK231*CD231/($K$5*1000))+$H$5*(CK231*CD231/($K$5*1000))*(CK231*CD231/($K$5*1000)))</f>
        <v>0</v>
      </c>
      <c r="S231">
        <f>J231*(1000-(1000*0.61365*exp(17.502*W231/(240.97+W231))/(CD231+CE231)+BY231)/2)/(1000*0.61365*exp(17.502*W231/(240.97+W231))/(CD231+CE231)-BY231)</f>
        <v>0</v>
      </c>
      <c r="T231">
        <f>1/((BS231+1)/(Q231/1.6)+1/(R231/1.37)) + BS231/((BS231+1)/(Q231/1.6) + BS231/(R231/1.37))</f>
        <v>0</v>
      </c>
      <c r="U231">
        <f>(BN231*BQ231)</f>
        <v>0</v>
      </c>
      <c r="V231">
        <f>(CF231+(U231+2*0.95*5.67E-8*(((CF231+$B$7)+273)^4-(CF231+273)^4)-44100*J231)/(1.84*29.3*R231+8*0.95*5.67E-8*(CF231+273)^3))</f>
        <v>0</v>
      </c>
      <c r="W231">
        <f>($C$7*CG231+$D$7*CH231+$E$7*V231)</f>
        <v>0</v>
      </c>
      <c r="X231">
        <f>0.61365*exp(17.502*W231/(240.97+W231))</f>
        <v>0</v>
      </c>
      <c r="Y231">
        <f>(Z231/AA231*100)</f>
        <v>0</v>
      </c>
      <c r="Z231">
        <f>BY231*(CD231+CE231)/1000</f>
        <v>0</v>
      </c>
      <c r="AA231">
        <f>0.61365*exp(17.502*CF231/(240.97+CF231))</f>
        <v>0</v>
      </c>
      <c r="AB231">
        <f>(X231-BY231*(CD231+CE231)/1000)</f>
        <v>0</v>
      </c>
      <c r="AC231">
        <f>(-J231*44100)</f>
        <v>0</v>
      </c>
      <c r="AD231">
        <f>2*29.3*R231*0.92*(CF231-W231)</f>
        <v>0</v>
      </c>
      <c r="AE231">
        <f>2*0.95*5.67E-8*(((CF231+$B$7)+273)^4-(W231+273)^4)</f>
        <v>0</v>
      </c>
      <c r="AF231">
        <f>U231+AE231+AC231+AD231</f>
        <v>0</v>
      </c>
      <c r="AG231">
        <v>13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MAX(0,($B$13+$C$13*CK231)/(1+$D$13*CK231)*CD231/(CF231+273)*$E$13)</f>
        <v>0</v>
      </c>
      <c r="AL231" t="s">
        <v>292</v>
      </c>
      <c r="AM231" t="s">
        <v>292</v>
      </c>
      <c r="AN231">
        <v>0</v>
      </c>
      <c r="AO231">
        <v>0</v>
      </c>
      <c r="AP231">
        <f>1-AN231/AO231</f>
        <v>0</v>
      </c>
      <c r="AQ231">
        <v>0</v>
      </c>
      <c r="AR231" t="s">
        <v>292</v>
      </c>
      <c r="AS231" t="s">
        <v>292</v>
      </c>
      <c r="AT231">
        <v>0</v>
      </c>
      <c r="AU231">
        <v>0</v>
      </c>
      <c r="AV231">
        <f>1-AT231/AU231</f>
        <v>0</v>
      </c>
      <c r="AW231">
        <v>0.5</v>
      </c>
      <c r="AX231">
        <f>BO231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292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BN231">
        <f>$B$11*CL231+$C$11*CM231+$F$11*CN231*(1-CQ231)</f>
        <v>0</v>
      </c>
      <c r="BO231">
        <f>BN231*BP231</f>
        <v>0</v>
      </c>
      <c r="BP231">
        <f>($B$11*$D$9+$C$11*$D$9+$F$11*((DA231+CS231)/MAX(DA231+CS231+DB231, 0.1)*$I$9+DB231/MAX(DA231+CS231+DB231, 0.1)*$J$9))/($B$11+$C$11+$F$11)</f>
        <v>0</v>
      </c>
      <c r="BQ231">
        <f>($B$11*$K$9+$C$11*$K$9+$F$11*((DA231+CS231)/MAX(DA231+CS231+DB231, 0.1)*$P$9+DB231/MAX(DA231+CS231+DB231, 0.1)*$Q$9))/($B$11+$C$11+$F$11)</f>
        <v>0</v>
      </c>
      <c r="BR231">
        <v>6</v>
      </c>
      <c r="BS231">
        <v>0.5</v>
      </c>
      <c r="BT231" t="s">
        <v>293</v>
      </c>
      <c r="BU231">
        <v>2</v>
      </c>
      <c r="BV231">
        <v>1626126741.6</v>
      </c>
      <c r="BW231">
        <v>401.499333333333</v>
      </c>
      <c r="BX231">
        <v>420.029333333333</v>
      </c>
      <c r="BY231">
        <v>8.56983</v>
      </c>
      <c r="BZ231">
        <v>5.04031</v>
      </c>
      <c r="CA231">
        <v>399.370333333333</v>
      </c>
      <c r="CB231">
        <v>8.61877</v>
      </c>
      <c r="CC231">
        <v>900.032</v>
      </c>
      <c r="CD231">
        <v>100.772333333333</v>
      </c>
      <c r="CE231">
        <v>0.110742</v>
      </c>
      <c r="CF231">
        <v>21.0752666666667</v>
      </c>
      <c r="CG231">
        <v>19.9084666666667</v>
      </c>
      <c r="CH231">
        <v>999.9</v>
      </c>
      <c r="CI231">
        <v>0</v>
      </c>
      <c r="CJ231">
        <v>0</v>
      </c>
      <c r="CK231">
        <v>10011.2266666667</v>
      </c>
      <c r="CL231">
        <v>0</v>
      </c>
      <c r="CM231">
        <v>0.221023</v>
      </c>
      <c r="CN231">
        <v>1459.99333333333</v>
      </c>
      <c r="CO231">
        <v>0.972996333333333</v>
      </c>
      <c r="CP231">
        <v>0.0270039333333333</v>
      </c>
      <c r="CQ231">
        <v>0</v>
      </c>
      <c r="CR231">
        <v>884.97</v>
      </c>
      <c r="CS231">
        <v>4.99999</v>
      </c>
      <c r="CT231">
        <v>12959.1</v>
      </c>
      <c r="CU231">
        <v>12728.3</v>
      </c>
      <c r="CV231">
        <v>40.125</v>
      </c>
      <c r="CW231">
        <v>42.25</v>
      </c>
      <c r="CX231">
        <v>41.25</v>
      </c>
      <c r="CY231">
        <v>41.562</v>
      </c>
      <c r="CZ231">
        <v>41.875</v>
      </c>
      <c r="DA231">
        <v>1415.70333333333</v>
      </c>
      <c r="DB231">
        <v>39.29</v>
      </c>
      <c r="DC231">
        <v>0</v>
      </c>
      <c r="DD231">
        <v>1626126751.9</v>
      </c>
      <c r="DE231">
        <v>0</v>
      </c>
      <c r="DF231">
        <v>885.52164</v>
      </c>
      <c r="DG231">
        <v>-6.00099998250014</v>
      </c>
      <c r="DH231">
        <v>-69.6538459903691</v>
      </c>
      <c r="DI231">
        <v>12966.616</v>
      </c>
      <c r="DJ231">
        <v>15</v>
      </c>
      <c r="DK231">
        <v>1626126261</v>
      </c>
      <c r="DL231" t="s">
        <v>294</v>
      </c>
      <c r="DM231">
        <v>1626126255</v>
      </c>
      <c r="DN231">
        <v>1626126261</v>
      </c>
      <c r="DO231">
        <v>7</v>
      </c>
      <c r="DP231">
        <v>0.339</v>
      </c>
      <c r="DQ231">
        <v>0.02</v>
      </c>
      <c r="DR231">
        <v>2.158</v>
      </c>
      <c r="DS231">
        <v>-0.064</v>
      </c>
      <c r="DT231">
        <v>420</v>
      </c>
      <c r="DU231">
        <v>4</v>
      </c>
      <c r="DV231">
        <v>0.09</v>
      </c>
      <c r="DW231">
        <v>0.05</v>
      </c>
      <c r="DX231">
        <v>-18.4288097560976</v>
      </c>
      <c r="DY231">
        <v>-0.578634146341424</v>
      </c>
      <c r="DZ231">
        <v>0.0601346813812009</v>
      </c>
      <c r="EA231">
        <v>0</v>
      </c>
      <c r="EB231">
        <v>885.893545454545</v>
      </c>
      <c r="EC231">
        <v>-5.90119342839475</v>
      </c>
      <c r="ED231">
        <v>0.590891985766412</v>
      </c>
      <c r="EE231">
        <v>1</v>
      </c>
      <c r="EF231">
        <v>3.4669787804878</v>
      </c>
      <c r="EG231">
        <v>0.403890522648087</v>
      </c>
      <c r="EH231">
        <v>0.0399941627567117</v>
      </c>
      <c r="EI231">
        <v>0</v>
      </c>
      <c r="EJ231">
        <v>1</v>
      </c>
      <c r="EK231">
        <v>3</v>
      </c>
      <c r="EL231" t="s">
        <v>459</v>
      </c>
      <c r="EM231">
        <v>100</v>
      </c>
      <c r="EN231">
        <v>100</v>
      </c>
      <c r="EO231">
        <v>2.129</v>
      </c>
      <c r="EP231">
        <v>-0.0489</v>
      </c>
      <c r="EQ231">
        <v>1.36772170046793</v>
      </c>
      <c r="ER231">
        <v>0.00225868272383977</v>
      </c>
      <c r="ES231">
        <v>-9.96746185667655e-07</v>
      </c>
      <c r="ET231">
        <v>2.83711317370827e-10</v>
      </c>
      <c r="EU231">
        <v>-0.063082517618382</v>
      </c>
      <c r="EV231">
        <v>-0.00217948432402501</v>
      </c>
      <c r="EW231">
        <v>0.000453263451741206</v>
      </c>
      <c r="EX231">
        <v>-1.16319206543697e-06</v>
      </c>
      <c r="EY231">
        <v>-2</v>
      </c>
      <c r="EZ231">
        <v>2196</v>
      </c>
      <c r="FA231">
        <v>1</v>
      </c>
      <c r="FB231">
        <v>25</v>
      </c>
      <c r="FC231">
        <v>8.1</v>
      </c>
      <c r="FD231">
        <v>8</v>
      </c>
      <c r="FE231">
        <v>18</v>
      </c>
      <c r="FF231">
        <v>945.59</v>
      </c>
      <c r="FG231">
        <v>426.018</v>
      </c>
      <c r="FH231">
        <v>21.7597</v>
      </c>
      <c r="FI231">
        <v>25.5211</v>
      </c>
      <c r="FJ231">
        <v>29.9995</v>
      </c>
      <c r="FK231">
        <v>25.6853</v>
      </c>
      <c r="FL231">
        <v>25.7269</v>
      </c>
      <c r="FM231">
        <v>25.2717</v>
      </c>
      <c r="FN231">
        <v>69.2186</v>
      </c>
      <c r="FO231">
        <v>0</v>
      </c>
      <c r="FP231">
        <v>21.85</v>
      </c>
      <c r="FQ231">
        <v>420</v>
      </c>
      <c r="FR231">
        <v>5.13985</v>
      </c>
      <c r="FS231">
        <v>101.411</v>
      </c>
      <c r="FT231">
        <v>102.043</v>
      </c>
    </row>
    <row r="232" spans="1:176">
      <c r="A232">
        <v>216</v>
      </c>
      <c r="B232">
        <v>1626126744.6</v>
      </c>
      <c r="C232">
        <v>430.099999904633</v>
      </c>
      <c r="D232" t="s">
        <v>726</v>
      </c>
      <c r="E232" t="s">
        <v>727</v>
      </c>
      <c r="F232">
        <v>1</v>
      </c>
      <c r="I232">
        <v>1626126743.6</v>
      </c>
      <c r="J232">
        <f>(K232)/1000</f>
        <v>0</v>
      </c>
      <c r="K232">
        <f>1000*CC232*AI232*(BY232-BZ232)/(100*BR232*(1000-AI232*BY232))</f>
        <v>0</v>
      </c>
      <c r="L232">
        <f>CC232*AI232*(BX232-BW232*(1000-AI232*BZ232)/(1000-AI232*BY232))/(100*BR232)</f>
        <v>0</v>
      </c>
      <c r="M232">
        <f>BW232 - IF(AI232&gt;1, L232*BR232*100.0/(AK232*CK232), 0)</f>
        <v>0</v>
      </c>
      <c r="N232">
        <f>((T232-J232/2)*M232-L232)/(T232+J232/2)</f>
        <v>0</v>
      </c>
      <c r="O232">
        <f>N232*(CD232+CE232)/1000.0</f>
        <v>0</v>
      </c>
      <c r="P232">
        <f>(BW232 - IF(AI232&gt;1, L232*BR232*100.0/(AK232*CK232), 0))*(CD232+CE232)/1000.0</f>
        <v>0</v>
      </c>
      <c r="Q232">
        <f>2.0/((1/S232-1/R232)+SIGN(S232)*SQRT((1/S232-1/R232)*(1/S232-1/R232) + 4*BS232/((BS232+1)*(BS232+1))*(2*1/S232*1/R232-1/R232*1/R232)))</f>
        <v>0</v>
      </c>
      <c r="R232">
        <f>IF(LEFT(BT232,1)&lt;&gt;"0",IF(LEFT(BT232,1)="1",3.0,BU232),$D$5+$E$5*(CK232*CD232/($K$5*1000))+$F$5*(CK232*CD232/($K$5*1000))*MAX(MIN(BR232,$J$5),$I$5)*MAX(MIN(BR232,$J$5),$I$5)+$G$5*MAX(MIN(BR232,$J$5),$I$5)*(CK232*CD232/($K$5*1000))+$H$5*(CK232*CD232/($K$5*1000))*(CK232*CD232/($K$5*1000)))</f>
        <v>0</v>
      </c>
      <c r="S232">
        <f>J232*(1000-(1000*0.61365*exp(17.502*W232/(240.97+W232))/(CD232+CE232)+BY232)/2)/(1000*0.61365*exp(17.502*W232/(240.97+W232))/(CD232+CE232)-BY232)</f>
        <v>0</v>
      </c>
      <c r="T232">
        <f>1/((BS232+1)/(Q232/1.6)+1/(R232/1.37)) + BS232/((BS232+1)/(Q232/1.6) + BS232/(R232/1.37))</f>
        <v>0</v>
      </c>
      <c r="U232">
        <f>(BN232*BQ232)</f>
        <v>0</v>
      </c>
      <c r="V232">
        <f>(CF232+(U232+2*0.95*5.67E-8*(((CF232+$B$7)+273)^4-(CF232+273)^4)-44100*J232)/(1.84*29.3*R232+8*0.95*5.67E-8*(CF232+273)^3))</f>
        <v>0</v>
      </c>
      <c r="W232">
        <f>($C$7*CG232+$D$7*CH232+$E$7*V232)</f>
        <v>0</v>
      </c>
      <c r="X232">
        <f>0.61365*exp(17.502*W232/(240.97+W232))</f>
        <v>0</v>
      </c>
      <c r="Y232">
        <f>(Z232/AA232*100)</f>
        <v>0</v>
      </c>
      <c r="Z232">
        <f>BY232*(CD232+CE232)/1000</f>
        <v>0</v>
      </c>
      <c r="AA232">
        <f>0.61365*exp(17.502*CF232/(240.97+CF232))</f>
        <v>0</v>
      </c>
      <c r="AB232">
        <f>(X232-BY232*(CD232+CE232)/1000)</f>
        <v>0</v>
      </c>
      <c r="AC232">
        <f>(-J232*44100)</f>
        <v>0</v>
      </c>
      <c r="AD232">
        <f>2*29.3*R232*0.92*(CF232-W232)</f>
        <v>0</v>
      </c>
      <c r="AE232">
        <f>2*0.95*5.67E-8*(((CF232+$B$7)+273)^4-(W232+273)^4)</f>
        <v>0</v>
      </c>
      <c r="AF232">
        <f>U232+AE232+AC232+AD232</f>
        <v>0</v>
      </c>
      <c r="AG232">
        <v>13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MAX(0,($B$13+$C$13*CK232)/(1+$D$13*CK232)*CD232/(CF232+273)*$E$13)</f>
        <v>0</v>
      </c>
      <c r="AL232" t="s">
        <v>292</v>
      </c>
      <c r="AM232" t="s">
        <v>292</v>
      </c>
      <c r="AN232">
        <v>0</v>
      </c>
      <c r="AO232">
        <v>0</v>
      </c>
      <c r="AP232">
        <f>1-AN232/AO232</f>
        <v>0</v>
      </c>
      <c r="AQ232">
        <v>0</v>
      </c>
      <c r="AR232" t="s">
        <v>292</v>
      </c>
      <c r="AS232" t="s">
        <v>292</v>
      </c>
      <c r="AT232">
        <v>0</v>
      </c>
      <c r="AU232">
        <v>0</v>
      </c>
      <c r="AV232">
        <f>1-AT232/AU232</f>
        <v>0</v>
      </c>
      <c r="AW232">
        <v>0.5</v>
      </c>
      <c r="AX232">
        <f>BO232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292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BN232">
        <f>$B$11*CL232+$C$11*CM232+$F$11*CN232*(1-CQ232)</f>
        <v>0</v>
      </c>
      <c r="BO232">
        <f>BN232*BP232</f>
        <v>0</v>
      </c>
      <c r="BP232">
        <f>($B$11*$D$9+$C$11*$D$9+$F$11*((DA232+CS232)/MAX(DA232+CS232+DB232, 0.1)*$I$9+DB232/MAX(DA232+CS232+DB232, 0.1)*$J$9))/($B$11+$C$11+$F$11)</f>
        <v>0</v>
      </c>
      <c r="BQ232">
        <f>($B$11*$K$9+$C$11*$K$9+$F$11*((DA232+CS232)/MAX(DA232+CS232+DB232, 0.1)*$P$9+DB232/MAX(DA232+CS232+DB232, 0.1)*$Q$9))/($B$11+$C$11+$F$11)</f>
        <v>0</v>
      </c>
      <c r="BR232">
        <v>6</v>
      </c>
      <c r="BS232">
        <v>0.5</v>
      </c>
      <c r="BT232" t="s">
        <v>293</v>
      </c>
      <c r="BU232">
        <v>2</v>
      </c>
      <c r="BV232">
        <v>1626126743.6</v>
      </c>
      <c r="BW232">
        <v>401.466</v>
      </c>
      <c r="BX232">
        <v>420.006666666667</v>
      </c>
      <c r="BY232">
        <v>8.58125666666667</v>
      </c>
      <c r="BZ232">
        <v>5.04284666666667</v>
      </c>
      <c r="CA232">
        <v>399.337333333333</v>
      </c>
      <c r="CB232">
        <v>8.63013666666667</v>
      </c>
      <c r="CC232">
        <v>900.012333333333</v>
      </c>
      <c r="CD232">
        <v>100.774666666667</v>
      </c>
      <c r="CE232">
        <v>0.111469</v>
      </c>
      <c r="CF232">
        <v>21.1085666666667</v>
      </c>
      <c r="CG232">
        <v>19.9357333333333</v>
      </c>
      <c r="CH232">
        <v>999.9</v>
      </c>
      <c r="CI232">
        <v>0</v>
      </c>
      <c r="CJ232">
        <v>0</v>
      </c>
      <c r="CK232">
        <v>9993.33333333333</v>
      </c>
      <c r="CL232">
        <v>0</v>
      </c>
      <c r="CM232">
        <v>0.221023</v>
      </c>
      <c r="CN232">
        <v>1459.99</v>
      </c>
      <c r="CO232">
        <v>0.972995</v>
      </c>
      <c r="CP232">
        <v>0.0270055</v>
      </c>
      <c r="CQ232">
        <v>0</v>
      </c>
      <c r="CR232">
        <v>884.797666666667</v>
      </c>
      <c r="CS232">
        <v>4.99999</v>
      </c>
      <c r="CT232">
        <v>12956.2666666667</v>
      </c>
      <c r="CU232">
        <v>12728.2</v>
      </c>
      <c r="CV232">
        <v>40.125</v>
      </c>
      <c r="CW232">
        <v>42.25</v>
      </c>
      <c r="CX232">
        <v>41.312</v>
      </c>
      <c r="CY232">
        <v>41.562</v>
      </c>
      <c r="CZ232">
        <v>41.875</v>
      </c>
      <c r="DA232">
        <v>1415.7</v>
      </c>
      <c r="DB232">
        <v>39.29</v>
      </c>
      <c r="DC232">
        <v>0</v>
      </c>
      <c r="DD232">
        <v>1626126753.7</v>
      </c>
      <c r="DE232">
        <v>0</v>
      </c>
      <c r="DF232">
        <v>885.385807692308</v>
      </c>
      <c r="DG232">
        <v>-5.30936751125178</v>
      </c>
      <c r="DH232">
        <v>-69.3504273364699</v>
      </c>
      <c r="DI232">
        <v>12964.6961538462</v>
      </c>
      <c r="DJ232">
        <v>15</v>
      </c>
      <c r="DK232">
        <v>1626126261</v>
      </c>
      <c r="DL232" t="s">
        <v>294</v>
      </c>
      <c r="DM232">
        <v>1626126255</v>
      </c>
      <c r="DN232">
        <v>1626126261</v>
      </c>
      <c r="DO232">
        <v>7</v>
      </c>
      <c r="DP232">
        <v>0.339</v>
      </c>
      <c r="DQ232">
        <v>0.02</v>
      </c>
      <c r="DR232">
        <v>2.158</v>
      </c>
      <c r="DS232">
        <v>-0.064</v>
      </c>
      <c r="DT232">
        <v>420</v>
      </c>
      <c r="DU232">
        <v>4</v>
      </c>
      <c r="DV232">
        <v>0.09</v>
      </c>
      <c r="DW232">
        <v>0.05</v>
      </c>
      <c r="DX232">
        <v>-18.4478780487805</v>
      </c>
      <c r="DY232">
        <v>-0.610463414634169</v>
      </c>
      <c r="DZ232">
        <v>0.0630722563267238</v>
      </c>
      <c r="EA232">
        <v>0</v>
      </c>
      <c r="EB232">
        <v>885.7092</v>
      </c>
      <c r="EC232">
        <v>-5.81760612402628</v>
      </c>
      <c r="ED232">
        <v>0.614397628343639</v>
      </c>
      <c r="EE232">
        <v>1</v>
      </c>
      <c r="EF232">
        <v>3.48051512195122</v>
      </c>
      <c r="EG232">
        <v>0.378845435540075</v>
      </c>
      <c r="EH232">
        <v>0.0374360296077189</v>
      </c>
      <c r="EI232">
        <v>0</v>
      </c>
      <c r="EJ232">
        <v>1</v>
      </c>
      <c r="EK232">
        <v>3</v>
      </c>
      <c r="EL232" t="s">
        <v>459</v>
      </c>
      <c r="EM232">
        <v>100</v>
      </c>
      <c r="EN232">
        <v>100</v>
      </c>
      <c r="EO232">
        <v>2.129</v>
      </c>
      <c r="EP232">
        <v>-0.0488</v>
      </c>
      <c r="EQ232">
        <v>1.36772170046793</v>
      </c>
      <c r="ER232">
        <v>0.00225868272383977</v>
      </c>
      <c r="ES232">
        <v>-9.96746185667655e-07</v>
      </c>
      <c r="ET232">
        <v>2.83711317370827e-10</v>
      </c>
      <c r="EU232">
        <v>-0.063082517618382</v>
      </c>
      <c r="EV232">
        <v>-0.00217948432402501</v>
      </c>
      <c r="EW232">
        <v>0.000453263451741206</v>
      </c>
      <c r="EX232">
        <v>-1.16319206543697e-06</v>
      </c>
      <c r="EY232">
        <v>-2</v>
      </c>
      <c r="EZ232">
        <v>2196</v>
      </c>
      <c r="FA232">
        <v>1</v>
      </c>
      <c r="FB232">
        <v>25</v>
      </c>
      <c r="FC232">
        <v>8.2</v>
      </c>
      <c r="FD232">
        <v>8.1</v>
      </c>
      <c r="FE232">
        <v>18</v>
      </c>
      <c r="FF232">
        <v>945.881</v>
      </c>
      <c r="FG232">
        <v>426.074</v>
      </c>
      <c r="FH232">
        <v>21.8396</v>
      </c>
      <c r="FI232">
        <v>25.5179</v>
      </c>
      <c r="FJ232">
        <v>29.9996</v>
      </c>
      <c r="FK232">
        <v>25.6826</v>
      </c>
      <c r="FL232">
        <v>25.7248</v>
      </c>
      <c r="FM232">
        <v>25.2727</v>
      </c>
      <c r="FN232">
        <v>69.2186</v>
      </c>
      <c r="FO232">
        <v>0</v>
      </c>
      <c r="FP232">
        <v>21.95</v>
      </c>
      <c r="FQ232">
        <v>420</v>
      </c>
      <c r="FR232">
        <v>5.13688</v>
      </c>
      <c r="FS232">
        <v>101.411</v>
      </c>
      <c r="FT232">
        <v>102.042</v>
      </c>
    </row>
    <row r="233" spans="1:176">
      <c r="A233">
        <v>217</v>
      </c>
      <c r="B233">
        <v>1626126746.6</v>
      </c>
      <c r="C233">
        <v>432.099999904633</v>
      </c>
      <c r="D233" t="s">
        <v>728</v>
      </c>
      <c r="E233" t="s">
        <v>729</v>
      </c>
      <c r="F233">
        <v>1</v>
      </c>
      <c r="I233">
        <v>1626126745.6</v>
      </c>
      <c r="J233">
        <f>(K233)/1000</f>
        <v>0</v>
      </c>
      <c r="K233">
        <f>1000*CC233*AI233*(BY233-BZ233)/(100*BR233*(1000-AI233*BY233))</f>
        <v>0</v>
      </c>
      <c r="L233">
        <f>CC233*AI233*(BX233-BW233*(1000-AI233*BZ233)/(1000-AI233*BY233))/(100*BR233)</f>
        <v>0</v>
      </c>
      <c r="M233">
        <f>BW233 - IF(AI233&gt;1, L233*BR233*100.0/(AK233*CK233), 0)</f>
        <v>0</v>
      </c>
      <c r="N233">
        <f>((T233-J233/2)*M233-L233)/(T233+J233/2)</f>
        <v>0</v>
      </c>
      <c r="O233">
        <f>N233*(CD233+CE233)/1000.0</f>
        <v>0</v>
      </c>
      <c r="P233">
        <f>(BW233 - IF(AI233&gt;1, L233*BR233*100.0/(AK233*CK233), 0))*(CD233+CE233)/1000.0</f>
        <v>0</v>
      </c>
      <c r="Q233">
        <f>2.0/((1/S233-1/R233)+SIGN(S233)*SQRT((1/S233-1/R233)*(1/S233-1/R233) + 4*BS233/((BS233+1)*(BS233+1))*(2*1/S233*1/R233-1/R233*1/R233)))</f>
        <v>0</v>
      </c>
      <c r="R233">
        <f>IF(LEFT(BT233,1)&lt;&gt;"0",IF(LEFT(BT233,1)="1",3.0,BU233),$D$5+$E$5*(CK233*CD233/($K$5*1000))+$F$5*(CK233*CD233/($K$5*1000))*MAX(MIN(BR233,$J$5),$I$5)*MAX(MIN(BR233,$J$5),$I$5)+$G$5*MAX(MIN(BR233,$J$5),$I$5)*(CK233*CD233/($K$5*1000))+$H$5*(CK233*CD233/($K$5*1000))*(CK233*CD233/($K$5*1000)))</f>
        <v>0</v>
      </c>
      <c r="S233">
        <f>J233*(1000-(1000*0.61365*exp(17.502*W233/(240.97+W233))/(CD233+CE233)+BY233)/2)/(1000*0.61365*exp(17.502*W233/(240.97+W233))/(CD233+CE233)-BY233)</f>
        <v>0</v>
      </c>
      <c r="T233">
        <f>1/((BS233+1)/(Q233/1.6)+1/(R233/1.37)) + BS233/((BS233+1)/(Q233/1.6) + BS233/(R233/1.37))</f>
        <v>0</v>
      </c>
      <c r="U233">
        <f>(BN233*BQ233)</f>
        <v>0</v>
      </c>
      <c r="V233">
        <f>(CF233+(U233+2*0.95*5.67E-8*(((CF233+$B$7)+273)^4-(CF233+273)^4)-44100*J233)/(1.84*29.3*R233+8*0.95*5.67E-8*(CF233+273)^3))</f>
        <v>0</v>
      </c>
      <c r="W233">
        <f>($C$7*CG233+$D$7*CH233+$E$7*V233)</f>
        <v>0</v>
      </c>
      <c r="X233">
        <f>0.61365*exp(17.502*W233/(240.97+W233))</f>
        <v>0</v>
      </c>
      <c r="Y233">
        <f>(Z233/AA233*100)</f>
        <v>0</v>
      </c>
      <c r="Z233">
        <f>BY233*(CD233+CE233)/1000</f>
        <v>0</v>
      </c>
      <c r="AA233">
        <f>0.61365*exp(17.502*CF233/(240.97+CF233))</f>
        <v>0</v>
      </c>
      <c r="AB233">
        <f>(X233-BY233*(CD233+CE233)/1000)</f>
        <v>0</v>
      </c>
      <c r="AC233">
        <f>(-J233*44100)</f>
        <v>0</v>
      </c>
      <c r="AD233">
        <f>2*29.3*R233*0.92*(CF233-W233)</f>
        <v>0</v>
      </c>
      <c r="AE233">
        <f>2*0.95*5.67E-8*(((CF233+$B$7)+273)^4-(W233+273)^4)</f>
        <v>0</v>
      </c>
      <c r="AF233">
        <f>U233+AE233+AC233+AD233</f>
        <v>0</v>
      </c>
      <c r="AG233">
        <v>13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MAX(0,($B$13+$C$13*CK233)/(1+$D$13*CK233)*CD233/(CF233+273)*$E$13)</f>
        <v>0</v>
      </c>
      <c r="AL233" t="s">
        <v>292</v>
      </c>
      <c r="AM233" t="s">
        <v>292</v>
      </c>
      <c r="AN233">
        <v>0</v>
      </c>
      <c r="AO233">
        <v>0</v>
      </c>
      <c r="AP233">
        <f>1-AN233/AO233</f>
        <v>0</v>
      </c>
      <c r="AQ233">
        <v>0</v>
      </c>
      <c r="AR233" t="s">
        <v>292</v>
      </c>
      <c r="AS233" t="s">
        <v>292</v>
      </c>
      <c r="AT233">
        <v>0</v>
      </c>
      <c r="AU233">
        <v>0</v>
      </c>
      <c r="AV233">
        <f>1-AT233/AU233</f>
        <v>0</v>
      </c>
      <c r="AW233">
        <v>0.5</v>
      </c>
      <c r="AX233">
        <f>BO233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292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BN233">
        <f>$B$11*CL233+$C$11*CM233+$F$11*CN233*(1-CQ233)</f>
        <v>0</v>
      </c>
      <c r="BO233">
        <f>BN233*BP233</f>
        <v>0</v>
      </c>
      <c r="BP233">
        <f>($B$11*$D$9+$C$11*$D$9+$F$11*((DA233+CS233)/MAX(DA233+CS233+DB233, 0.1)*$I$9+DB233/MAX(DA233+CS233+DB233, 0.1)*$J$9))/($B$11+$C$11+$F$11)</f>
        <v>0</v>
      </c>
      <c r="BQ233">
        <f>($B$11*$K$9+$C$11*$K$9+$F$11*((DA233+CS233)/MAX(DA233+CS233+DB233, 0.1)*$P$9+DB233/MAX(DA233+CS233+DB233, 0.1)*$Q$9))/($B$11+$C$11+$F$11)</f>
        <v>0</v>
      </c>
      <c r="BR233">
        <v>6</v>
      </c>
      <c r="BS233">
        <v>0.5</v>
      </c>
      <c r="BT233" t="s">
        <v>293</v>
      </c>
      <c r="BU233">
        <v>2</v>
      </c>
      <c r="BV233">
        <v>1626126745.6</v>
      </c>
      <c r="BW233">
        <v>401.421666666667</v>
      </c>
      <c r="BX233">
        <v>419.956333333333</v>
      </c>
      <c r="BY233">
        <v>8.59597666666667</v>
      </c>
      <c r="BZ233">
        <v>5.05875</v>
      </c>
      <c r="CA233">
        <v>399.292666666667</v>
      </c>
      <c r="CB233">
        <v>8.64478333333333</v>
      </c>
      <c r="CC233">
        <v>899.985</v>
      </c>
      <c r="CD233">
        <v>100.774</v>
      </c>
      <c r="CE233">
        <v>0.11173</v>
      </c>
      <c r="CF233">
        <v>21.1428</v>
      </c>
      <c r="CG233">
        <v>19.9572</v>
      </c>
      <c r="CH233">
        <v>999.9</v>
      </c>
      <c r="CI233">
        <v>0</v>
      </c>
      <c r="CJ233">
        <v>0</v>
      </c>
      <c r="CK233">
        <v>10000.6266666667</v>
      </c>
      <c r="CL233">
        <v>0</v>
      </c>
      <c r="CM233">
        <v>0.221023</v>
      </c>
      <c r="CN233">
        <v>1459.99</v>
      </c>
      <c r="CO233">
        <v>0.972996333333333</v>
      </c>
      <c r="CP233">
        <v>0.0270039333333333</v>
      </c>
      <c r="CQ233">
        <v>0</v>
      </c>
      <c r="CR233">
        <v>884.646666666667</v>
      </c>
      <c r="CS233">
        <v>4.99999</v>
      </c>
      <c r="CT233">
        <v>12953.8333333333</v>
      </c>
      <c r="CU233">
        <v>12728.2333333333</v>
      </c>
      <c r="CV233">
        <v>40.125</v>
      </c>
      <c r="CW233">
        <v>42.25</v>
      </c>
      <c r="CX233">
        <v>41.25</v>
      </c>
      <c r="CY233">
        <v>41.625</v>
      </c>
      <c r="CZ233">
        <v>41.875</v>
      </c>
      <c r="DA233">
        <v>1415.7</v>
      </c>
      <c r="DB233">
        <v>39.29</v>
      </c>
      <c r="DC233">
        <v>0</v>
      </c>
      <c r="DD233">
        <v>1626126756.1</v>
      </c>
      <c r="DE233">
        <v>0</v>
      </c>
      <c r="DF233">
        <v>885.177038461539</v>
      </c>
      <c r="DG233">
        <v>-5.40099143806602</v>
      </c>
      <c r="DH233">
        <v>-71.8153845975038</v>
      </c>
      <c r="DI233">
        <v>12961.8461538462</v>
      </c>
      <c r="DJ233">
        <v>15</v>
      </c>
      <c r="DK233">
        <v>1626126261</v>
      </c>
      <c r="DL233" t="s">
        <v>294</v>
      </c>
      <c r="DM233">
        <v>1626126255</v>
      </c>
      <c r="DN233">
        <v>1626126261</v>
      </c>
      <c r="DO233">
        <v>7</v>
      </c>
      <c r="DP233">
        <v>0.339</v>
      </c>
      <c r="DQ233">
        <v>0.02</v>
      </c>
      <c r="DR233">
        <v>2.158</v>
      </c>
      <c r="DS233">
        <v>-0.064</v>
      </c>
      <c r="DT233">
        <v>420</v>
      </c>
      <c r="DU233">
        <v>4</v>
      </c>
      <c r="DV233">
        <v>0.09</v>
      </c>
      <c r="DW233">
        <v>0.05</v>
      </c>
      <c r="DX233">
        <v>-18.464356097561</v>
      </c>
      <c r="DY233">
        <v>-0.591537282229968</v>
      </c>
      <c r="DZ233">
        <v>0.0616199724067215</v>
      </c>
      <c r="EA233">
        <v>0</v>
      </c>
      <c r="EB233">
        <v>885.493363636364</v>
      </c>
      <c r="EC233">
        <v>-5.51311643835818</v>
      </c>
      <c r="ED233">
        <v>0.558723535373911</v>
      </c>
      <c r="EE233">
        <v>1</v>
      </c>
      <c r="EF233">
        <v>3.49230024390244</v>
      </c>
      <c r="EG233">
        <v>0.349330662020907</v>
      </c>
      <c r="EH233">
        <v>0.0346405966889271</v>
      </c>
      <c r="EI233">
        <v>0</v>
      </c>
      <c r="EJ233">
        <v>1</v>
      </c>
      <c r="EK233">
        <v>3</v>
      </c>
      <c r="EL233" t="s">
        <v>459</v>
      </c>
      <c r="EM233">
        <v>100</v>
      </c>
      <c r="EN233">
        <v>100</v>
      </c>
      <c r="EO233">
        <v>2.128</v>
      </c>
      <c r="EP233">
        <v>-0.0488</v>
      </c>
      <c r="EQ233">
        <v>1.36772170046793</v>
      </c>
      <c r="ER233">
        <v>0.00225868272383977</v>
      </c>
      <c r="ES233">
        <v>-9.96746185667655e-07</v>
      </c>
      <c r="ET233">
        <v>2.83711317370827e-10</v>
      </c>
      <c r="EU233">
        <v>-0.063082517618382</v>
      </c>
      <c r="EV233">
        <v>-0.00217948432402501</v>
      </c>
      <c r="EW233">
        <v>0.000453263451741206</v>
      </c>
      <c r="EX233">
        <v>-1.16319206543697e-06</v>
      </c>
      <c r="EY233">
        <v>-2</v>
      </c>
      <c r="EZ233">
        <v>2196</v>
      </c>
      <c r="FA233">
        <v>1</v>
      </c>
      <c r="FB233">
        <v>25</v>
      </c>
      <c r="FC233">
        <v>8.2</v>
      </c>
      <c r="FD233">
        <v>8.1</v>
      </c>
      <c r="FE233">
        <v>18</v>
      </c>
      <c r="FF233">
        <v>945.763</v>
      </c>
      <c r="FG233">
        <v>425.956</v>
      </c>
      <c r="FH233">
        <v>21.906</v>
      </c>
      <c r="FI233">
        <v>25.515</v>
      </c>
      <c r="FJ233">
        <v>29.9996</v>
      </c>
      <c r="FK233">
        <v>25.6804</v>
      </c>
      <c r="FL233">
        <v>25.7228</v>
      </c>
      <c r="FM233">
        <v>25.274</v>
      </c>
      <c r="FN233">
        <v>69.2186</v>
      </c>
      <c r="FO233">
        <v>0</v>
      </c>
      <c r="FP233">
        <v>22.05</v>
      </c>
      <c r="FQ233">
        <v>420</v>
      </c>
      <c r="FR233">
        <v>5.12378</v>
      </c>
      <c r="FS233">
        <v>101.413</v>
      </c>
      <c r="FT233">
        <v>102.042</v>
      </c>
    </row>
    <row r="234" spans="1:176">
      <c r="A234">
        <v>218</v>
      </c>
      <c r="B234">
        <v>1626126748.6</v>
      </c>
      <c r="C234">
        <v>434.099999904633</v>
      </c>
      <c r="D234" t="s">
        <v>730</v>
      </c>
      <c r="E234" t="s">
        <v>731</v>
      </c>
      <c r="F234">
        <v>1</v>
      </c>
      <c r="I234">
        <v>1626126747.6</v>
      </c>
      <c r="J234">
        <f>(K234)/1000</f>
        <v>0</v>
      </c>
      <c r="K234">
        <f>1000*CC234*AI234*(BY234-BZ234)/(100*BR234*(1000-AI234*BY234))</f>
        <v>0</v>
      </c>
      <c r="L234">
        <f>CC234*AI234*(BX234-BW234*(1000-AI234*BZ234)/(1000-AI234*BY234))/(100*BR234)</f>
        <v>0</v>
      </c>
      <c r="M234">
        <f>BW234 - IF(AI234&gt;1, L234*BR234*100.0/(AK234*CK234), 0)</f>
        <v>0</v>
      </c>
      <c r="N234">
        <f>((T234-J234/2)*M234-L234)/(T234+J234/2)</f>
        <v>0</v>
      </c>
      <c r="O234">
        <f>N234*(CD234+CE234)/1000.0</f>
        <v>0</v>
      </c>
      <c r="P234">
        <f>(BW234 - IF(AI234&gt;1, L234*BR234*100.0/(AK234*CK234), 0))*(CD234+CE234)/1000.0</f>
        <v>0</v>
      </c>
      <c r="Q234">
        <f>2.0/((1/S234-1/R234)+SIGN(S234)*SQRT((1/S234-1/R234)*(1/S234-1/R234) + 4*BS234/((BS234+1)*(BS234+1))*(2*1/S234*1/R234-1/R234*1/R234)))</f>
        <v>0</v>
      </c>
      <c r="R234">
        <f>IF(LEFT(BT234,1)&lt;&gt;"0",IF(LEFT(BT234,1)="1",3.0,BU234),$D$5+$E$5*(CK234*CD234/($K$5*1000))+$F$5*(CK234*CD234/($K$5*1000))*MAX(MIN(BR234,$J$5),$I$5)*MAX(MIN(BR234,$J$5),$I$5)+$G$5*MAX(MIN(BR234,$J$5),$I$5)*(CK234*CD234/($K$5*1000))+$H$5*(CK234*CD234/($K$5*1000))*(CK234*CD234/($K$5*1000)))</f>
        <v>0</v>
      </c>
      <c r="S234">
        <f>J234*(1000-(1000*0.61365*exp(17.502*W234/(240.97+W234))/(CD234+CE234)+BY234)/2)/(1000*0.61365*exp(17.502*W234/(240.97+W234))/(CD234+CE234)-BY234)</f>
        <v>0</v>
      </c>
      <c r="T234">
        <f>1/((BS234+1)/(Q234/1.6)+1/(R234/1.37)) + BS234/((BS234+1)/(Q234/1.6) + BS234/(R234/1.37))</f>
        <v>0</v>
      </c>
      <c r="U234">
        <f>(BN234*BQ234)</f>
        <v>0</v>
      </c>
      <c r="V234">
        <f>(CF234+(U234+2*0.95*5.67E-8*(((CF234+$B$7)+273)^4-(CF234+273)^4)-44100*J234)/(1.84*29.3*R234+8*0.95*5.67E-8*(CF234+273)^3))</f>
        <v>0</v>
      </c>
      <c r="W234">
        <f>($C$7*CG234+$D$7*CH234+$E$7*V234)</f>
        <v>0</v>
      </c>
      <c r="X234">
        <f>0.61365*exp(17.502*W234/(240.97+W234))</f>
        <v>0</v>
      </c>
      <c r="Y234">
        <f>(Z234/AA234*100)</f>
        <v>0</v>
      </c>
      <c r="Z234">
        <f>BY234*(CD234+CE234)/1000</f>
        <v>0</v>
      </c>
      <c r="AA234">
        <f>0.61365*exp(17.502*CF234/(240.97+CF234))</f>
        <v>0</v>
      </c>
      <c r="AB234">
        <f>(X234-BY234*(CD234+CE234)/1000)</f>
        <v>0</v>
      </c>
      <c r="AC234">
        <f>(-J234*44100)</f>
        <v>0</v>
      </c>
      <c r="AD234">
        <f>2*29.3*R234*0.92*(CF234-W234)</f>
        <v>0</v>
      </c>
      <c r="AE234">
        <f>2*0.95*5.67E-8*(((CF234+$B$7)+273)^4-(W234+273)^4)</f>
        <v>0</v>
      </c>
      <c r="AF234">
        <f>U234+AE234+AC234+AD234</f>
        <v>0</v>
      </c>
      <c r="AG234">
        <v>13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MAX(0,($B$13+$C$13*CK234)/(1+$D$13*CK234)*CD234/(CF234+273)*$E$13)</f>
        <v>0</v>
      </c>
      <c r="AL234" t="s">
        <v>292</v>
      </c>
      <c r="AM234" t="s">
        <v>292</v>
      </c>
      <c r="AN234">
        <v>0</v>
      </c>
      <c r="AO234">
        <v>0</v>
      </c>
      <c r="AP234">
        <f>1-AN234/AO234</f>
        <v>0</v>
      </c>
      <c r="AQ234">
        <v>0</v>
      </c>
      <c r="AR234" t="s">
        <v>292</v>
      </c>
      <c r="AS234" t="s">
        <v>292</v>
      </c>
      <c r="AT234">
        <v>0</v>
      </c>
      <c r="AU234">
        <v>0</v>
      </c>
      <c r="AV234">
        <f>1-AT234/AU234</f>
        <v>0</v>
      </c>
      <c r="AW234">
        <v>0.5</v>
      </c>
      <c r="AX234">
        <f>BO234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292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BN234">
        <f>$B$11*CL234+$C$11*CM234+$F$11*CN234*(1-CQ234)</f>
        <v>0</v>
      </c>
      <c r="BO234">
        <f>BN234*BP234</f>
        <v>0</v>
      </c>
      <c r="BP234">
        <f>($B$11*$D$9+$C$11*$D$9+$F$11*((DA234+CS234)/MAX(DA234+CS234+DB234, 0.1)*$I$9+DB234/MAX(DA234+CS234+DB234, 0.1)*$J$9))/($B$11+$C$11+$F$11)</f>
        <v>0</v>
      </c>
      <c r="BQ234">
        <f>($B$11*$K$9+$C$11*$K$9+$F$11*((DA234+CS234)/MAX(DA234+CS234+DB234, 0.1)*$P$9+DB234/MAX(DA234+CS234+DB234, 0.1)*$Q$9))/($B$11+$C$11+$F$11)</f>
        <v>0</v>
      </c>
      <c r="BR234">
        <v>6</v>
      </c>
      <c r="BS234">
        <v>0.5</v>
      </c>
      <c r="BT234" t="s">
        <v>293</v>
      </c>
      <c r="BU234">
        <v>2</v>
      </c>
      <c r="BV234">
        <v>1626126747.6</v>
      </c>
      <c r="BW234">
        <v>401.387</v>
      </c>
      <c r="BX234">
        <v>419.953333333333</v>
      </c>
      <c r="BY234">
        <v>8.61695</v>
      </c>
      <c r="BZ234">
        <v>5.07759666666667</v>
      </c>
      <c r="CA234">
        <v>399.258666666667</v>
      </c>
      <c r="CB234">
        <v>8.66564</v>
      </c>
      <c r="CC234">
        <v>899.958666666667</v>
      </c>
      <c r="CD234">
        <v>100.774</v>
      </c>
      <c r="CE234">
        <v>0.111253333333333</v>
      </c>
      <c r="CF234">
        <v>21.1753333333333</v>
      </c>
      <c r="CG234">
        <v>19.9825</v>
      </c>
      <c r="CH234">
        <v>999.9</v>
      </c>
      <c r="CI234">
        <v>0</v>
      </c>
      <c r="CJ234">
        <v>0</v>
      </c>
      <c r="CK234">
        <v>9997.89333333333</v>
      </c>
      <c r="CL234">
        <v>0</v>
      </c>
      <c r="CM234">
        <v>0.221023</v>
      </c>
      <c r="CN234">
        <v>1459.90666666667</v>
      </c>
      <c r="CO234">
        <v>0.972996333333333</v>
      </c>
      <c r="CP234">
        <v>0.0270039333333333</v>
      </c>
      <c r="CQ234">
        <v>0</v>
      </c>
      <c r="CR234">
        <v>884.505333333333</v>
      </c>
      <c r="CS234">
        <v>4.99999</v>
      </c>
      <c r="CT234">
        <v>12950.7666666667</v>
      </c>
      <c r="CU234">
        <v>12727.5333333333</v>
      </c>
      <c r="CV234">
        <v>40.125</v>
      </c>
      <c r="CW234">
        <v>42.25</v>
      </c>
      <c r="CX234">
        <v>41.2706666666667</v>
      </c>
      <c r="CY234">
        <v>41.625</v>
      </c>
      <c r="CZ234">
        <v>41.875</v>
      </c>
      <c r="DA234">
        <v>1415.61666666667</v>
      </c>
      <c r="DB234">
        <v>39.29</v>
      </c>
      <c r="DC234">
        <v>0</v>
      </c>
      <c r="DD234">
        <v>1626126757.9</v>
      </c>
      <c r="DE234">
        <v>0</v>
      </c>
      <c r="DF234">
        <v>884.97024</v>
      </c>
      <c r="DG234">
        <v>-4.88546151730051</v>
      </c>
      <c r="DH234">
        <v>-74.469230623477</v>
      </c>
      <c r="DI234">
        <v>12959.356</v>
      </c>
      <c r="DJ234">
        <v>15</v>
      </c>
      <c r="DK234">
        <v>1626126261</v>
      </c>
      <c r="DL234" t="s">
        <v>294</v>
      </c>
      <c r="DM234">
        <v>1626126255</v>
      </c>
      <c r="DN234">
        <v>1626126261</v>
      </c>
      <c r="DO234">
        <v>7</v>
      </c>
      <c r="DP234">
        <v>0.339</v>
      </c>
      <c r="DQ234">
        <v>0.02</v>
      </c>
      <c r="DR234">
        <v>2.158</v>
      </c>
      <c r="DS234">
        <v>-0.064</v>
      </c>
      <c r="DT234">
        <v>420</v>
      </c>
      <c r="DU234">
        <v>4</v>
      </c>
      <c r="DV234">
        <v>0.09</v>
      </c>
      <c r="DW234">
        <v>0.05</v>
      </c>
      <c r="DX234">
        <v>-18.4797853658537</v>
      </c>
      <c r="DY234">
        <v>-0.560734494773545</v>
      </c>
      <c r="DZ234">
        <v>0.0594673944725506</v>
      </c>
      <c r="EA234">
        <v>0</v>
      </c>
      <c r="EB234">
        <v>885.294117647059</v>
      </c>
      <c r="EC234">
        <v>-5.45200440734479</v>
      </c>
      <c r="ED234">
        <v>0.566377745736054</v>
      </c>
      <c r="EE234">
        <v>1</v>
      </c>
      <c r="EF234">
        <v>3.50247146341463</v>
      </c>
      <c r="EG234">
        <v>0.308055470383292</v>
      </c>
      <c r="EH234">
        <v>0.0309078121438085</v>
      </c>
      <c r="EI234">
        <v>0</v>
      </c>
      <c r="EJ234">
        <v>1</v>
      </c>
      <c r="EK234">
        <v>3</v>
      </c>
      <c r="EL234" t="s">
        <v>459</v>
      </c>
      <c r="EM234">
        <v>100</v>
      </c>
      <c r="EN234">
        <v>100</v>
      </c>
      <c r="EO234">
        <v>2.128</v>
      </c>
      <c r="EP234">
        <v>-0.0486</v>
      </c>
      <c r="EQ234">
        <v>1.36772170046793</v>
      </c>
      <c r="ER234">
        <v>0.00225868272383977</v>
      </c>
      <c r="ES234">
        <v>-9.96746185667655e-07</v>
      </c>
      <c r="ET234">
        <v>2.83711317370827e-10</v>
      </c>
      <c r="EU234">
        <v>-0.063082517618382</v>
      </c>
      <c r="EV234">
        <v>-0.00217948432402501</v>
      </c>
      <c r="EW234">
        <v>0.000453263451741206</v>
      </c>
      <c r="EX234">
        <v>-1.16319206543697e-06</v>
      </c>
      <c r="EY234">
        <v>-2</v>
      </c>
      <c r="EZ234">
        <v>2196</v>
      </c>
      <c r="FA234">
        <v>1</v>
      </c>
      <c r="FB234">
        <v>25</v>
      </c>
      <c r="FC234">
        <v>8.2</v>
      </c>
      <c r="FD234">
        <v>8.1</v>
      </c>
      <c r="FE234">
        <v>18</v>
      </c>
      <c r="FF234">
        <v>945.383</v>
      </c>
      <c r="FG234">
        <v>425.922</v>
      </c>
      <c r="FH234">
        <v>21.9798</v>
      </c>
      <c r="FI234">
        <v>25.5114</v>
      </c>
      <c r="FJ234">
        <v>29.9996</v>
      </c>
      <c r="FK234">
        <v>25.6781</v>
      </c>
      <c r="FL234">
        <v>25.7205</v>
      </c>
      <c r="FM234">
        <v>25.2733</v>
      </c>
      <c r="FN234">
        <v>69.2186</v>
      </c>
      <c r="FO234">
        <v>0</v>
      </c>
      <c r="FP234">
        <v>22.05</v>
      </c>
      <c r="FQ234">
        <v>420</v>
      </c>
      <c r="FR234">
        <v>5.17699</v>
      </c>
      <c r="FS234">
        <v>101.413</v>
      </c>
      <c r="FT234">
        <v>102.042</v>
      </c>
    </row>
    <row r="235" spans="1:176">
      <c r="A235">
        <v>219</v>
      </c>
      <c r="B235">
        <v>1626126750.6</v>
      </c>
      <c r="C235">
        <v>436.099999904633</v>
      </c>
      <c r="D235" t="s">
        <v>732</v>
      </c>
      <c r="E235" t="s">
        <v>733</v>
      </c>
      <c r="F235">
        <v>1</v>
      </c>
      <c r="I235">
        <v>1626126749.6</v>
      </c>
      <c r="J235">
        <f>(K235)/1000</f>
        <v>0</v>
      </c>
      <c r="K235">
        <f>1000*CC235*AI235*(BY235-BZ235)/(100*BR235*(1000-AI235*BY235))</f>
        <v>0</v>
      </c>
      <c r="L235">
        <f>CC235*AI235*(BX235-BW235*(1000-AI235*BZ235)/(1000-AI235*BY235))/(100*BR235)</f>
        <v>0</v>
      </c>
      <c r="M235">
        <f>BW235 - IF(AI235&gt;1, L235*BR235*100.0/(AK235*CK235), 0)</f>
        <v>0</v>
      </c>
      <c r="N235">
        <f>((T235-J235/2)*M235-L235)/(T235+J235/2)</f>
        <v>0</v>
      </c>
      <c r="O235">
        <f>N235*(CD235+CE235)/1000.0</f>
        <v>0</v>
      </c>
      <c r="P235">
        <f>(BW235 - IF(AI235&gt;1, L235*BR235*100.0/(AK235*CK235), 0))*(CD235+CE235)/1000.0</f>
        <v>0</v>
      </c>
      <c r="Q235">
        <f>2.0/((1/S235-1/R235)+SIGN(S235)*SQRT((1/S235-1/R235)*(1/S235-1/R235) + 4*BS235/((BS235+1)*(BS235+1))*(2*1/S235*1/R235-1/R235*1/R235)))</f>
        <v>0</v>
      </c>
      <c r="R235">
        <f>IF(LEFT(BT235,1)&lt;&gt;"0",IF(LEFT(BT235,1)="1",3.0,BU235),$D$5+$E$5*(CK235*CD235/($K$5*1000))+$F$5*(CK235*CD235/($K$5*1000))*MAX(MIN(BR235,$J$5),$I$5)*MAX(MIN(BR235,$J$5),$I$5)+$G$5*MAX(MIN(BR235,$J$5),$I$5)*(CK235*CD235/($K$5*1000))+$H$5*(CK235*CD235/($K$5*1000))*(CK235*CD235/($K$5*1000)))</f>
        <v>0</v>
      </c>
      <c r="S235">
        <f>J235*(1000-(1000*0.61365*exp(17.502*W235/(240.97+W235))/(CD235+CE235)+BY235)/2)/(1000*0.61365*exp(17.502*W235/(240.97+W235))/(CD235+CE235)-BY235)</f>
        <v>0</v>
      </c>
      <c r="T235">
        <f>1/((BS235+1)/(Q235/1.6)+1/(R235/1.37)) + BS235/((BS235+1)/(Q235/1.6) + BS235/(R235/1.37))</f>
        <v>0</v>
      </c>
      <c r="U235">
        <f>(BN235*BQ235)</f>
        <v>0</v>
      </c>
      <c r="V235">
        <f>(CF235+(U235+2*0.95*5.67E-8*(((CF235+$B$7)+273)^4-(CF235+273)^4)-44100*J235)/(1.84*29.3*R235+8*0.95*5.67E-8*(CF235+273)^3))</f>
        <v>0</v>
      </c>
      <c r="W235">
        <f>($C$7*CG235+$D$7*CH235+$E$7*V235)</f>
        <v>0</v>
      </c>
      <c r="X235">
        <f>0.61365*exp(17.502*W235/(240.97+W235))</f>
        <v>0</v>
      </c>
      <c r="Y235">
        <f>(Z235/AA235*100)</f>
        <v>0</v>
      </c>
      <c r="Z235">
        <f>BY235*(CD235+CE235)/1000</f>
        <v>0</v>
      </c>
      <c r="AA235">
        <f>0.61365*exp(17.502*CF235/(240.97+CF235))</f>
        <v>0</v>
      </c>
      <c r="AB235">
        <f>(X235-BY235*(CD235+CE235)/1000)</f>
        <v>0</v>
      </c>
      <c r="AC235">
        <f>(-J235*44100)</f>
        <v>0</v>
      </c>
      <c r="AD235">
        <f>2*29.3*R235*0.92*(CF235-W235)</f>
        <v>0</v>
      </c>
      <c r="AE235">
        <f>2*0.95*5.67E-8*(((CF235+$B$7)+273)^4-(W235+273)^4)</f>
        <v>0</v>
      </c>
      <c r="AF235">
        <f>U235+AE235+AC235+AD235</f>
        <v>0</v>
      </c>
      <c r="AG235">
        <v>13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MAX(0,($B$13+$C$13*CK235)/(1+$D$13*CK235)*CD235/(CF235+273)*$E$13)</f>
        <v>0</v>
      </c>
      <c r="AL235" t="s">
        <v>292</v>
      </c>
      <c r="AM235" t="s">
        <v>292</v>
      </c>
      <c r="AN235">
        <v>0</v>
      </c>
      <c r="AO235">
        <v>0</v>
      </c>
      <c r="AP235">
        <f>1-AN235/AO235</f>
        <v>0</v>
      </c>
      <c r="AQ235">
        <v>0</v>
      </c>
      <c r="AR235" t="s">
        <v>292</v>
      </c>
      <c r="AS235" t="s">
        <v>292</v>
      </c>
      <c r="AT235">
        <v>0</v>
      </c>
      <c r="AU235">
        <v>0</v>
      </c>
      <c r="AV235">
        <f>1-AT235/AU235</f>
        <v>0</v>
      </c>
      <c r="AW235">
        <v>0.5</v>
      </c>
      <c r="AX235">
        <f>BO235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292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BN235">
        <f>$B$11*CL235+$C$11*CM235+$F$11*CN235*(1-CQ235)</f>
        <v>0</v>
      </c>
      <c r="BO235">
        <f>BN235*BP235</f>
        <v>0</v>
      </c>
      <c r="BP235">
        <f>($B$11*$D$9+$C$11*$D$9+$F$11*((DA235+CS235)/MAX(DA235+CS235+DB235, 0.1)*$I$9+DB235/MAX(DA235+CS235+DB235, 0.1)*$J$9))/($B$11+$C$11+$F$11)</f>
        <v>0</v>
      </c>
      <c r="BQ235">
        <f>($B$11*$K$9+$C$11*$K$9+$F$11*((DA235+CS235)/MAX(DA235+CS235+DB235, 0.1)*$P$9+DB235/MAX(DA235+CS235+DB235, 0.1)*$Q$9))/($B$11+$C$11+$F$11)</f>
        <v>0</v>
      </c>
      <c r="BR235">
        <v>6</v>
      </c>
      <c r="BS235">
        <v>0.5</v>
      </c>
      <c r="BT235" t="s">
        <v>293</v>
      </c>
      <c r="BU235">
        <v>2</v>
      </c>
      <c r="BV235">
        <v>1626126749.6</v>
      </c>
      <c r="BW235">
        <v>401.377666666667</v>
      </c>
      <c r="BX235">
        <v>420.016</v>
      </c>
      <c r="BY235">
        <v>8.63763333333333</v>
      </c>
      <c r="BZ235">
        <v>5.08347333333333</v>
      </c>
      <c r="CA235">
        <v>399.249</v>
      </c>
      <c r="CB235">
        <v>8.68621333333333</v>
      </c>
      <c r="CC235">
        <v>899.997333333333</v>
      </c>
      <c r="CD235">
        <v>100.773666666667</v>
      </c>
      <c r="CE235">
        <v>0.110790333333333</v>
      </c>
      <c r="CF235">
        <v>21.2085666666667</v>
      </c>
      <c r="CG235">
        <v>20.0152</v>
      </c>
      <c r="CH235">
        <v>999.9</v>
      </c>
      <c r="CI235">
        <v>0</v>
      </c>
      <c r="CJ235">
        <v>0</v>
      </c>
      <c r="CK235">
        <v>10004.1666666667</v>
      </c>
      <c r="CL235">
        <v>0</v>
      </c>
      <c r="CM235">
        <v>0.221023</v>
      </c>
      <c r="CN235">
        <v>1460.07333333333</v>
      </c>
      <c r="CO235">
        <v>0.972999</v>
      </c>
      <c r="CP235">
        <v>0.0270008</v>
      </c>
      <c r="CQ235">
        <v>0</v>
      </c>
      <c r="CR235">
        <v>884.197666666667</v>
      </c>
      <c r="CS235">
        <v>4.99999</v>
      </c>
      <c r="CT235">
        <v>12950.1666666667</v>
      </c>
      <c r="CU235">
        <v>12729</v>
      </c>
      <c r="CV235">
        <v>40.125</v>
      </c>
      <c r="CW235">
        <v>42.208</v>
      </c>
      <c r="CX235">
        <v>41.2913333333333</v>
      </c>
      <c r="CY235">
        <v>41.625</v>
      </c>
      <c r="CZ235">
        <v>41.875</v>
      </c>
      <c r="DA235">
        <v>1415.78333333333</v>
      </c>
      <c r="DB235">
        <v>39.29</v>
      </c>
      <c r="DC235">
        <v>0</v>
      </c>
      <c r="DD235">
        <v>1626126759.7</v>
      </c>
      <c r="DE235">
        <v>0</v>
      </c>
      <c r="DF235">
        <v>884.847038461538</v>
      </c>
      <c r="DG235">
        <v>-5.22294016185737</v>
      </c>
      <c r="DH235">
        <v>-70.9572649734939</v>
      </c>
      <c r="DI235">
        <v>12957.55</v>
      </c>
      <c r="DJ235">
        <v>15</v>
      </c>
      <c r="DK235">
        <v>1626126261</v>
      </c>
      <c r="DL235" t="s">
        <v>294</v>
      </c>
      <c r="DM235">
        <v>1626126255</v>
      </c>
      <c r="DN235">
        <v>1626126261</v>
      </c>
      <c r="DO235">
        <v>7</v>
      </c>
      <c r="DP235">
        <v>0.339</v>
      </c>
      <c r="DQ235">
        <v>0.02</v>
      </c>
      <c r="DR235">
        <v>2.158</v>
      </c>
      <c r="DS235">
        <v>-0.064</v>
      </c>
      <c r="DT235">
        <v>420</v>
      </c>
      <c r="DU235">
        <v>4</v>
      </c>
      <c r="DV235">
        <v>0.09</v>
      </c>
      <c r="DW235">
        <v>0.05</v>
      </c>
      <c r="DX235">
        <v>-18.4998</v>
      </c>
      <c r="DY235">
        <v>-0.610645296167264</v>
      </c>
      <c r="DZ235">
        <v>0.064444761750457</v>
      </c>
      <c r="EA235">
        <v>0</v>
      </c>
      <c r="EB235">
        <v>885.146171428572</v>
      </c>
      <c r="EC235">
        <v>-5.33515918449387</v>
      </c>
      <c r="ED235">
        <v>0.564500461126698</v>
      </c>
      <c r="EE235">
        <v>1</v>
      </c>
      <c r="EF235">
        <v>3.51210268292683</v>
      </c>
      <c r="EG235">
        <v>0.277830313588847</v>
      </c>
      <c r="EH235">
        <v>0.0280298151386046</v>
      </c>
      <c r="EI235">
        <v>0</v>
      </c>
      <c r="EJ235">
        <v>1</v>
      </c>
      <c r="EK235">
        <v>3</v>
      </c>
      <c r="EL235" t="s">
        <v>459</v>
      </c>
      <c r="EM235">
        <v>100</v>
      </c>
      <c r="EN235">
        <v>100</v>
      </c>
      <c r="EO235">
        <v>2.129</v>
      </c>
      <c r="EP235">
        <v>-0.0485</v>
      </c>
      <c r="EQ235">
        <v>1.36772170046793</v>
      </c>
      <c r="ER235">
        <v>0.00225868272383977</v>
      </c>
      <c r="ES235">
        <v>-9.96746185667655e-07</v>
      </c>
      <c r="ET235">
        <v>2.83711317370827e-10</v>
      </c>
      <c r="EU235">
        <v>-0.063082517618382</v>
      </c>
      <c r="EV235">
        <v>-0.00217948432402501</v>
      </c>
      <c r="EW235">
        <v>0.000453263451741206</v>
      </c>
      <c r="EX235">
        <v>-1.16319206543697e-06</v>
      </c>
      <c r="EY235">
        <v>-2</v>
      </c>
      <c r="EZ235">
        <v>2196</v>
      </c>
      <c r="FA235">
        <v>1</v>
      </c>
      <c r="FB235">
        <v>25</v>
      </c>
      <c r="FC235">
        <v>8.3</v>
      </c>
      <c r="FD235">
        <v>8.2</v>
      </c>
      <c r="FE235">
        <v>18</v>
      </c>
      <c r="FF235">
        <v>945.449</v>
      </c>
      <c r="FG235">
        <v>425.89</v>
      </c>
      <c r="FH235">
        <v>22.0498</v>
      </c>
      <c r="FI235">
        <v>25.5082</v>
      </c>
      <c r="FJ235">
        <v>29.9995</v>
      </c>
      <c r="FK235">
        <v>25.6759</v>
      </c>
      <c r="FL235">
        <v>25.7183</v>
      </c>
      <c r="FM235">
        <v>25.271</v>
      </c>
      <c r="FN235">
        <v>68.9411</v>
      </c>
      <c r="FO235">
        <v>0</v>
      </c>
      <c r="FP235">
        <v>22.15</v>
      </c>
      <c r="FQ235">
        <v>420</v>
      </c>
      <c r="FR235">
        <v>5.1805</v>
      </c>
      <c r="FS235">
        <v>101.413</v>
      </c>
      <c r="FT235">
        <v>102.042</v>
      </c>
    </row>
    <row r="236" spans="1:176">
      <c r="A236">
        <v>220</v>
      </c>
      <c r="B236">
        <v>1626126752.6</v>
      </c>
      <c r="C236">
        <v>438.099999904633</v>
      </c>
      <c r="D236" t="s">
        <v>734</v>
      </c>
      <c r="E236" t="s">
        <v>735</v>
      </c>
      <c r="F236">
        <v>1</v>
      </c>
      <c r="I236">
        <v>1626126751.6</v>
      </c>
      <c r="J236">
        <f>(K236)/1000</f>
        <v>0</v>
      </c>
      <c r="K236">
        <f>1000*CC236*AI236*(BY236-BZ236)/(100*BR236*(1000-AI236*BY236))</f>
        <v>0</v>
      </c>
      <c r="L236">
        <f>CC236*AI236*(BX236-BW236*(1000-AI236*BZ236)/(1000-AI236*BY236))/(100*BR236)</f>
        <v>0</v>
      </c>
      <c r="M236">
        <f>BW236 - IF(AI236&gt;1, L236*BR236*100.0/(AK236*CK236), 0)</f>
        <v>0</v>
      </c>
      <c r="N236">
        <f>((T236-J236/2)*M236-L236)/(T236+J236/2)</f>
        <v>0</v>
      </c>
      <c r="O236">
        <f>N236*(CD236+CE236)/1000.0</f>
        <v>0</v>
      </c>
      <c r="P236">
        <f>(BW236 - IF(AI236&gt;1, L236*BR236*100.0/(AK236*CK236), 0))*(CD236+CE236)/1000.0</f>
        <v>0</v>
      </c>
      <c r="Q236">
        <f>2.0/((1/S236-1/R236)+SIGN(S236)*SQRT((1/S236-1/R236)*(1/S236-1/R236) + 4*BS236/((BS236+1)*(BS236+1))*(2*1/S236*1/R236-1/R236*1/R236)))</f>
        <v>0</v>
      </c>
      <c r="R236">
        <f>IF(LEFT(BT236,1)&lt;&gt;"0",IF(LEFT(BT236,1)="1",3.0,BU236),$D$5+$E$5*(CK236*CD236/($K$5*1000))+$F$5*(CK236*CD236/($K$5*1000))*MAX(MIN(BR236,$J$5),$I$5)*MAX(MIN(BR236,$J$5),$I$5)+$G$5*MAX(MIN(BR236,$J$5),$I$5)*(CK236*CD236/($K$5*1000))+$H$5*(CK236*CD236/($K$5*1000))*(CK236*CD236/($K$5*1000)))</f>
        <v>0</v>
      </c>
      <c r="S236">
        <f>J236*(1000-(1000*0.61365*exp(17.502*W236/(240.97+W236))/(CD236+CE236)+BY236)/2)/(1000*0.61365*exp(17.502*W236/(240.97+W236))/(CD236+CE236)-BY236)</f>
        <v>0</v>
      </c>
      <c r="T236">
        <f>1/((BS236+1)/(Q236/1.6)+1/(R236/1.37)) + BS236/((BS236+1)/(Q236/1.6) + BS236/(R236/1.37))</f>
        <v>0</v>
      </c>
      <c r="U236">
        <f>(BN236*BQ236)</f>
        <v>0</v>
      </c>
      <c r="V236">
        <f>(CF236+(U236+2*0.95*5.67E-8*(((CF236+$B$7)+273)^4-(CF236+273)^4)-44100*J236)/(1.84*29.3*R236+8*0.95*5.67E-8*(CF236+273)^3))</f>
        <v>0</v>
      </c>
      <c r="W236">
        <f>($C$7*CG236+$D$7*CH236+$E$7*V236)</f>
        <v>0</v>
      </c>
      <c r="X236">
        <f>0.61365*exp(17.502*W236/(240.97+W236))</f>
        <v>0</v>
      </c>
      <c r="Y236">
        <f>(Z236/AA236*100)</f>
        <v>0</v>
      </c>
      <c r="Z236">
        <f>BY236*(CD236+CE236)/1000</f>
        <v>0</v>
      </c>
      <c r="AA236">
        <f>0.61365*exp(17.502*CF236/(240.97+CF236))</f>
        <v>0</v>
      </c>
      <c r="AB236">
        <f>(X236-BY236*(CD236+CE236)/1000)</f>
        <v>0</v>
      </c>
      <c r="AC236">
        <f>(-J236*44100)</f>
        <v>0</v>
      </c>
      <c r="AD236">
        <f>2*29.3*R236*0.92*(CF236-W236)</f>
        <v>0</v>
      </c>
      <c r="AE236">
        <f>2*0.95*5.67E-8*(((CF236+$B$7)+273)^4-(W236+273)^4)</f>
        <v>0</v>
      </c>
      <c r="AF236">
        <f>U236+AE236+AC236+AD236</f>
        <v>0</v>
      </c>
      <c r="AG236">
        <v>13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MAX(0,($B$13+$C$13*CK236)/(1+$D$13*CK236)*CD236/(CF236+273)*$E$13)</f>
        <v>0</v>
      </c>
      <c r="AL236" t="s">
        <v>292</v>
      </c>
      <c r="AM236" t="s">
        <v>292</v>
      </c>
      <c r="AN236">
        <v>0</v>
      </c>
      <c r="AO236">
        <v>0</v>
      </c>
      <c r="AP236">
        <f>1-AN236/AO236</f>
        <v>0</v>
      </c>
      <c r="AQ236">
        <v>0</v>
      </c>
      <c r="AR236" t="s">
        <v>292</v>
      </c>
      <c r="AS236" t="s">
        <v>292</v>
      </c>
      <c r="AT236">
        <v>0</v>
      </c>
      <c r="AU236">
        <v>0</v>
      </c>
      <c r="AV236">
        <f>1-AT236/AU236</f>
        <v>0</v>
      </c>
      <c r="AW236">
        <v>0.5</v>
      </c>
      <c r="AX236">
        <f>BO236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292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BN236">
        <f>$B$11*CL236+$C$11*CM236+$F$11*CN236*(1-CQ236)</f>
        <v>0</v>
      </c>
      <c r="BO236">
        <f>BN236*BP236</f>
        <v>0</v>
      </c>
      <c r="BP236">
        <f>($B$11*$D$9+$C$11*$D$9+$F$11*((DA236+CS236)/MAX(DA236+CS236+DB236, 0.1)*$I$9+DB236/MAX(DA236+CS236+DB236, 0.1)*$J$9))/($B$11+$C$11+$F$11)</f>
        <v>0</v>
      </c>
      <c r="BQ236">
        <f>($B$11*$K$9+$C$11*$K$9+$F$11*((DA236+CS236)/MAX(DA236+CS236+DB236, 0.1)*$P$9+DB236/MAX(DA236+CS236+DB236, 0.1)*$Q$9))/($B$11+$C$11+$F$11)</f>
        <v>0</v>
      </c>
      <c r="BR236">
        <v>6</v>
      </c>
      <c r="BS236">
        <v>0.5</v>
      </c>
      <c r="BT236" t="s">
        <v>293</v>
      </c>
      <c r="BU236">
        <v>2</v>
      </c>
      <c r="BV236">
        <v>1626126751.6</v>
      </c>
      <c r="BW236">
        <v>401.395666666667</v>
      </c>
      <c r="BX236">
        <v>420.059666666667</v>
      </c>
      <c r="BY236">
        <v>8.65592</v>
      </c>
      <c r="BZ236">
        <v>5.08606333333333</v>
      </c>
      <c r="CA236">
        <v>399.266666666667</v>
      </c>
      <c r="CB236">
        <v>8.7044</v>
      </c>
      <c r="CC236">
        <v>900.027</v>
      </c>
      <c r="CD236">
        <v>100.773</v>
      </c>
      <c r="CE236">
        <v>0.110937</v>
      </c>
      <c r="CF236">
        <v>21.2439333333333</v>
      </c>
      <c r="CG236">
        <v>20.0545333333333</v>
      </c>
      <c r="CH236">
        <v>999.9</v>
      </c>
      <c r="CI236">
        <v>0</v>
      </c>
      <c r="CJ236">
        <v>0</v>
      </c>
      <c r="CK236">
        <v>9992.08</v>
      </c>
      <c r="CL236">
        <v>0</v>
      </c>
      <c r="CM236">
        <v>0.221023</v>
      </c>
      <c r="CN236">
        <v>1459.90333333333</v>
      </c>
      <c r="CO236">
        <v>0.972996333333333</v>
      </c>
      <c r="CP236">
        <v>0.0270039333333333</v>
      </c>
      <c r="CQ236">
        <v>0</v>
      </c>
      <c r="CR236">
        <v>884.452</v>
      </c>
      <c r="CS236">
        <v>4.99999</v>
      </c>
      <c r="CT236">
        <v>12945.7333333333</v>
      </c>
      <c r="CU236">
        <v>12727.5</v>
      </c>
      <c r="CV236">
        <v>40.125</v>
      </c>
      <c r="CW236">
        <v>42.208</v>
      </c>
      <c r="CX236">
        <v>41.312</v>
      </c>
      <c r="CY236">
        <v>41.625</v>
      </c>
      <c r="CZ236">
        <v>41.875</v>
      </c>
      <c r="DA236">
        <v>1415.61333333333</v>
      </c>
      <c r="DB236">
        <v>39.29</v>
      </c>
      <c r="DC236">
        <v>0</v>
      </c>
      <c r="DD236">
        <v>1626126762.1</v>
      </c>
      <c r="DE236">
        <v>0</v>
      </c>
      <c r="DF236">
        <v>884.666423076923</v>
      </c>
      <c r="DG236">
        <v>-4.75996579638252</v>
      </c>
      <c r="DH236">
        <v>-73.0564102411123</v>
      </c>
      <c r="DI236">
        <v>12954.5115384615</v>
      </c>
      <c r="DJ236">
        <v>15</v>
      </c>
      <c r="DK236">
        <v>1626126261</v>
      </c>
      <c r="DL236" t="s">
        <v>294</v>
      </c>
      <c r="DM236">
        <v>1626126255</v>
      </c>
      <c r="DN236">
        <v>1626126261</v>
      </c>
      <c r="DO236">
        <v>7</v>
      </c>
      <c r="DP236">
        <v>0.339</v>
      </c>
      <c r="DQ236">
        <v>0.02</v>
      </c>
      <c r="DR236">
        <v>2.158</v>
      </c>
      <c r="DS236">
        <v>-0.064</v>
      </c>
      <c r="DT236">
        <v>420</v>
      </c>
      <c r="DU236">
        <v>4</v>
      </c>
      <c r="DV236">
        <v>0.09</v>
      </c>
      <c r="DW236">
        <v>0.05</v>
      </c>
      <c r="DX236">
        <v>-18.5245487804878</v>
      </c>
      <c r="DY236">
        <v>-0.698891289198573</v>
      </c>
      <c r="DZ236">
        <v>0.0736701684403189</v>
      </c>
      <c r="EA236">
        <v>0</v>
      </c>
      <c r="EB236">
        <v>884.951393939394</v>
      </c>
      <c r="EC236">
        <v>-5.07857336419818</v>
      </c>
      <c r="ED236">
        <v>0.516049265876583</v>
      </c>
      <c r="EE236">
        <v>1</v>
      </c>
      <c r="EF236">
        <v>3.52195292682927</v>
      </c>
      <c r="EG236">
        <v>0.26614975609756</v>
      </c>
      <c r="EH236">
        <v>0.0268095632049191</v>
      </c>
      <c r="EI236">
        <v>0</v>
      </c>
      <c r="EJ236">
        <v>1</v>
      </c>
      <c r="EK236">
        <v>3</v>
      </c>
      <c r="EL236" t="s">
        <v>459</v>
      </c>
      <c r="EM236">
        <v>100</v>
      </c>
      <c r="EN236">
        <v>100</v>
      </c>
      <c r="EO236">
        <v>2.129</v>
      </c>
      <c r="EP236">
        <v>-0.0484</v>
      </c>
      <c r="EQ236">
        <v>1.36772170046793</v>
      </c>
      <c r="ER236">
        <v>0.00225868272383977</v>
      </c>
      <c r="ES236">
        <v>-9.96746185667655e-07</v>
      </c>
      <c r="ET236">
        <v>2.83711317370827e-10</v>
      </c>
      <c r="EU236">
        <v>-0.063082517618382</v>
      </c>
      <c r="EV236">
        <v>-0.00217948432402501</v>
      </c>
      <c r="EW236">
        <v>0.000453263451741206</v>
      </c>
      <c r="EX236">
        <v>-1.16319206543697e-06</v>
      </c>
      <c r="EY236">
        <v>-2</v>
      </c>
      <c r="EZ236">
        <v>2196</v>
      </c>
      <c r="FA236">
        <v>1</v>
      </c>
      <c r="FB236">
        <v>25</v>
      </c>
      <c r="FC236">
        <v>8.3</v>
      </c>
      <c r="FD236">
        <v>8.2</v>
      </c>
      <c r="FE236">
        <v>18</v>
      </c>
      <c r="FF236">
        <v>945.595</v>
      </c>
      <c r="FG236">
        <v>425.874</v>
      </c>
      <c r="FH236">
        <v>22.1138</v>
      </c>
      <c r="FI236">
        <v>25.5052</v>
      </c>
      <c r="FJ236">
        <v>29.9996</v>
      </c>
      <c r="FK236">
        <v>25.6738</v>
      </c>
      <c r="FL236">
        <v>25.7162</v>
      </c>
      <c r="FM236">
        <v>25.2721</v>
      </c>
      <c r="FN236">
        <v>68.9411</v>
      </c>
      <c r="FO236">
        <v>0</v>
      </c>
      <c r="FP236">
        <v>22.25</v>
      </c>
      <c r="FQ236">
        <v>420</v>
      </c>
      <c r="FR236">
        <v>5.17764</v>
      </c>
      <c r="FS236">
        <v>101.414</v>
      </c>
      <c r="FT236">
        <v>102.043</v>
      </c>
    </row>
    <row r="237" spans="1:176">
      <c r="A237">
        <v>221</v>
      </c>
      <c r="B237">
        <v>1626126754.6</v>
      </c>
      <c r="C237">
        <v>440.099999904633</v>
      </c>
      <c r="D237" t="s">
        <v>736</v>
      </c>
      <c r="E237" t="s">
        <v>737</v>
      </c>
      <c r="F237">
        <v>1</v>
      </c>
      <c r="I237">
        <v>1626126753.6</v>
      </c>
      <c r="J237">
        <f>(K237)/1000</f>
        <v>0</v>
      </c>
      <c r="K237">
        <f>1000*CC237*AI237*(BY237-BZ237)/(100*BR237*(1000-AI237*BY237))</f>
        <v>0</v>
      </c>
      <c r="L237">
        <f>CC237*AI237*(BX237-BW237*(1000-AI237*BZ237)/(1000-AI237*BY237))/(100*BR237)</f>
        <v>0</v>
      </c>
      <c r="M237">
        <f>BW237 - IF(AI237&gt;1, L237*BR237*100.0/(AK237*CK237), 0)</f>
        <v>0</v>
      </c>
      <c r="N237">
        <f>((T237-J237/2)*M237-L237)/(T237+J237/2)</f>
        <v>0</v>
      </c>
      <c r="O237">
        <f>N237*(CD237+CE237)/1000.0</f>
        <v>0</v>
      </c>
      <c r="P237">
        <f>(BW237 - IF(AI237&gt;1, L237*BR237*100.0/(AK237*CK237), 0))*(CD237+CE237)/1000.0</f>
        <v>0</v>
      </c>
      <c r="Q237">
        <f>2.0/((1/S237-1/R237)+SIGN(S237)*SQRT((1/S237-1/R237)*(1/S237-1/R237) + 4*BS237/((BS237+1)*(BS237+1))*(2*1/S237*1/R237-1/R237*1/R237)))</f>
        <v>0</v>
      </c>
      <c r="R237">
        <f>IF(LEFT(BT237,1)&lt;&gt;"0",IF(LEFT(BT237,1)="1",3.0,BU237),$D$5+$E$5*(CK237*CD237/($K$5*1000))+$F$5*(CK237*CD237/($K$5*1000))*MAX(MIN(BR237,$J$5),$I$5)*MAX(MIN(BR237,$J$5),$I$5)+$G$5*MAX(MIN(BR237,$J$5),$I$5)*(CK237*CD237/($K$5*1000))+$H$5*(CK237*CD237/($K$5*1000))*(CK237*CD237/($K$5*1000)))</f>
        <v>0</v>
      </c>
      <c r="S237">
        <f>J237*(1000-(1000*0.61365*exp(17.502*W237/(240.97+W237))/(CD237+CE237)+BY237)/2)/(1000*0.61365*exp(17.502*W237/(240.97+W237))/(CD237+CE237)-BY237)</f>
        <v>0</v>
      </c>
      <c r="T237">
        <f>1/((BS237+1)/(Q237/1.6)+1/(R237/1.37)) + BS237/((BS237+1)/(Q237/1.6) + BS237/(R237/1.37))</f>
        <v>0</v>
      </c>
      <c r="U237">
        <f>(BN237*BQ237)</f>
        <v>0</v>
      </c>
      <c r="V237">
        <f>(CF237+(U237+2*0.95*5.67E-8*(((CF237+$B$7)+273)^4-(CF237+273)^4)-44100*J237)/(1.84*29.3*R237+8*0.95*5.67E-8*(CF237+273)^3))</f>
        <v>0</v>
      </c>
      <c r="W237">
        <f>($C$7*CG237+$D$7*CH237+$E$7*V237)</f>
        <v>0</v>
      </c>
      <c r="X237">
        <f>0.61365*exp(17.502*W237/(240.97+W237))</f>
        <v>0</v>
      </c>
      <c r="Y237">
        <f>(Z237/AA237*100)</f>
        <v>0</v>
      </c>
      <c r="Z237">
        <f>BY237*(CD237+CE237)/1000</f>
        <v>0</v>
      </c>
      <c r="AA237">
        <f>0.61365*exp(17.502*CF237/(240.97+CF237))</f>
        <v>0</v>
      </c>
      <c r="AB237">
        <f>(X237-BY237*(CD237+CE237)/1000)</f>
        <v>0</v>
      </c>
      <c r="AC237">
        <f>(-J237*44100)</f>
        <v>0</v>
      </c>
      <c r="AD237">
        <f>2*29.3*R237*0.92*(CF237-W237)</f>
        <v>0</v>
      </c>
      <c r="AE237">
        <f>2*0.95*5.67E-8*(((CF237+$B$7)+273)^4-(W237+273)^4)</f>
        <v>0</v>
      </c>
      <c r="AF237">
        <f>U237+AE237+AC237+AD237</f>
        <v>0</v>
      </c>
      <c r="AG237">
        <v>13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MAX(0,($B$13+$C$13*CK237)/(1+$D$13*CK237)*CD237/(CF237+273)*$E$13)</f>
        <v>0</v>
      </c>
      <c r="AL237" t="s">
        <v>292</v>
      </c>
      <c r="AM237" t="s">
        <v>292</v>
      </c>
      <c r="AN237">
        <v>0</v>
      </c>
      <c r="AO237">
        <v>0</v>
      </c>
      <c r="AP237">
        <f>1-AN237/AO237</f>
        <v>0</v>
      </c>
      <c r="AQ237">
        <v>0</v>
      </c>
      <c r="AR237" t="s">
        <v>292</v>
      </c>
      <c r="AS237" t="s">
        <v>292</v>
      </c>
      <c r="AT237">
        <v>0</v>
      </c>
      <c r="AU237">
        <v>0</v>
      </c>
      <c r="AV237">
        <f>1-AT237/AU237</f>
        <v>0</v>
      </c>
      <c r="AW237">
        <v>0.5</v>
      </c>
      <c r="AX237">
        <f>BO237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292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BN237">
        <f>$B$11*CL237+$C$11*CM237+$F$11*CN237*(1-CQ237)</f>
        <v>0</v>
      </c>
      <c r="BO237">
        <f>BN237*BP237</f>
        <v>0</v>
      </c>
      <c r="BP237">
        <f>($B$11*$D$9+$C$11*$D$9+$F$11*((DA237+CS237)/MAX(DA237+CS237+DB237, 0.1)*$I$9+DB237/MAX(DA237+CS237+DB237, 0.1)*$J$9))/($B$11+$C$11+$F$11)</f>
        <v>0</v>
      </c>
      <c r="BQ237">
        <f>($B$11*$K$9+$C$11*$K$9+$F$11*((DA237+CS237)/MAX(DA237+CS237+DB237, 0.1)*$P$9+DB237/MAX(DA237+CS237+DB237, 0.1)*$Q$9))/($B$11+$C$11+$F$11)</f>
        <v>0</v>
      </c>
      <c r="BR237">
        <v>6</v>
      </c>
      <c r="BS237">
        <v>0.5</v>
      </c>
      <c r="BT237" t="s">
        <v>293</v>
      </c>
      <c r="BU237">
        <v>2</v>
      </c>
      <c r="BV237">
        <v>1626126753.6</v>
      </c>
      <c r="BW237">
        <v>401.42</v>
      </c>
      <c r="BX237">
        <v>420.026666666667</v>
      </c>
      <c r="BY237">
        <v>8.67259</v>
      </c>
      <c r="BZ237">
        <v>5.09897</v>
      </c>
      <c r="CA237">
        <v>399.291</v>
      </c>
      <c r="CB237">
        <v>8.72098</v>
      </c>
      <c r="CC237">
        <v>899.954333333333</v>
      </c>
      <c r="CD237">
        <v>100.774333333333</v>
      </c>
      <c r="CE237">
        <v>0.110936</v>
      </c>
      <c r="CF237">
        <v>21.2783333333333</v>
      </c>
      <c r="CG237">
        <v>20.0902</v>
      </c>
      <c r="CH237">
        <v>999.9</v>
      </c>
      <c r="CI237">
        <v>0</v>
      </c>
      <c r="CJ237">
        <v>0</v>
      </c>
      <c r="CK237">
        <v>10019.8</v>
      </c>
      <c r="CL237">
        <v>0</v>
      </c>
      <c r="CM237">
        <v>0.221023</v>
      </c>
      <c r="CN237">
        <v>1459.90333333333</v>
      </c>
      <c r="CO237">
        <v>0.972996333333333</v>
      </c>
      <c r="CP237">
        <v>0.0270039333333333</v>
      </c>
      <c r="CQ237">
        <v>0</v>
      </c>
      <c r="CR237">
        <v>883.740666666667</v>
      </c>
      <c r="CS237">
        <v>4.99999</v>
      </c>
      <c r="CT237">
        <v>12943.6</v>
      </c>
      <c r="CU237">
        <v>12727.4666666667</v>
      </c>
      <c r="CV237">
        <v>40.125</v>
      </c>
      <c r="CW237">
        <v>42.25</v>
      </c>
      <c r="CX237">
        <v>41.312</v>
      </c>
      <c r="CY237">
        <v>41.625</v>
      </c>
      <c r="CZ237">
        <v>41.875</v>
      </c>
      <c r="DA237">
        <v>1415.61333333333</v>
      </c>
      <c r="DB237">
        <v>39.29</v>
      </c>
      <c r="DC237">
        <v>0</v>
      </c>
      <c r="DD237">
        <v>1626126763.9</v>
      </c>
      <c r="DE237">
        <v>0</v>
      </c>
      <c r="DF237">
        <v>884.47404</v>
      </c>
      <c r="DG237">
        <v>-4.84992305846644</v>
      </c>
      <c r="DH237">
        <v>-75.8923075746183</v>
      </c>
      <c r="DI237">
        <v>12951.844</v>
      </c>
      <c r="DJ237">
        <v>15</v>
      </c>
      <c r="DK237">
        <v>1626126261</v>
      </c>
      <c r="DL237" t="s">
        <v>294</v>
      </c>
      <c r="DM237">
        <v>1626126255</v>
      </c>
      <c r="DN237">
        <v>1626126261</v>
      </c>
      <c r="DO237">
        <v>7</v>
      </c>
      <c r="DP237">
        <v>0.339</v>
      </c>
      <c r="DQ237">
        <v>0.02</v>
      </c>
      <c r="DR237">
        <v>2.158</v>
      </c>
      <c r="DS237">
        <v>-0.064</v>
      </c>
      <c r="DT237">
        <v>420</v>
      </c>
      <c r="DU237">
        <v>4</v>
      </c>
      <c r="DV237">
        <v>0.09</v>
      </c>
      <c r="DW237">
        <v>0.05</v>
      </c>
      <c r="DX237">
        <v>-18.5469365853659</v>
      </c>
      <c r="DY237">
        <v>-0.63260069686414</v>
      </c>
      <c r="DZ237">
        <v>0.0681905141679295</v>
      </c>
      <c r="EA237">
        <v>0</v>
      </c>
      <c r="EB237">
        <v>884.776090909091</v>
      </c>
      <c r="EC237">
        <v>-4.88865906288469</v>
      </c>
      <c r="ED237">
        <v>0.509666757653226</v>
      </c>
      <c r="EE237">
        <v>1</v>
      </c>
      <c r="EF237">
        <v>3.5315743902439</v>
      </c>
      <c r="EG237">
        <v>0.2578218815331</v>
      </c>
      <c r="EH237">
        <v>0.0259368617099276</v>
      </c>
      <c r="EI237">
        <v>0</v>
      </c>
      <c r="EJ237">
        <v>1</v>
      </c>
      <c r="EK237">
        <v>3</v>
      </c>
      <c r="EL237" t="s">
        <v>459</v>
      </c>
      <c r="EM237">
        <v>100</v>
      </c>
      <c r="EN237">
        <v>100</v>
      </c>
      <c r="EO237">
        <v>2.128</v>
      </c>
      <c r="EP237">
        <v>-0.0483</v>
      </c>
      <c r="EQ237">
        <v>1.36772170046793</v>
      </c>
      <c r="ER237">
        <v>0.00225868272383977</v>
      </c>
      <c r="ES237">
        <v>-9.96746185667655e-07</v>
      </c>
      <c r="ET237">
        <v>2.83711317370827e-10</v>
      </c>
      <c r="EU237">
        <v>-0.063082517618382</v>
      </c>
      <c r="EV237">
        <v>-0.00217948432402501</v>
      </c>
      <c r="EW237">
        <v>0.000453263451741206</v>
      </c>
      <c r="EX237">
        <v>-1.16319206543697e-06</v>
      </c>
      <c r="EY237">
        <v>-2</v>
      </c>
      <c r="EZ237">
        <v>2196</v>
      </c>
      <c r="FA237">
        <v>1</v>
      </c>
      <c r="FB237">
        <v>25</v>
      </c>
      <c r="FC237">
        <v>8.3</v>
      </c>
      <c r="FD237">
        <v>8.2</v>
      </c>
      <c r="FE237">
        <v>18</v>
      </c>
      <c r="FF237">
        <v>945.582</v>
      </c>
      <c r="FG237">
        <v>425.65</v>
      </c>
      <c r="FH237">
        <v>22.1822</v>
      </c>
      <c r="FI237">
        <v>25.5018</v>
      </c>
      <c r="FJ237">
        <v>29.9996</v>
      </c>
      <c r="FK237">
        <v>25.6716</v>
      </c>
      <c r="FL237">
        <v>25.714</v>
      </c>
      <c r="FM237">
        <v>25.2723</v>
      </c>
      <c r="FN237">
        <v>68.9411</v>
      </c>
      <c r="FO237">
        <v>0</v>
      </c>
      <c r="FP237">
        <v>22.25</v>
      </c>
      <c r="FQ237">
        <v>420</v>
      </c>
      <c r="FR237">
        <v>5.16543</v>
      </c>
      <c r="FS237">
        <v>101.414</v>
      </c>
      <c r="FT237">
        <v>102.044</v>
      </c>
    </row>
    <row r="238" spans="1:176">
      <c r="A238">
        <v>222</v>
      </c>
      <c r="B238">
        <v>1626126756.6</v>
      </c>
      <c r="C238">
        <v>442.099999904633</v>
      </c>
      <c r="D238" t="s">
        <v>738</v>
      </c>
      <c r="E238" t="s">
        <v>739</v>
      </c>
      <c r="F238">
        <v>1</v>
      </c>
      <c r="I238">
        <v>1626126755.6</v>
      </c>
      <c r="J238">
        <f>(K238)/1000</f>
        <v>0</v>
      </c>
      <c r="K238">
        <f>1000*CC238*AI238*(BY238-BZ238)/(100*BR238*(1000-AI238*BY238))</f>
        <v>0</v>
      </c>
      <c r="L238">
        <f>CC238*AI238*(BX238-BW238*(1000-AI238*BZ238)/(1000-AI238*BY238))/(100*BR238)</f>
        <v>0</v>
      </c>
      <c r="M238">
        <f>BW238 - IF(AI238&gt;1, L238*BR238*100.0/(AK238*CK238), 0)</f>
        <v>0</v>
      </c>
      <c r="N238">
        <f>((T238-J238/2)*M238-L238)/(T238+J238/2)</f>
        <v>0</v>
      </c>
      <c r="O238">
        <f>N238*(CD238+CE238)/1000.0</f>
        <v>0</v>
      </c>
      <c r="P238">
        <f>(BW238 - IF(AI238&gt;1, L238*BR238*100.0/(AK238*CK238), 0))*(CD238+CE238)/1000.0</f>
        <v>0</v>
      </c>
      <c r="Q238">
        <f>2.0/((1/S238-1/R238)+SIGN(S238)*SQRT((1/S238-1/R238)*(1/S238-1/R238) + 4*BS238/((BS238+1)*(BS238+1))*(2*1/S238*1/R238-1/R238*1/R238)))</f>
        <v>0</v>
      </c>
      <c r="R238">
        <f>IF(LEFT(BT238,1)&lt;&gt;"0",IF(LEFT(BT238,1)="1",3.0,BU238),$D$5+$E$5*(CK238*CD238/($K$5*1000))+$F$5*(CK238*CD238/($K$5*1000))*MAX(MIN(BR238,$J$5),$I$5)*MAX(MIN(BR238,$J$5),$I$5)+$G$5*MAX(MIN(BR238,$J$5),$I$5)*(CK238*CD238/($K$5*1000))+$H$5*(CK238*CD238/($K$5*1000))*(CK238*CD238/($K$5*1000)))</f>
        <v>0</v>
      </c>
      <c r="S238">
        <f>J238*(1000-(1000*0.61365*exp(17.502*W238/(240.97+W238))/(CD238+CE238)+BY238)/2)/(1000*0.61365*exp(17.502*W238/(240.97+W238))/(CD238+CE238)-BY238)</f>
        <v>0</v>
      </c>
      <c r="T238">
        <f>1/((BS238+1)/(Q238/1.6)+1/(R238/1.37)) + BS238/((BS238+1)/(Q238/1.6) + BS238/(R238/1.37))</f>
        <v>0</v>
      </c>
      <c r="U238">
        <f>(BN238*BQ238)</f>
        <v>0</v>
      </c>
      <c r="V238">
        <f>(CF238+(U238+2*0.95*5.67E-8*(((CF238+$B$7)+273)^4-(CF238+273)^4)-44100*J238)/(1.84*29.3*R238+8*0.95*5.67E-8*(CF238+273)^3))</f>
        <v>0</v>
      </c>
      <c r="W238">
        <f>($C$7*CG238+$D$7*CH238+$E$7*V238)</f>
        <v>0</v>
      </c>
      <c r="X238">
        <f>0.61365*exp(17.502*W238/(240.97+W238))</f>
        <v>0</v>
      </c>
      <c r="Y238">
        <f>(Z238/AA238*100)</f>
        <v>0</v>
      </c>
      <c r="Z238">
        <f>BY238*(CD238+CE238)/1000</f>
        <v>0</v>
      </c>
      <c r="AA238">
        <f>0.61365*exp(17.502*CF238/(240.97+CF238))</f>
        <v>0</v>
      </c>
      <c r="AB238">
        <f>(X238-BY238*(CD238+CE238)/1000)</f>
        <v>0</v>
      </c>
      <c r="AC238">
        <f>(-J238*44100)</f>
        <v>0</v>
      </c>
      <c r="AD238">
        <f>2*29.3*R238*0.92*(CF238-W238)</f>
        <v>0</v>
      </c>
      <c r="AE238">
        <f>2*0.95*5.67E-8*(((CF238+$B$7)+273)^4-(W238+273)^4)</f>
        <v>0</v>
      </c>
      <c r="AF238">
        <f>U238+AE238+AC238+AD238</f>
        <v>0</v>
      </c>
      <c r="AG238">
        <v>13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MAX(0,($B$13+$C$13*CK238)/(1+$D$13*CK238)*CD238/(CF238+273)*$E$13)</f>
        <v>0</v>
      </c>
      <c r="AL238" t="s">
        <v>292</v>
      </c>
      <c r="AM238" t="s">
        <v>292</v>
      </c>
      <c r="AN238">
        <v>0</v>
      </c>
      <c r="AO238">
        <v>0</v>
      </c>
      <c r="AP238">
        <f>1-AN238/AO238</f>
        <v>0</v>
      </c>
      <c r="AQ238">
        <v>0</v>
      </c>
      <c r="AR238" t="s">
        <v>292</v>
      </c>
      <c r="AS238" t="s">
        <v>292</v>
      </c>
      <c r="AT238">
        <v>0</v>
      </c>
      <c r="AU238">
        <v>0</v>
      </c>
      <c r="AV238">
        <f>1-AT238/AU238</f>
        <v>0</v>
      </c>
      <c r="AW238">
        <v>0.5</v>
      </c>
      <c r="AX238">
        <f>BO238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292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BN238">
        <f>$B$11*CL238+$C$11*CM238+$F$11*CN238*(1-CQ238)</f>
        <v>0</v>
      </c>
      <c r="BO238">
        <f>BN238*BP238</f>
        <v>0</v>
      </c>
      <c r="BP238">
        <f>($B$11*$D$9+$C$11*$D$9+$F$11*((DA238+CS238)/MAX(DA238+CS238+DB238, 0.1)*$I$9+DB238/MAX(DA238+CS238+DB238, 0.1)*$J$9))/($B$11+$C$11+$F$11)</f>
        <v>0</v>
      </c>
      <c r="BQ238">
        <f>($B$11*$K$9+$C$11*$K$9+$F$11*((DA238+CS238)/MAX(DA238+CS238+DB238, 0.1)*$P$9+DB238/MAX(DA238+CS238+DB238, 0.1)*$Q$9))/($B$11+$C$11+$F$11)</f>
        <v>0</v>
      </c>
      <c r="BR238">
        <v>6</v>
      </c>
      <c r="BS238">
        <v>0.5</v>
      </c>
      <c r="BT238" t="s">
        <v>293</v>
      </c>
      <c r="BU238">
        <v>2</v>
      </c>
      <c r="BV238">
        <v>1626126755.6</v>
      </c>
      <c r="BW238">
        <v>401.382</v>
      </c>
      <c r="BX238">
        <v>419.991666666667</v>
      </c>
      <c r="BY238">
        <v>8.69272</v>
      </c>
      <c r="BZ238">
        <v>5.11719333333333</v>
      </c>
      <c r="CA238">
        <v>399.253333333333</v>
      </c>
      <c r="CB238">
        <v>8.74099666666667</v>
      </c>
      <c r="CC238">
        <v>900.024666666667</v>
      </c>
      <c r="CD238">
        <v>100.776</v>
      </c>
      <c r="CE238">
        <v>0.111185</v>
      </c>
      <c r="CF238">
        <v>21.3107</v>
      </c>
      <c r="CG238">
        <v>20.1213333333333</v>
      </c>
      <c r="CH238">
        <v>999.9</v>
      </c>
      <c r="CI238">
        <v>0</v>
      </c>
      <c r="CJ238">
        <v>0</v>
      </c>
      <c r="CK238">
        <v>9999.58333333333</v>
      </c>
      <c r="CL238">
        <v>0</v>
      </c>
      <c r="CM238">
        <v>0.221023</v>
      </c>
      <c r="CN238">
        <v>1460.07</v>
      </c>
      <c r="CO238">
        <v>0.972999</v>
      </c>
      <c r="CP238">
        <v>0.0270008</v>
      </c>
      <c r="CQ238">
        <v>0</v>
      </c>
      <c r="CR238">
        <v>883.812333333333</v>
      </c>
      <c r="CS238">
        <v>4.99999</v>
      </c>
      <c r="CT238">
        <v>12942.6</v>
      </c>
      <c r="CU238">
        <v>12728.9666666667</v>
      </c>
      <c r="CV238">
        <v>40.125</v>
      </c>
      <c r="CW238">
        <v>42.25</v>
      </c>
      <c r="CX238">
        <v>41.2913333333333</v>
      </c>
      <c r="CY238">
        <v>41.625</v>
      </c>
      <c r="CZ238">
        <v>41.9163333333333</v>
      </c>
      <c r="DA238">
        <v>1415.78</v>
      </c>
      <c r="DB238">
        <v>39.29</v>
      </c>
      <c r="DC238">
        <v>0</v>
      </c>
      <c r="DD238">
        <v>1626126765.7</v>
      </c>
      <c r="DE238">
        <v>0</v>
      </c>
      <c r="DF238">
        <v>884.367</v>
      </c>
      <c r="DG238">
        <v>-5.10215383980811</v>
      </c>
      <c r="DH238">
        <v>-73.6034188808903</v>
      </c>
      <c r="DI238">
        <v>12950.15</v>
      </c>
      <c r="DJ238">
        <v>15</v>
      </c>
      <c r="DK238">
        <v>1626126261</v>
      </c>
      <c r="DL238" t="s">
        <v>294</v>
      </c>
      <c r="DM238">
        <v>1626126255</v>
      </c>
      <c r="DN238">
        <v>1626126261</v>
      </c>
      <c r="DO238">
        <v>7</v>
      </c>
      <c r="DP238">
        <v>0.339</v>
      </c>
      <c r="DQ238">
        <v>0.02</v>
      </c>
      <c r="DR238">
        <v>2.158</v>
      </c>
      <c r="DS238">
        <v>-0.064</v>
      </c>
      <c r="DT238">
        <v>420</v>
      </c>
      <c r="DU238">
        <v>4</v>
      </c>
      <c r="DV238">
        <v>0.09</v>
      </c>
      <c r="DW238">
        <v>0.05</v>
      </c>
      <c r="DX238">
        <v>-18.5644414634146</v>
      </c>
      <c r="DY238">
        <v>-0.487333797909391</v>
      </c>
      <c r="DZ238">
        <v>0.05626223000102</v>
      </c>
      <c r="EA238">
        <v>1</v>
      </c>
      <c r="EB238">
        <v>884.630571428572</v>
      </c>
      <c r="EC238">
        <v>-5.05667071391199</v>
      </c>
      <c r="ED238">
        <v>0.547505109472011</v>
      </c>
      <c r="EE238">
        <v>1</v>
      </c>
      <c r="EF238">
        <v>3.54015536585366</v>
      </c>
      <c r="EG238">
        <v>0.238918118466899</v>
      </c>
      <c r="EH238">
        <v>0.0240485104348366</v>
      </c>
      <c r="EI238">
        <v>0</v>
      </c>
      <c r="EJ238">
        <v>2</v>
      </c>
      <c r="EK238">
        <v>3</v>
      </c>
      <c r="EL238" t="s">
        <v>340</v>
      </c>
      <c r="EM238">
        <v>100</v>
      </c>
      <c r="EN238">
        <v>100</v>
      </c>
      <c r="EO238">
        <v>2.129</v>
      </c>
      <c r="EP238">
        <v>-0.0482</v>
      </c>
      <c r="EQ238">
        <v>1.36772170046793</v>
      </c>
      <c r="ER238">
        <v>0.00225868272383977</v>
      </c>
      <c r="ES238">
        <v>-9.96746185667655e-07</v>
      </c>
      <c r="ET238">
        <v>2.83711317370827e-10</v>
      </c>
      <c r="EU238">
        <v>-0.063082517618382</v>
      </c>
      <c r="EV238">
        <v>-0.00217948432402501</v>
      </c>
      <c r="EW238">
        <v>0.000453263451741206</v>
      </c>
      <c r="EX238">
        <v>-1.16319206543697e-06</v>
      </c>
      <c r="EY238">
        <v>-2</v>
      </c>
      <c r="EZ238">
        <v>2196</v>
      </c>
      <c r="FA238">
        <v>1</v>
      </c>
      <c r="FB238">
        <v>25</v>
      </c>
      <c r="FC238">
        <v>8.4</v>
      </c>
      <c r="FD238">
        <v>8.3</v>
      </c>
      <c r="FE238">
        <v>18</v>
      </c>
      <c r="FF238">
        <v>945.362</v>
      </c>
      <c r="FG238">
        <v>425.736</v>
      </c>
      <c r="FH238">
        <v>22.2494</v>
      </c>
      <c r="FI238">
        <v>25.4988</v>
      </c>
      <c r="FJ238">
        <v>29.9995</v>
      </c>
      <c r="FK238">
        <v>25.6694</v>
      </c>
      <c r="FL238">
        <v>25.7118</v>
      </c>
      <c r="FM238">
        <v>25.272</v>
      </c>
      <c r="FN238">
        <v>68.9411</v>
      </c>
      <c r="FO238">
        <v>0</v>
      </c>
      <c r="FP238">
        <v>22.35</v>
      </c>
      <c r="FQ238">
        <v>420</v>
      </c>
      <c r="FR238">
        <v>5.21974</v>
      </c>
      <c r="FS238">
        <v>101.415</v>
      </c>
      <c r="FT238">
        <v>102.044</v>
      </c>
    </row>
    <row r="239" spans="1:176">
      <c r="A239">
        <v>223</v>
      </c>
      <c r="B239">
        <v>1626126758.6</v>
      </c>
      <c r="C239">
        <v>444.099999904633</v>
      </c>
      <c r="D239" t="s">
        <v>740</v>
      </c>
      <c r="E239" t="s">
        <v>741</v>
      </c>
      <c r="F239">
        <v>1</v>
      </c>
      <c r="I239">
        <v>1626126757.6</v>
      </c>
      <c r="J239">
        <f>(K239)/1000</f>
        <v>0</v>
      </c>
      <c r="K239">
        <f>1000*CC239*AI239*(BY239-BZ239)/(100*BR239*(1000-AI239*BY239))</f>
        <v>0</v>
      </c>
      <c r="L239">
        <f>CC239*AI239*(BX239-BW239*(1000-AI239*BZ239)/(1000-AI239*BY239))/(100*BR239)</f>
        <v>0</v>
      </c>
      <c r="M239">
        <f>BW239 - IF(AI239&gt;1, L239*BR239*100.0/(AK239*CK239), 0)</f>
        <v>0</v>
      </c>
      <c r="N239">
        <f>((T239-J239/2)*M239-L239)/(T239+J239/2)</f>
        <v>0</v>
      </c>
      <c r="O239">
        <f>N239*(CD239+CE239)/1000.0</f>
        <v>0</v>
      </c>
      <c r="P239">
        <f>(BW239 - IF(AI239&gt;1, L239*BR239*100.0/(AK239*CK239), 0))*(CD239+CE239)/1000.0</f>
        <v>0</v>
      </c>
      <c r="Q239">
        <f>2.0/((1/S239-1/R239)+SIGN(S239)*SQRT((1/S239-1/R239)*(1/S239-1/R239) + 4*BS239/((BS239+1)*(BS239+1))*(2*1/S239*1/R239-1/R239*1/R239)))</f>
        <v>0</v>
      </c>
      <c r="R239">
        <f>IF(LEFT(BT239,1)&lt;&gt;"0",IF(LEFT(BT239,1)="1",3.0,BU239),$D$5+$E$5*(CK239*CD239/($K$5*1000))+$F$5*(CK239*CD239/($K$5*1000))*MAX(MIN(BR239,$J$5),$I$5)*MAX(MIN(BR239,$J$5),$I$5)+$G$5*MAX(MIN(BR239,$J$5),$I$5)*(CK239*CD239/($K$5*1000))+$H$5*(CK239*CD239/($K$5*1000))*(CK239*CD239/($K$5*1000)))</f>
        <v>0</v>
      </c>
      <c r="S239">
        <f>J239*(1000-(1000*0.61365*exp(17.502*W239/(240.97+W239))/(CD239+CE239)+BY239)/2)/(1000*0.61365*exp(17.502*W239/(240.97+W239))/(CD239+CE239)-BY239)</f>
        <v>0</v>
      </c>
      <c r="T239">
        <f>1/((BS239+1)/(Q239/1.6)+1/(R239/1.37)) + BS239/((BS239+1)/(Q239/1.6) + BS239/(R239/1.37))</f>
        <v>0</v>
      </c>
      <c r="U239">
        <f>(BN239*BQ239)</f>
        <v>0</v>
      </c>
      <c r="V239">
        <f>(CF239+(U239+2*0.95*5.67E-8*(((CF239+$B$7)+273)^4-(CF239+273)^4)-44100*J239)/(1.84*29.3*R239+8*0.95*5.67E-8*(CF239+273)^3))</f>
        <v>0</v>
      </c>
      <c r="W239">
        <f>($C$7*CG239+$D$7*CH239+$E$7*V239)</f>
        <v>0</v>
      </c>
      <c r="X239">
        <f>0.61365*exp(17.502*W239/(240.97+W239))</f>
        <v>0</v>
      </c>
      <c r="Y239">
        <f>(Z239/AA239*100)</f>
        <v>0</v>
      </c>
      <c r="Z239">
        <f>BY239*(CD239+CE239)/1000</f>
        <v>0</v>
      </c>
      <c r="AA239">
        <f>0.61365*exp(17.502*CF239/(240.97+CF239))</f>
        <v>0</v>
      </c>
      <c r="AB239">
        <f>(X239-BY239*(CD239+CE239)/1000)</f>
        <v>0</v>
      </c>
      <c r="AC239">
        <f>(-J239*44100)</f>
        <v>0</v>
      </c>
      <c r="AD239">
        <f>2*29.3*R239*0.92*(CF239-W239)</f>
        <v>0</v>
      </c>
      <c r="AE239">
        <f>2*0.95*5.67E-8*(((CF239+$B$7)+273)^4-(W239+273)^4)</f>
        <v>0</v>
      </c>
      <c r="AF239">
        <f>U239+AE239+AC239+AD239</f>
        <v>0</v>
      </c>
      <c r="AG239">
        <v>13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MAX(0,($B$13+$C$13*CK239)/(1+$D$13*CK239)*CD239/(CF239+273)*$E$13)</f>
        <v>0</v>
      </c>
      <c r="AL239" t="s">
        <v>292</v>
      </c>
      <c r="AM239" t="s">
        <v>292</v>
      </c>
      <c r="AN239">
        <v>0</v>
      </c>
      <c r="AO239">
        <v>0</v>
      </c>
      <c r="AP239">
        <f>1-AN239/AO239</f>
        <v>0</v>
      </c>
      <c r="AQ239">
        <v>0</v>
      </c>
      <c r="AR239" t="s">
        <v>292</v>
      </c>
      <c r="AS239" t="s">
        <v>292</v>
      </c>
      <c r="AT239">
        <v>0</v>
      </c>
      <c r="AU239">
        <v>0</v>
      </c>
      <c r="AV239">
        <f>1-AT239/AU239</f>
        <v>0</v>
      </c>
      <c r="AW239">
        <v>0.5</v>
      </c>
      <c r="AX239">
        <f>BO239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292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BN239">
        <f>$B$11*CL239+$C$11*CM239+$F$11*CN239*(1-CQ239)</f>
        <v>0</v>
      </c>
      <c r="BO239">
        <f>BN239*BP239</f>
        <v>0</v>
      </c>
      <c r="BP239">
        <f>($B$11*$D$9+$C$11*$D$9+$F$11*((DA239+CS239)/MAX(DA239+CS239+DB239, 0.1)*$I$9+DB239/MAX(DA239+CS239+DB239, 0.1)*$J$9))/($B$11+$C$11+$F$11)</f>
        <v>0</v>
      </c>
      <c r="BQ239">
        <f>($B$11*$K$9+$C$11*$K$9+$F$11*((DA239+CS239)/MAX(DA239+CS239+DB239, 0.1)*$P$9+DB239/MAX(DA239+CS239+DB239, 0.1)*$Q$9))/($B$11+$C$11+$F$11)</f>
        <v>0</v>
      </c>
      <c r="BR239">
        <v>6</v>
      </c>
      <c r="BS239">
        <v>0.5</v>
      </c>
      <c r="BT239" t="s">
        <v>293</v>
      </c>
      <c r="BU239">
        <v>2</v>
      </c>
      <c r="BV239">
        <v>1626126757.6</v>
      </c>
      <c r="BW239">
        <v>401.352</v>
      </c>
      <c r="BX239">
        <v>419.988666666667</v>
      </c>
      <c r="BY239">
        <v>8.71493</v>
      </c>
      <c r="BZ239">
        <v>5.12586333333333</v>
      </c>
      <c r="CA239">
        <v>399.223333333333</v>
      </c>
      <c r="CB239">
        <v>8.76308666666667</v>
      </c>
      <c r="CC239">
        <v>900.020666666667</v>
      </c>
      <c r="CD239">
        <v>100.774666666667</v>
      </c>
      <c r="CE239">
        <v>0.111136333333333</v>
      </c>
      <c r="CF239">
        <v>21.3487</v>
      </c>
      <c r="CG239">
        <v>20.1488</v>
      </c>
      <c r="CH239">
        <v>999.9</v>
      </c>
      <c r="CI239">
        <v>0</v>
      </c>
      <c r="CJ239">
        <v>0</v>
      </c>
      <c r="CK239">
        <v>9973.33333333333</v>
      </c>
      <c r="CL239">
        <v>0</v>
      </c>
      <c r="CM239">
        <v>0.221023</v>
      </c>
      <c r="CN239">
        <v>1459.98666666667</v>
      </c>
      <c r="CO239">
        <v>0.972997666666667</v>
      </c>
      <c r="CP239">
        <v>0.0270023666666667</v>
      </c>
      <c r="CQ239">
        <v>0</v>
      </c>
      <c r="CR239">
        <v>883.595333333333</v>
      </c>
      <c r="CS239">
        <v>4.99999</v>
      </c>
      <c r="CT239">
        <v>12939.4</v>
      </c>
      <c r="CU239">
        <v>12728.2</v>
      </c>
      <c r="CV239">
        <v>40.125</v>
      </c>
      <c r="CW239">
        <v>42.25</v>
      </c>
      <c r="CX239">
        <v>41.312</v>
      </c>
      <c r="CY239">
        <v>41.625</v>
      </c>
      <c r="CZ239">
        <v>41.8956666666667</v>
      </c>
      <c r="DA239">
        <v>1415.69666666667</v>
      </c>
      <c r="DB239">
        <v>39.29</v>
      </c>
      <c r="DC239">
        <v>0</v>
      </c>
      <c r="DD239">
        <v>1626126768.1</v>
      </c>
      <c r="DE239">
        <v>0</v>
      </c>
      <c r="DF239">
        <v>884.166153846154</v>
      </c>
      <c r="DG239">
        <v>-4.84916238620679</v>
      </c>
      <c r="DH239">
        <v>-72.7897436142977</v>
      </c>
      <c r="DI239">
        <v>12947.2423076923</v>
      </c>
      <c r="DJ239">
        <v>15</v>
      </c>
      <c r="DK239">
        <v>1626126261</v>
      </c>
      <c r="DL239" t="s">
        <v>294</v>
      </c>
      <c r="DM239">
        <v>1626126255</v>
      </c>
      <c r="DN239">
        <v>1626126261</v>
      </c>
      <c r="DO239">
        <v>7</v>
      </c>
      <c r="DP239">
        <v>0.339</v>
      </c>
      <c r="DQ239">
        <v>0.02</v>
      </c>
      <c r="DR239">
        <v>2.158</v>
      </c>
      <c r="DS239">
        <v>-0.064</v>
      </c>
      <c r="DT239">
        <v>420</v>
      </c>
      <c r="DU239">
        <v>4</v>
      </c>
      <c r="DV239">
        <v>0.09</v>
      </c>
      <c r="DW239">
        <v>0.05</v>
      </c>
      <c r="DX239">
        <v>-18.5783780487805</v>
      </c>
      <c r="DY239">
        <v>-0.439931707317075</v>
      </c>
      <c r="DZ239">
        <v>0.05256981194469</v>
      </c>
      <c r="EA239">
        <v>1</v>
      </c>
      <c r="EB239">
        <v>884.457764705882</v>
      </c>
      <c r="EC239">
        <v>-4.96287400104569</v>
      </c>
      <c r="ED239">
        <v>0.527619407105475</v>
      </c>
      <c r="EE239">
        <v>1</v>
      </c>
      <c r="EF239">
        <v>3.54830951219512</v>
      </c>
      <c r="EG239">
        <v>0.227040418118469</v>
      </c>
      <c r="EH239">
        <v>0.0228475491508624</v>
      </c>
      <c r="EI239">
        <v>0</v>
      </c>
      <c r="EJ239">
        <v>2</v>
      </c>
      <c r="EK239">
        <v>3</v>
      </c>
      <c r="EL239" t="s">
        <v>340</v>
      </c>
      <c r="EM239">
        <v>100</v>
      </c>
      <c r="EN239">
        <v>100</v>
      </c>
      <c r="EO239">
        <v>2.129</v>
      </c>
      <c r="EP239">
        <v>-0.0481</v>
      </c>
      <c r="EQ239">
        <v>1.36772170046793</v>
      </c>
      <c r="ER239">
        <v>0.00225868272383977</v>
      </c>
      <c r="ES239">
        <v>-9.96746185667655e-07</v>
      </c>
      <c r="ET239">
        <v>2.83711317370827e-10</v>
      </c>
      <c r="EU239">
        <v>-0.063082517618382</v>
      </c>
      <c r="EV239">
        <v>-0.00217948432402501</v>
      </c>
      <c r="EW239">
        <v>0.000453263451741206</v>
      </c>
      <c r="EX239">
        <v>-1.16319206543697e-06</v>
      </c>
      <c r="EY239">
        <v>-2</v>
      </c>
      <c r="EZ239">
        <v>2196</v>
      </c>
      <c r="FA239">
        <v>1</v>
      </c>
      <c r="FB239">
        <v>25</v>
      </c>
      <c r="FC239">
        <v>8.4</v>
      </c>
      <c r="FD239">
        <v>8.3</v>
      </c>
      <c r="FE239">
        <v>18</v>
      </c>
      <c r="FF239">
        <v>945.847</v>
      </c>
      <c r="FG239">
        <v>425.778</v>
      </c>
      <c r="FH239">
        <v>22.3238</v>
      </c>
      <c r="FI239">
        <v>25.4961</v>
      </c>
      <c r="FJ239">
        <v>29.9996</v>
      </c>
      <c r="FK239">
        <v>25.6673</v>
      </c>
      <c r="FL239">
        <v>25.7098</v>
      </c>
      <c r="FM239">
        <v>25.2718</v>
      </c>
      <c r="FN239">
        <v>68.9411</v>
      </c>
      <c r="FO239">
        <v>0</v>
      </c>
      <c r="FP239">
        <v>22.46</v>
      </c>
      <c r="FQ239">
        <v>420</v>
      </c>
      <c r="FR239">
        <v>5.22194</v>
      </c>
      <c r="FS239">
        <v>101.416</v>
      </c>
      <c r="FT239">
        <v>102.044</v>
      </c>
    </row>
    <row r="240" spans="1:176">
      <c r="A240">
        <v>224</v>
      </c>
      <c r="B240">
        <v>1626126760.6</v>
      </c>
      <c r="C240">
        <v>446.099999904633</v>
      </c>
      <c r="D240" t="s">
        <v>742</v>
      </c>
      <c r="E240" t="s">
        <v>743</v>
      </c>
      <c r="F240">
        <v>1</v>
      </c>
      <c r="I240">
        <v>1626126759.6</v>
      </c>
      <c r="J240">
        <f>(K240)/1000</f>
        <v>0</v>
      </c>
      <c r="K240">
        <f>1000*CC240*AI240*(BY240-BZ240)/(100*BR240*(1000-AI240*BY240))</f>
        <v>0</v>
      </c>
      <c r="L240">
        <f>CC240*AI240*(BX240-BW240*(1000-AI240*BZ240)/(1000-AI240*BY240))/(100*BR240)</f>
        <v>0</v>
      </c>
      <c r="M240">
        <f>BW240 - IF(AI240&gt;1, L240*BR240*100.0/(AK240*CK240), 0)</f>
        <v>0</v>
      </c>
      <c r="N240">
        <f>((T240-J240/2)*M240-L240)/(T240+J240/2)</f>
        <v>0</v>
      </c>
      <c r="O240">
        <f>N240*(CD240+CE240)/1000.0</f>
        <v>0</v>
      </c>
      <c r="P240">
        <f>(BW240 - IF(AI240&gt;1, L240*BR240*100.0/(AK240*CK240), 0))*(CD240+CE240)/1000.0</f>
        <v>0</v>
      </c>
      <c r="Q240">
        <f>2.0/((1/S240-1/R240)+SIGN(S240)*SQRT((1/S240-1/R240)*(1/S240-1/R240) + 4*BS240/((BS240+1)*(BS240+1))*(2*1/S240*1/R240-1/R240*1/R240)))</f>
        <v>0</v>
      </c>
      <c r="R240">
        <f>IF(LEFT(BT240,1)&lt;&gt;"0",IF(LEFT(BT240,1)="1",3.0,BU240),$D$5+$E$5*(CK240*CD240/($K$5*1000))+$F$5*(CK240*CD240/($K$5*1000))*MAX(MIN(BR240,$J$5),$I$5)*MAX(MIN(BR240,$J$5),$I$5)+$G$5*MAX(MIN(BR240,$J$5),$I$5)*(CK240*CD240/($K$5*1000))+$H$5*(CK240*CD240/($K$5*1000))*(CK240*CD240/($K$5*1000)))</f>
        <v>0</v>
      </c>
      <c r="S240">
        <f>J240*(1000-(1000*0.61365*exp(17.502*W240/(240.97+W240))/(CD240+CE240)+BY240)/2)/(1000*0.61365*exp(17.502*W240/(240.97+W240))/(CD240+CE240)-BY240)</f>
        <v>0</v>
      </c>
      <c r="T240">
        <f>1/((BS240+1)/(Q240/1.6)+1/(R240/1.37)) + BS240/((BS240+1)/(Q240/1.6) + BS240/(R240/1.37))</f>
        <v>0</v>
      </c>
      <c r="U240">
        <f>(BN240*BQ240)</f>
        <v>0</v>
      </c>
      <c r="V240">
        <f>(CF240+(U240+2*0.95*5.67E-8*(((CF240+$B$7)+273)^4-(CF240+273)^4)-44100*J240)/(1.84*29.3*R240+8*0.95*5.67E-8*(CF240+273)^3))</f>
        <v>0</v>
      </c>
      <c r="W240">
        <f>($C$7*CG240+$D$7*CH240+$E$7*V240)</f>
        <v>0</v>
      </c>
      <c r="X240">
        <f>0.61365*exp(17.502*W240/(240.97+W240))</f>
        <v>0</v>
      </c>
      <c r="Y240">
        <f>(Z240/AA240*100)</f>
        <v>0</v>
      </c>
      <c r="Z240">
        <f>BY240*(CD240+CE240)/1000</f>
        <v>0</v>
      </c>
      <c r="AA240">
        <f>0.61365*exp(17.502*CF240/(240.97+CF240))</f>
        <v>0</v>
      </c>
      <c r="AB240">
        <f>(X240-BY240*(CD240+CE240)/1000)</f>
        <v>0</v>
      </c>
      <c r="AC240">
        <f>(-J240*44100)</f>
        <v>0</v>
      </c>
      <c r="AD240">
        <f>2*29.3*R240*0.92*(CF240-W240)</f>
        <v>0</v>
      </c>
      <c r="AE240">
        <f>2*0.95*5.67E-8*(((CF240+$B$7)+273)^4-(W240+273)^4)</f>
        <v>0</v>
      </c>
      <c r="AF240">
        <f>U240+AE240+AC240+AD240</f>
        <v>0</v>
      </c>
      <c r="AG240">
        <v>13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MAX(0,($B$13+$C$13*CK240)/(1+$D$13*CK240)*CD240/(CF240+273)*$E$13)</f>
        <v>0</v>
      </c>
      <c r="AL240" t="s">
        <v>292</v>
      </c>
      <c r="AM240" t="s">
        <v>292</v>
      </c>
      <c r="AN240">
        <v>0</v>
      </c>
      <c r="AO240">
        <v>0</v>
      </c>
      <c r="AP240">
        <f>1-AN240/AO240</f>
        <v>0</v>
      </c>
      <c r="AQ240">
        <v>0</v>
      </c>
      <c r="AR240" t="s">
        <v>292</v>
      </c>
      <c r="AS240" t="s">
        <v>292</v>
      </c>
      <c r="AT240">
        <v>0</v>
      </c>
      <c r="AU240">
        <v>0</v>
      </c>
      <c r="AV240">
        <f>1-AT240/AU240</f>
        <v>0</v>
      </c>
      <c r="AW240">
        <v>0.5</v>
      </c>
      <c r="AX240">
        <f>BO240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292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BN240">
        <f>$B$11*CL240+$C$11*CM240+$F$11*CN240*(1-CQ240)</f>
        <v>0</v>
      </c>
      <c r="BO240">
        <f>BN240*BP240</f>
        <v>0</v>
      </c>
      <c r="BP240">
        <f>($B$11*$D$9+$C$11*$D$9+$F$11*((DA240+CS240)/MAX(DA240+CS240+DB240, 0.1)*$I$9+DB240/MAX(DA240+CS240+DB240, 0.1)*$J$9))/($B$11+$C$11+$F$11)</f>
        <v>0</v>
      </c>
      <c r="BQ240">
        <f>($B$11*$K$9+$C$11*$K$9+$F$11*((DA240+CS240)/MAX(DA240+CS240+DB240, 0.1)*$P$9+DB240/MAX(DA240+CS240+DB240, 0.1)*$Q$9))/($B$11+$C$11+$F$11)</f>
        <v>0</v>
      </c>
      <c r="BR240">
        <v>6</v>
      </c>
      <c r="BS240">
        <v>0.5</v>
      </c>
      <c r="BT240" t="s">
        <v>293</v>
      </c>
      <c r="BU240">
        <v>2</v>
      </c>
      <c r="BV240">
        <v>1626126759.6</v>
      </c>
      <c r="BW240">
        <v>401.351666666667</v>
      </c>
      <c r="BX240">
        <v>420.012333333333</v>
      </c>
      <c r="BY240">
        <v>8.73526666666667</v>
      </c>
      <c r="BZ240">
        <v>5.12848333333333</v>
      </c>
      <c r="CA240">
        <v>399.223</v>
      </c>
      <c r="CB240">
        <v>8.78331</v>
      </c>
      <c r="CC240">
        <v>899.985666666667</v>
      </c>
      <c r="CD240">
        <v>100.774</v>
      </c>
      <c r="CE240">
        <v>0.111054333333333</v>
      </c>
      <c r="CF240">
        <v>21.3844</v>
      </c>
      <c r="CG240">
        <v>20.1752</v>
      </c>
      <c r="CH240">
        <v>999.9</v>
      </c>
      <c r="CI240">
        <v>0</v>
      </c>
      <c r="CJ240">
        <v>0</v>
      </c>
      <c r="CK240">
        <v>9989.8</v>
      </c>
      <c r="CL240">
        <v>0</v>
      </c>
      <c r="CM240">
        <v>0.221023</v>
      </c>
      <c r="CN240">
        <v>1459.98666666667</v>
      </c>
      <c r="CO240">
        <v>0.972997666666667</v>
      </c>
      <c r="CP240">
        <v>0.0270023666666667</v>
      </c>
      <c r="CQ240">
        <v>0</v>
      </c>
      <c r="CR240">
        <v>883.399333333333</v>
      </c>
      <c r="CS240">
        <v>4.99999</v>
      </c>
      <c r="CT240">
        <v>12937.5</v>
      </c>
      <c r="CU240">
        <v>12728.2333333333</v>
      </c>
      <c r="CV240">
        <v>40.125</v>
      </c>
      <c r="CW240">
        <v>42.25</v>
      </c>
      <c r="CX240">
        <v>41.25</v>
      </c>
      <c r="CY240">
        <v>41.583</v>
      </c>
      <c r="CZ240">
        <v>41.937</v>
      </c>
      <c r="DA240">
        <v>1415.69666666667</v>
      </c>
      <c r="DB240">
        <v>39.29</v>
      </c>
      <c r="DC240">
        <v>0</v>
      </c>
      <c r="DD240">
        <v>1626126769.9</v>
      </c>
      <c r="DE240">
        <v>0</v>
      </c>
      <c r="DF240">
        <v>883.94788</v>
      </c>
      <c r="DG240">
        <v>-5.44999999503513</v>
      </c>
      <c r="DH240">
        <v>-71.7230768107674</v>
      </c>
      <c r="DI240">
        <v>12944.728</v>
      </c>
      <c r="DJ240">
        <v>15</v>
      </c>
      <c r="DK240">
        <v>1626126261</v>
      </c>
      <c r="DL240" t="s">
        <v>294</v>
      </c>
      <c r="DM240">
        <v>1626126255</v>
      </c>
      <c r="DN240">
        <v>1626126261</v>
      </c>
      <c r="DO240">
        <v>7</v>
      </c>
      <c r="DP240">
        <v>0.339</v>
      </c>
      <c r="DQ240">
        <v>0.02</v>
      </c>
      <c r="DR240">
        <v>2.158</v>
      </c>
      <c r="DS240">
        <v>-0.064</v>
      </c>
      <c r="DT240">
        <v>420</v>
      </c>
      <c r="DU240">
        <v>4</v>
      </c>
      <c r="DV240">
        <v>0.09</v>
      </c>
      <c r="DW240">
        <v>0.05</v>
      </c>
      <c r="DX240">
        <v>-18.5913268292683</v>
      </c>
      <c r="DY240">
        <v>-0.426426480836285</v>
      </c>
      <c r="DZ240">
        <v>0.051634645319432</v>
      </c>
      <c r="EA240">
        <v>1</v>
      </c>
      <c r="EB240">
        <v>884.271333333333</v>
      </c>
      <c r="EC240">
        <v>-5.00729386236921</v>
      </c>
      <c r="ED240">
        <v>0.518788020390803</v>
      </c>
      <c r="EE240">
        <v>1</v>
      </c>
      <c r="EF240">
        <v>3.55699243902439</v>
      </c>
      <c r="EG240">
        <v>0.238013101045293</v>
      </c>
      <c r="EH240">
        <v>0.0240450219766179</v>
      </c>
      <c r="EI240">
        <v>0</v>
      </c>
      <c r="EJ240">
        <v>2</v>
      </c>
      <c r="EK240">
        <v>3</v>
      </c>
      <c r="EL240" t="s">
        <v>340</v>
      </c>
      <c r="EM240">
        <v>100</v>
      </c>
      <c r="EN240">
        <v>100</v>
      </c>
      <c r="EO240">
        <v>2.129</v>
      </c>
      <c r="EP240">
        <v>-0.048</v>
      </c>
      <c r="EQ240">
        <v>1.36772170046793</v>
      </c>
      <c r="ER240">
        <v>0.00225868272383977</v>
      </c>
      <c r="ES240">
        <v>-9.96746185667655e-07</v>
      </c>
      <c r="ET240">
        <v>2.83711317370827e-10</v>
      </c>
      <c r="EU240">
        <v>-0.063082517618382</v>
      </c>
      <c r="EV240">
        <v>-0.00217948432402501</v>
      </c>
      <c r="EW240">
        <v>0.000453263451741206</v>
      </c>
      <c r="EX240">
        <v>-1.16319206543697e-06</v>
      </c>
      <c r="EY240">
        <v>-2</v>
      </c>
      <c r="EZ240">
        <v>2196</v>
      </c>
      <c r="FA240">
        <v>1</v>
      </c>
      <c r="FB240">
        <v>25</v>
      </c>
      <c r="FC240">
        <v>8.4</v>
      </c>
      <c r="FD240">
        <v>8.3</v>
      </c>
      <c r="FE240">
        <v>18</v>
      </c>
      <c r="FF240">
        <v>945.989</v>
      </c>
      <c r="FG240">
        <v>425.701</v>
      </c>
      <c r="FH240">
        <v>22.3818</v>
      </c>
      <c r="FI240">
        <v>25.4932</v>
      </c>
      <c r="FJ240">
        <v>29.9996</v>
      </c>
      <c r="FK240">
        <v>25.6651</v>
      </c>
      <c r="FL240">
        <v>25.7075</v>
      </c>
      <c r="FM240">
        <v>25.2712</v>
      </c>
      <c r="FN240">
        <v>68.6519</v>
      </c>
      <c r="FO240">
        <v>0</v>
      </c>
      <c r="FP240">
        <v>22.46</v>
      </c>
      <c r="FQ240">
        <v>420</v>
      </c>
      <c r="FR240">
        <v>5.22261</v>
      </c>
      <c r="FS240">
        <v>101.416</v>
      </c>
      <c r="FT240">
        <v>102.045</v>
      </c>
    </row>
    <row r="241" spans="1:176">
      <c r="A241">
        <v>225</v>
      </c>
      <c r="B241">
        <v>1626126762.6</v>
      </c>
      <c r="C241">
        <v>448.099999904633</v>
      </c>
      <c r="D241" t="s">
        <v>744</v>
      </c>
      <c r="E241" t="s">
        <v>745</v>
      </c>
      <c r="F241">
        <v>1</v>
      </c>
      <c r="I241">
        <v>1626126761.6</v>
      </c>
      <c r="J241">
        <f>(K241)/1000</f>
        <v>0</v>
      </c>
      <c r="K241">
        <f>1000*CC241*AI241*(BY241-BZ241)/(100*BR241*(1000-AI241*BY241))</f>
        <v>0</v>
      </c>
      <c r="L241">
        <f>CC241*AI241*(BX241-BW241*(1000-AI241*BZ241)/(1000-AI241*BY241))/(100*BR241)</f>
        <v>0</v>
      </c>
      <c r="M241">
        <f>BW241 - IF(AI241&gt;1, L241*BR241*100.0/(AK241*CK241), 0)</f>
        <v>0</v>
      </c>
      <c r="N241">
        <f>((T241-J241/2)*M241-L241)/(T241+J241/2)</f>
        <v>0</v>
      </c>
      <c r="O241">
        <f>N241*(CD241+CE241)/1000.0</f>
        <v>0</v>
      </c>
      <c r="P241">
        <f>(BW241 - IF(AI241&gt;1, L241*BR241*100.0/(AK241*CK241), 0))*(CD241+CE241)/1000.0</f>
        <v>0</v>
      </c>
      <c r="Q241">
        <f>2.0/((1/S241-1/R241)+SIGN(S241)*SQRT((1/S241-1/R241)*(1/S241-1/R241) + 4*BS241/((BS241+1)*(BS241+1))*(2*1/S241*1/R241-1/R241*1/R241)))</f>
        <v>0</v>
      </c>
      <c r="R241">
        <f>IF(LEFT(BT241,1)&lt;&gt;"0",IF(LEFT(BT241,1)="1",3.0,BU241),$D$5+$E$5*(CK241*CD241/($K$5*1000))+$F$5*(CK241*CD241/($K$5*1000))*MAX(MIN(BR241,$J$5),$I$5)*MAX(MIN(BR241,$J$5),$I$5)+$G$5*MAX(MIN(BR241,$J$5),$I$5)*(CK241*CD241/($K$5*1000))+$H$5*(CK241*CD241/($K$5*1000))*(CK241*CD241/($K$5*1000)))</f>
        <v>0</v>
      </c>
      <c r="S241">
        <f>J241*(1000-(1000*0.61365*exp(17.502*W241/(240.97+W241))/(CD241+CE241)+BY241)/2)/(1000*0.61365*exp(17.502*W241/(240.97+W241))/(CD241+CE241)-BY241)</f>
        <v>0</v>
      </c>
      <c r="T241">
        <f>1/((BS241+1)/(Q241/1.6)+1/(R241/1.37)) + BS241/((BS241+1)/(Q241/1.6) + BS241/(R241/1.37))</f>
        <v>0</v>
      </c>
      <c r="U241">
        <f>(BN241*BQ241)</f>
        <v>0</v>
      </c>
      <c r="V241">
        <f>(CF241+(U241+2*0.95*5.67E-8*(((CF241+$B$7)+273)^4-(CF241+273)^4)-44100*J241)/(1.84*29.3*R241+8*0.95*5.67E-8*(CF241+273)^3))</f>
        <v>0</v>
      </c>
      <c r="W241">
        <f>($C$7*CG241+$D$7*CH241+$E$7*V241)</f>
        <v>0</v>
      </c>
      <c r="X241">
        <f>0.61365*exp(17.502*W241/(240.97+W241))</f>
        <v>0</v>
      </c>
      <c r="Y241">
        <f>(Z241/AA241*100)</f>
        <v>0</v>
      </c>
      <c r="Z241">
        <f>BY241*(CD241+CE241)/1000</f>
        <v>0</v>
      </c>
      <c r="AA241">
        <f>0.61365*exp(17.502*CF241/(240.97+CF241))</f>
        <v>0</v>
      </c>
      <c r="AB241">
        <f>(X241-BY241*(CD241+CE241)/1000)</f>
        <v>0</v>
      </c>
      <c r="AC241">
        <f>(-J241*44100)</f>
        <v>0</v>
      </c>
      <c r="AD241">
        <f>2*29.3*R241*0.92*(CF241-W241)</f>
        <v>0</v>
      </c>
      <c r="AE241">
        <f>2*0.95*5.67E-8*(((CF241+$B$7)+273)^4-(W241+273)^4)</f>
        <v>0</v>
      </c>
      <c r="AF241">
        <f>U241+AE241+AC241+AD241</f>
        <v>0</v>
      </c>
      <c r="AG241">
        <v>13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MAX(0,($B$13+$C$13*CK241)/(1+$D$13*CK241)*CD241/(CF241+273)*$E$13)</f>
        <v>0</v>
      </c>
      <c r="AL241" t="s">
        <v>292</v>
      </c>
      <c r="AM241" t="s">
        <v>292</v>
      </c>
      <c r="AN241">
        <v>0</v>
      </c>
      <c r="AO241">
        <v>0</v>
      </c>
      <c r="AP241">
        <f>1-AN241/AO241</f>
        <v>0</v>
      </c>
      <c r="AQ241">
        <v>0</v>
      </c>
      <c r="AR241" t="s">
        <v>292</v>
      </c>
      <c r="AS241" t="s">
        <v>292</v>
      </c>
      <c r="AT241">
        <v>0</v>
      </c>
      <c r="AU241">
        <v>0</v>
      </c>
      <c r="AV241">
        <f>1-AT241/AU241</f>
        <v>0</v>
      </c>
      <c r="AW241">
        <v>0.5</v>
      </c>
      <c r="AX241">
        <f>BO241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292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BN241">
        <f>$B$11*CL241+$C$11*CM241+$F$11*CN241*(1-CQ241)</f>
        <v>0</v>
      </c>
      <c r="BO241">
        <f>BN241*BP241</f>
        <v>0</v>
      </c>
      <c r="BP241">
        <f>($B$11*$D$9+$C$11*$D$9+$F$11*((DA241+CS241)/MAX(DA241+CS241+DB241, 0.1)*$I$9+DB241/MAX(DA241+CS241+DB241, 0.1)*$J$9))/($B$11+$C$11+$F$11)</f>
        <v>0</v>
      </c>
      <c r="BQ241">
        <f>($B$11*$K$9+$C$11*$K$9+$F$11*((DA241+CS241)/MAX(DA241+CS241+DB241, 0.1)*$P$9+DB241/MAX(DA241+CS241+DB241, 0.1)*$Q$9))/($B$11+$C$11+$F$11)</f>
        <v>0</v>
      </c>
      <c r="BR241">
        <v>6</v>
      </c>
      <c r="BS241">
        <v>0.5</v>
      </c>
      <c r="BT241" t="s">
        <v>293</v>
      </c>
      <c r="BU241">
        <v>2</v>
      </c>
      <c r="BV241">
        <v>1626126761.6</v>
      </c>
      <c r="BW241">
        <v>401.360666666667</v>
      </c>
      <c r="BX241">
        <v>420.036666666667</v>
      </c>
      <c r="BY241">
        <v>8.75194</v>
      </c>
      <c r="BZ241">
        <v>5.13072666666667</v>
      </c>
      <c r="CA241">
        <v>399.232</v>
      </c>
      <c r="CB241">
        <v>8.7999</v>
      </c>
      <c r="CC241">
        <v>900.030333333333</v>
      </c>
      <c r="CD241">
        <v>100.774</v>
      </c>
      <c r="CE241">
        <v>0.111903333333333</v>
      </c>
      <c r="CF241">
        <v>21.4180666666667</v>
      </c>
      <c r="CG241">
        <v>20.2154666666667</v>
      </c>
      <c r="CH241">
        <v>999.9</v>
      </c>
      <c r="CI241">
        <v>0</v>
      </c>
      <c r="CJ241">
        <v>0</v>
      </c>
      <c r="CK241">
        <v>9957.50333333333</v>
      </c>
      <c r="CL241">
        <v>0</v>
      </c>
      <c r="CM241">
        <v>0.221023</v>
      </c>
      <c r="CN241">
        <v>1460.07</v>
      </c>
      <c r="CO241">
        <v>0.972999</v>
      </c>
      <c r="CP241">
        <v>0.0270008</v>
      </c>
      <c r="CQ241">
        <v>0</v>
      </c>
      <c r="CR241">
        <v>883.035</v>
      </c>
      <c r="CS241">
        <v>4.99999</v>
      </c>
      <c r="CT241">
        <v>12936.0333333333</v>
      </c>
      <c r="CU241">
        <v>12728.9666666667</v>
      </c>
      <c r="CV241">
        <v>40.1663333333333</v>
      </c>
      <c r="CW241">
        <v>42.25</v>
      </c>
      <c r="CX241">
        <v>41.312</v>
      </c>
      <c r="CY241">
        <v>41.562</v>
      </c>
      <c r="CZ241">
        <v>41.937</v>
      </c>
      <c r="DA241">
        <v>1415.78</v>
      </c>
      <c r="DB241">
        <v>39.29</v>
      </c>
      <c r="DC241">
        <v>0</v>
      </c>
      <c r="DD241">
        <v>1626126771.7</v>
      </c>
      <c r="DE241">
        <v>0</v>
      </c>
      <c r="DF241">
        <v>883.810769230769</v>
      </c>
      <c r="DG241">
        <v>-5.86461539123069</v>
      </c>
      <c r="DH241">
        <v>-70.4683761276991</v>
      </c>
      <c r="DI241">
        <v>12942.9</v>
      </c>
      <c r="DJ241">
        <v>15</v>
      </c>
      <c r="DK241">
        <v>1626126261</v>
      </c>
      <c r="DL241" t="s">
        <v>294</v>
      </c>
      <c r="DM241">
        <v>1626126255</v>
      </c>
      <c r="DN241">
        <v>1626126261</v>
      </c>
      <c r="DO241">
        <v>7</v>
      </c>
      <c r="DP241">
        <v>0.339</v>
      </c>
      <c r="DQ241">
        <v>0.02</v>
      </c>
      <c r="DR241">
        <v>2.158</v>
      </c>
      <c r="DS241">
        <v>-0.064</v>
      </c>
      <c r="DT241">
        <v>420</v>
      </c>
      <c r="DU241">
        <v>4</v>
      </c>
      <c r="DV241">
        <v>0.09</v>
      </c>
      <c r="DW241">
        <v>0.05</v>
      </c>
      <c r="DX241">
        <v>-18.6058365853659</v>
      </c>
      <c r="DY241">
        <v>-0.42683414634148</v>
      </c>
      <c r="DZ241">
        <v>0.0516790506033837</v>
      </c>
      <c r="EA241">
        <v>1</v>
      </c>
      <c r="EB241">
        <v>884.101457142857</v>
      </c>
      <c r="EC241">
        <v>-5.66036372589886</v>
      </c>
      <c r="ED241">
        <v>0.605944709540736</v>
      </c>
      <c r="EE241">
        <v>1</v>
      </c>
      <c r="EF241">
        <v>3.56619219512195</v>
      </c>
      <c r="EG241">
        <v>0.264358327526132</v>
      </c>
      <c r="EH241">
        <v>0.0268286034573945</v>
      </c>
      <c r="EI241">
        <v>0</v>
      </c>
      <c r="EJ241">
        <v>2</v>
      </c>
      <c r="EK241">
        <v>3</v>
      </c>
      <c r="EL241" t="s">
        <v>340</v>
      </c>
      <c r="EM241">
        <v>100</v>
      </c>
      <c r="EN241">
        <v>100</v>
      </c>
      <c r="EO241">
        <v>2.128</v>
      </c>
      <c r="EP241">
        <v>-0.0479</v>
      </c>
      <c r="EQ241">
        <v>1.36772170046793</v>
      </c>
      <c r="ER241">
        <v>0.00225868272383977</v>
      </c>
      <c r="ES241">
        <v>-9.96746185667655e-07</v>
      </c>
      <c r="ET241">
        <v>2.83711317370827e-10</v>
      </c>
      <c r="EU241">
        <v>-0.063082517618382</v>
      </c>
      <c r="EV241">
        <v>-0.00217948432402501</v>
      </c>
      <c r="EW241">
        <v>0.000453263451741206</v>
      </c>
      <c r="EX241">
        <v>-1.16319206543697e-06</v>
      </c>
      <c r="EY241">
        <v>-2</v>
      </c>
      <c r="EZ241">
        <v>2196</v>
      </c>
      <c r="FA241">
        <v>1</v>
      </c>
      <c r="FB241">
        <v>25</v>
      </c>
      <c r="FC241">
        <v>8.5</v>
      </c>
      <c r="FD241">
        <v>8.4</v>
      </c>
      <c r="FE241">
        <v>18</v>
      </c>
      <c r="FF241">
        <v>945.717</v>
      </c>
      <c r="FG241">
        <v>425.979</v>
      </c>
      <c r="FH241">
        <v>22.4507</v>
      </c>
      <c r="FI241">
        <v>25.49</v>
      </c>
      <c r="FJ241">
        <v>29.9996</v>
      </c>
      <c r="FK241">
        <v>25.6629</v>
      </c>
      <c r="FL241">
        <v>25.7053</v>
      </c>
      <c r="FM241">
        <v>25.2725</v>
      </c>
      <c r="FN241">
        <v>68.6519</v>
      </c>
      <c r="FO241">
        <v>0</v>
      </c>
      <c r="FP241">
        <v>22.56</v>
      </c>
      <c r="FQ241">
        <v>420</v>
      </c>
      <c r="FR241">
        <v>5.2149</v>
      </c>
      <c r="FS241">
        <v>101.417</v>
      </c>
      <c r="FT241">
        <v>102.045</v>
      </c>
    </row>
    <row r="242" spans="1:176">
      <c r="A242">
        <v>226</v>
      </c>
      <c r="B242">
        <v>1626126764.6</v>
      </c>
      <c r="C242">
        <v>450.099999904633</v>
      </c>
      <c r="D242" t="s">
        <v>746</v>
      </c>
      <c r="E242" t="s">
        <v>747</v>
      </c>
      <c r="F242">
        <v>1</v>
      </c>
      <c r="I242">
        <v>1626126763.6</v>
      </c>
      <c r="J242">
        <f>(K242)/1000</f>
        <v>0</v>
      </c>
      <c r="K242">
        <f>1000*CC242*AI242*(BY242-BZ242)/(100*BR242*(1000-AI242*BY242))</f>
        <v>0</v>
      </c>
      <c r="L242">
        <f>CC242*AI242*(BX242-BW242*(1000-AI242*BZ242)/(1000-AI242*BY242))/(100*BR242)</f>
        <v>0</v>
      </c>
      <c r="M242">
        <f>BW242 - IF(AI242&gt;1, L242*BR242*100.0/(AK242*CK242), 0)</f>
        <v>0</v>
      </c>
      <c r="N242">
        <f>((T242-J242/2)*M242-L242)/(T242+J242/2)</f>
        <v>0</v>
      </c>
      <c r="O242">
        <f>N242*(CD242+CE242)/1000.0</f>
        <v>0</v>
      </c>
      <c r="P242">
        <f>(BW242 - IF(AI242&gt;1, L242*BR242*100.0/(AK242*CK242), 0))*(CD242+CE242)/1000.0</f>
        <v>0</v>
      </c>
      <c r="Q242">
        <f>2.0/((1/S242-1/R242)+SIGN(S242)*SQRT((1/S242-1/R242)*(1/S242-1/R242) + 4*BS242/((BS242+1)*(BS242+1))*(2*1/S242*1/R242-1/R242*1/R242)))</f>
        <v>0</v>
      </c>
      <c r="R242">
        <f>IF(LEFT(BT242,1)&lt;&gt;"0",IF(LEFT(BT242,1)="1",3.0,BU242),$D$5+$E$5*(CK242*CD242/($K$5*1000))+$F$5*(CK242*CD242/($K$5*1000))*MAX(MIN(BR242,$J$5),$I$5)*MAX(MIN(BR242,$J$5),$I$5)+$G$5*MAX(MIN(BR242,$J$5),$I$5)*(CK242*CD242/($K$5*1000))+$H$5*(CK242*CD242/($K$5*1000))*(CK242*CD242/($K$5*1000)))</f>
        <v>0</v>
      </c>
      <c r="S242">
        <f>J242*(1000-(1000*0.61365*exp(17.502*W242/(240.97+W242))/(CD242+CE242)+BY242)/2)/(1000*0.61365*exp(17.502*W242/(240.97+W242))/(CD242+CE242)-BY242)</f>
        <v>0</v>
      </c>
      <c r="T242">
        <f>1/((BS242+1)/(Q242/1.6)+1/(R242/1.37)) + BS242/((BS242+1)/(Q242/1.6) + BS242/(R242/1.37))</f>
        <v>0</v>
      </c>
      <c r="U242">
        <f>(BN242*BQ242)</f>
        <v>0</v>
      </c>
      <c r="V242">
        <f>(CF242+(U242+2*0.95*5.67E-8*(((CF242+$B$7)+273)^4-(CF242+273)^4)-44100*J242)/(1.84*29.3*R242+8*0.95*5.67E-8*(CF242+273)^3))</f>
        <v>0</v>
      </c>
      <c r="W242">
        <f>($C$7*CG242+$D$7*CH242+$E$7*V242)</f>
        <v>0</v>
      </c>
      <c r="X242">
        <f>0.61365*exp(17.502*W242/(240.97+W242))</f>
        <v>0</v>
      </c>
      <c r="Y242">
        <f>(Z242/AA242*100)</f>
        <v>0</v>
      </c>
      <c r="Z242">
        <f>BY242*(CD242+CE242)/1000</f>
        <v>0</v>
      </c>
      <c r="AA242">
        <f>0.61365*exp(17.502*CF242/(240.97+CF242))</f>
        <v>0</v>
      </c>
      <c r="AB242">
        <f>(X242-BY242*(CD242+CE242)/1000)</f>
        <v>0</v>
      </c>
      <c r="AC242">
        <f>(-J242*44100)</f>
        <v>0</v>
      </c>
      <c r="AD242">
        <f>2*29.3*R242*0.92*(CF242-W242)</f>
        <v>0</v>
      </c>
      <c r="AE242">
        <f>2*0.95*5.67E-8*(((CF242+$B$7)+273)^4-(W242+273)^4)</f>
        <v>0</v>
      </c>
      <c r="AF242">
        <f>U242+AE242+AC242+AD242</f>
        <v>0</v>
      </c>
      <c r="AG242">
        <v>13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MAX(0,($B$13+$C$13*CK242)/(1+$D$13*CK242)*CD242/(CF242+273)*$E$13)</f>
        <v>0</v>
      </c>
      <c r="AL242" t="s">
        <v>292</v>
      </c>
      <c r="AM242" t="s">
        <v>292</v>
      </c>
      <c r="AN242">
        <v>0</v>
      </c>
      <c r="AO242">
        <v>0</v>
      </c>
      <c r="AP242">
        <f>1-AN242/AO242</f>
        <v>0</v>
      </c>
      <c r="AQ242">
        <v>0</v>
      </c>
      <c r="AR242" t="s">
        <v>292</v>
      </c>
      <c r="AS242" t="s">
        <v>292</v>
      </c>
      <c r="AT242">
        <v>0</v>
      </c>
      <c r="AU242">
        <v>0</v>
      </c>
      <c r="AV242">
        <f>1-AT242/AU242</f>
        <v>0</v>
      </c>
      <c r="AW242">
        <v>0.5</v>
      </c>
      <c r="AX242">
        <f>BO242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292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BN242">
        <f>$B$11*CL242+$C$11*CM242+$F$11*CN242*(1-CQ242)</f>
        <v>0</v>
      </c>
      <c r="BO242">
        <f>BN242*BP242</f>
        <v>0</v>
      </c>
      <c r="BP242">
        <f>($B$11*$D$9+$C$11*$D$9+$F$11*((DA242+CS242)/MAX(DA242+CS242+DB242, 0.1)*$I$9+DB242/MAX(DA242+CS242+DB242, 0.1)*$J$9))/($B$11+$C$11+$F$11)</f>
        <v>0</v>
      </c>
      <c r="BQ242">
        <f>($B$11*$K$9+$C$11*$K$9+$F$11*((DA242+CS242)/MAX(DA242+CS242+DB242, 0.1)*$P$9+DB242/MAX(DA242+CS242+DB242, 0.1)*$Q$9))/($B$11+$C$11+$F$11)</f>
        <v>0</v>
      </c>
      <c r="BR242">
        <v>6</v>
      </c>
      <c r="BS242">
        <v>0.5</v>
      </c>
      <c r="BT242" t="s">
        <v>293</v>
      </c>
      <c r="BU242">
        <v>2</v>
      </c>
      <c r="BV242">
        <v>1626126763.6</v>
      </c>
      <c r="BW242">
        <v>401.342333333333</v>
      </c>
      <c r="BX242">
        <v>419.997666666667</v>
      </c>
      <c r="BY242">
        <v>8.76877666666667</v>
      </c>
      <c r="BZ242">
        <v>5.15476666666667</v>
      </c>
      <c r="CA242">
        <v>399.213333333333</v>
      </c>
      <c r="CB242">
        <v>8.81663333333333</v>
      </c>
      <c r="CC242">
        <v>899.964</v>
      </c>
      <c r="CD242">
        <v>100.774333333333</v>
      </c>
      <c r="CE242">
        <v>0.112097333333333</v>
      </c>
      <c r="CF242">
        <v>21.4536666666667</v>
      </c>
      <c r="CG242">
        <v>20.2484333333333</v>
      </c>
      <c r="CH242">
        <v>999.9</v>
      </c>
      <c r="CI242">
        <v>0</v>
      </c>
      <c r="CJ242">
        <v>0</v>
      </c>
      <c r="CK242">
        <v>9951.04</v>
      </c>
      <c r="CL242">
        <v>0</v>
      </c>
      <c r="CM242">
        <v>0.221023</v>
      </c>
      <c r="CN242">
        <v>1460.06666666667</v>
      </c>
      <c r="CO242">
        <v>0.972997666666667</v>
      </c>
      <c r="CP242">
        <v>0.0270023666666667</v>
      </c>
      <c r="CQ242">
        <v>0</v>
      </c>
      <c r="CR242">
        <v>883.200333333333</v>
      </c>
      <c r="CS242">
        <v>4.99999</v>
      </c>
      <c r="CT242">
        <v>12933.4666666667</v>
      </c>
      <c r="CU242">
        <v>12728.9</v>
      </c>
      <c r="CV242">
        <v>40.1456666666667</v>
      </c>
      <c r="CW242">
        <v>42.25</v>
      </c>
      <c r="CX242">
        <v>41.312</v>
      </c>
      <c r="CY242">
        <v>41.625</v>
      </c>
      <c r="CZ242">
        <v>41.937</v>
      </c>
      <c r="DA242">
        <v>1415.77666666667</v>
      </c>
      <c r="DB242">
        <v>39.29</v>
      </c>
      <c r="DC242">
        <v>0</v>
      </c>
      <c r="DD242">
        <v>1626126774.1</v>
      </c>
      <c r="DE242">
        <v>0</v>
      </c>
      <c r="DF242">
        <v>883.627269230769</v>
      </c>
      <c r="DG242">
        <v>-5.20153846386827</v>
      </c>
      <c r="DH242">
        <v>-69.360683767427</v>
      </c>
      <c r="DI242">
        <v>12940.0307692308</v>
      </c>
      <c r="DJ242">
        <v>15</v>
      </c>
      <c r="DK242">
        <v>1626126261</v>
      </c>
      <c r="DL242" t="s">
        <v>294</v>
      </c>
      <c r="DM242">
        <v>1626126255</v>
      </c>
      <c r="DN242">
        <v>1626126261</v>
      </c>
      <c r="DO242">
        <v>7</v>
      </c>
      <c r="DP242">
        <v>0.339</v>
      </c>
      <c r="DQ242">
        <v>0.02</v>
      </c>
      <c r="DR242">
        <v>2.158</v>
      </c>
      <c r="DS242">
        <v>-0.064</v>
      </c>
      <c r="DT242">
        <v>420</v>
      </c>
      <c r="DU242">
        <v>4</v>
      </c>
      <c r="DV242">
        <v>0.09</v>
      </c>
      <c r="DW242">
        <v>0.05</v>
      </c>
      <c r="DX242">
        <v>-18.6175853658537</v>
      </c>
      <c r="DY242">
        <v>-0.39742578397211</v>
      </c>
      <c r="DZ242">
        <v>0.0498254737521103</v>
      </c>
      <c r="EA242">
        <v>1</v>
      </c>
      <c r="EB242">
        <v>883.901</v>
      </c>
      <c r="EC242">
        <v>-5.53142768919755</v>
      </c>
      <c r="ED242">
        <v>0.563217811357474</v>
      </c>
      <c r="EE242">
        <v>1</v>
      </c>
      <c r="EF242">
        <v>3.57455487804878</v>
      </c>
      <c r="EG242">
        <v>0.284653797909414</v>
      </c>
      <c r="EH242">
        <v>0.028676532780345</v>
      </c>
      <c r="EI242">
        <v>0</v>
      </c>
      <c r="EJ242">
        <v>2</v>
      </c>
      <c r="EK242">
        <v>3</v>
      </c>
      <c r="EL242" t="s">
        <v>340</v>
      </c>
      <c r="EM242">
        <v>100</v>
      </c>
      <c r="EN242">
        <v>100</v>
      </c>
      <c r="EO242">
        <v>2.129</v>
      </c>
      <c r="EP242">
        <v>-0.0478</v>
      </c>
      <c r="EQ242">
        <v>1.36772170046793</v>
      </c>
      <c r="ER242">
        <v>0.00225868272383977</v>
      </c>
      <c r="ES242">
        <v>-9.96746185667655e-07</v>
      </c>
      <c r="ET242">
        <v>2.83711317370827e-10</v>
      </c>
      <c r="EU242">
        <v>-0.063082517618382</v>
      </c>
      <c r="EV242">
        <v>-0.00217948432402501</v>
      </c>
      <c r="EW242">
        <v>0.000453263451741206</v>
      </c>
      <c r="EX242">
        <v>-1.16319206543697e-06</v>
      </c>
      <c r="EY242">
        <v>-2</v>
      </c>
      <c r="EZ242">
        <v>2196</v>
      </c>
      <c r="FA242">
        <v>1</v>
      </c>
      <c r="FB242">
        <v>25</v>
      </c>
      <c r="FC242">
        <v>8.5</v>
      </c>
      <c r="FD242">
        <v>8.4</v>
      </c>
      <c r="FE242">
        <v>18</v>
      </c>
      <c r="FF242">
        <v>945.887</v>
      </c>
      <c r="FG242">
        <v>425.976</v>
      </c>
      <c r="FH242">
        <v>22.5185</v>
      </c>
      <c r="FI242">
        <v>25.4868</v>
      </c>
      <c r="FJ242">
        <v>29.9996</v>
      </c>
      <c r="FK242">
        <v>25.6607</v>
      </c>
      <c r="FL242">
        <v>25.7032</v>
      </c>
      <c r="FM242">
        <v>25.2712</v>
      </c>
      <c r="FN242">
        <v>68.6519</v>
      </c>
      <c r="FO242">
        <v>0</v>
      </c>
      <c r="FP242">
        <v>22.56</v>
      </c>
      <c r="FQ242">
        <v>420</v>
      </c>
      <c r="FR242">
        <v>5.20168</v>
      </c>
      <c r="FS242">
        <v>101.418</v>
      </c>
      <c r="FT242">
        <v>102.045</v>
      </c>
    </row>
    <row r="243" spans="1:176">
      <c r="A243">
        <v>227</v>
      </c>
      <c r="B243">
        <v>1626126766.6</v>
      </c>
      <c r="C243">
        <v>452.099999904633</v>
      </c>
      <c r="D243" t="s">
        <v>748</v>
      </c>
      <c r="E243" t="s">
        <v>749</v>
      </c>
      <c r="F243">
        <v>1</v>
      </c>
      <c r="I243">
        <v>1626126765.6</v>
      </c>
      <c r="J243">
        <f>(K243)/1000</f>
        <v>0</v>
      </c>
      <c r="K243">
        <f>1000*CC243*AI243*(BY243-BZ243)/(100*BR243*(1000-AI243*BY243))</f>
        <v>0</v>
      </c>
      <c r="L243">
        <f>CC243*AI243*(BX243-BW243*(1000-AI243*BZ243)/(1000-AI243*BY243))/(100*BR243)</f>
        <v>0</v>
      </c>
      <c r="M243">
        <f>BW243 - IF(AI243&gt;1, L243*BR243*100.0/(AK243*CK243), 0)</f>
        <v>0</v>
      </c>
      <c r="N243">
        <f>((T243-J243/2)*M243-L243)/(T243+J243/2)</f>
        <v>0</v>
      </c>
      <c r="O243">
        <f>N243*(CD243+CE243)/1000.0</f>
        <v>0</v>
      </c>
      <c r="P243">
        <f>(BW243 - IF(AI243&gt;1, L243*BR243*100.0/(AK243*CK243), 0))*(CD243+CE243)/1000.0</f>
        <v>0</v>
      </c>
      <c r="Q243">
        <f>2.0/((1/S243-1/R243)+SIGN(S243)*SQRT((1/S243-1/R243)*(1/S243-1/R243) + 4*BS243/((BS243+1)*(BS243+1))*(2*1/S243*1/R243-1/R243*1/R243)))</f>
        <v>0</v>
      </c>
      <c r="R243">
        <f>IF(LEFT(BT243,1)&lt;&gt;"0",IF(LEFT(BT243,1)="1",3.0,BU243),$D$5+$E$5*(CK243*CD243/($K$5*1000))+$F$5*(CK243*CD243/($K$5*1000))*MAX(MIN(BR243,$J$5),$I$5)*MAX(MIN(BR243,$J$5),$I$5)+$G$5*MAX(MIN(BR243,$J$5),$I$5)*(CK243*CD243/($K$5*1000))+$H$5*(CK243*CD243/($K$5*1000))*(CK243*CD243/($K$5*1000)))</f>
        <v>0</v>
      </c>
      <c r="S243">
        <f>J243*(1000-(1000*0.61365*exp(17.502*W243/(240.97+W243))/(CD243+CE243)+BY243)/2)/(1000*0.61365*exp(17.502*W243/(240.97+W243))/(CD243+CE243)-BY243)</f>
        <v>0</v>
      </c>
      <c r="T243">
        <f>1/((BS243+1)/(Q243/1.6)+1/(R243/1.37)) + BS243/((BS243+1)/(Q243/1.6) + BS243/(R243/1.37))</f>
        <v>0</v>
      </c>
      <c r="U243">
        <f>(BN243*BQ243)</f>
        <v>0</v>
      </c>
      <c r="V243">
        <f>(CF243+(U243+2*0.95*5.67E-8*(((CF243+$B$7)+273)^4-(CF243+273)^4)-44100*J243)/(1.84*29.3*R243+8*0.95*5.67E-8*(CF243+273)^3))</f>
        <v>0</v>
      </c>
      <c r="W243">
        <f>($C$7*CG243+$D$7*CH243+$E$7*V243)</f>
        <v>0</v>
      </c>
      <c r="X243">
        <f>0.61365*exp(17.502*W243/(240.97+W243))</f>
        <v>0</v>
      </c>
      <c r="Y243">
        <f>(Z243/AA243*100)</f>
        <v>0</v>
      </c>
      <c r="Z243">
        <f>BY243*(CD243+CE243)/1000</f>
        <v>0</v>
      </c>
      <c r="AA243">
        <f>0.61365*exp(17.502*CF243/(240.97+CF243))</f>
        <v>0</v>
      </c>
      <c r="AB243">
        <f>(X243-BY243*(CD243+CE243)/1000)</f>
        <v>0</v>
      </c>
      <c r="AC243">
        <f>(-J243*44100)</f>
        <v>0</v>
      </c>
      <c r="AD243">
        <f>2*29.3*R243*0.92*(CF243-W243)</f>
        <v>0</v>
      </c>
      <c r="AE243">
        <f>2*0.95*5.67E-8*(((CF243+$B$7)+273)^4-(W243+273)^4)</f>
        <v>0</v>
      </c>
      <c r="AF243">
        <f>U243+AE243+AC243+AD243</f>
        <v>0</v>
      </c>
      <c r="AG243">
        <v>13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MAX(0,($B$13+$C$13*CK243)/(1+$D$13*CK243)*CD243/(CF243+273)*$E$13)</f>
        <v>0</v>
      </c>
      <c r="AL243" t="s">
        <v>292</v>
      </c>
      <c r="AM243" t="s">
        <v>292</v>
      </c>
      <c r="AN243">
        <v>0</v>
      </c>
      <c r="AO243">
        <v>0</v>
      </c>
      <c r="AP243">
        <f>1-AN243/AO243</f>
        <v>0</v>
      </c>
      <c r="AQ243">
        <v>0</v>
      </c>
      <c r="AR243" t="s">
        <v>292</v>
      </c>
      <c r="AS243" t="s">
        <v>292</v>
      </c>
      <c r="AT243">
        <v>0</v>
      </c>
      <c r="AU243">
        <v>0</v>
      </c>
      <c r="AV243">
        <f>1-AT243/AU243</f>
        <v>0</v>
      </c>
      <c r="AW243">
        <v>0.5</v>
      </c>
      <c r="AX243">
        <f>BO243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292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BN243">
        <f>$B$11*CL243+$C$11*CM243+$F$11*CN243*(1-CQ243)</f>
        <v>0</v>
      </c>
      <c r="BO243">
        <f>BN243*BP243</f>
        <v>0</v>
      </c>
      <c r="BP243">
        <f>($B$11*$D$9+$C$11*$D$9+$F$11*((DA243+CS243)/MAX(DA243+CS243+DB243, 0.1)*$I$9+DB243/MAX(DA243+CS243+DB243, 0.1)*$J$9))/($B$11+$C$11+$F$11)</f>
        <v>0</v>
      </c>
      <c r="BQ243">
        <f>($B$11*$K$9+$C$11*$K$9+$F$11*((DA243+CS243)/MAX(DA243+CS243+DB243, 0.1)*$P$9+DB243/MAX(DA243+CS243+DB243, 0.1)*$Q$9))/($B$11+$C$11+$F$11)</f>
        <v>0</v>
      </c>
      <c r="BR243">
        <v>6</v>
      </c>
      <c r="BS243">
        <v>0.5</v>
      </c>
      <c r="BT243" t="s">
        <v>293</v>
      </c>
      <c r="BU243">
        <v>2</v>
      </c>
      <c r="BV243">
        <v>1626126765.6</v>
      </c>
      <c r="BW243">
        <v>401.300333333333</v>
      </c>
      <c r="BX243">
        <v>419.983333333333</v>
      </c>
      <c r="BY243">
        <v>8.7963</v>
      </c>
      <c r="BZ243">
        <v>5.19312666666667</v>
      </c>
      <c r="CA243">
        <v>399.172</v>
      </c>
      <c r="CB243">
        <v>8.84401</v>
      </c>
      <c r="CC243">
        <v>899.956</v>
      </c>
      <c r="CD243">
        <v>100.775</v>
      </c>
      <c r="CE243">
        <v>0.111369</v>
      </c>
      <c r="CF243">
        <v>21.4880666666667</v>
      </c>
      <c r="CG243">
        <v>20.2715333333333</v>
      </c>
      <c r="CH243">
        <v>999.9</v>
      </c>
      <c r="CI243">
        <v>0</v>
      </c>
      <c r="CJ243">
        <v>0</v>
      </c>
      <c r="CK243">
        <v>9999.98333333333</v>
      </c>
      <c r="CL243">
        <v>0</v>
      </c>
      <c r="CM243">
        <v>0.221023</v>
      </c>
      <c r="CN243">
        <v>1459.98333333333</v>
      </c>
      <c r="CO243">
        <v>0.972997666666667</v>
      </c>
      <c r="CP243">
        <v>0.0270023666666667</v>
      </c>
      <c r="CQ243">
        <v>0</v>
      </c>
      <c r="CR243">
        <v>883.210333333333</v>
      </c>
      <c r="CS243">
        <v>4.99999</v>
      </c>
      <c r="CT243">
        <v>12930</v>
      </c>
      <c r="CU243">
        <v>12728.1666666667</v>
      </c>
      <c r="CV243">
        <v>40.125</v>
      </c>
      <c r="CW243">
        <v>42.25</v>
      </c>
      <c r="CX243">
        <v>41.312</v>
      </c>
      <c r="CY243">
        <v>41.625</v>
      </c>
      <c r="CZ243">
        <v>41.937</v>
      </c>
      <c r="DA243">
        <v>1415.69333333333</v>
      </c>
      <c r="DB243">
        <v>39.29</v>
      </c>
      <c r="DC243">
        <v>0</v>
      </c>
      <c r="DD243">
        <v>1626126775.9</v>
      </c>
      <c r="DE243">
        <v>0</v>
      </c>
      <c r="DF243">
        <v>883.45888</v>
      </c>
      <c r="DG243">
        <v>-4.4968461516518</v>
      </c>
      <c r="DH243">
        <v>-68.6461537200546</v>
      </c>
      <c r="DI243">
        <v>12937.7</v>
      </c>
      <c r="DJ243">
        <v>15</v>
      </c>
      <c r="DK243">
        <v>1626126261</v>
      </c>
      <c r="DL243" t="s">
        <v>294</v>
      </c>
      <c r="DM243">
        <v>1626126255</v>
      </c>
      <c r="DN243">
        <v>1626126261</v>
      </c>
      <c r="DO243">
        <v>7</v>
      </c>
      <c r="DP243">
        <v>0.339</v>
      </c>
      <c r="DQ243">
        <v>0.02</v>
      </c>
      <c r="DR243">
        <v>2.158</v>
      </c>
      <c r="DS243">
        <v>-0.064</v>
      </c>
      <c r="DT243">
        <v>420</v>
      </c>
      <c r="DU243">
        <v>4</v>
      </c>
      <c r="DV243">
        <v>0.09</v>
      </c>
      <c r="DW243">
        <v>0.05</v>
      </c>
      <c r="DX243">
        <v>-18.6317365853659</v>
      </c>
      <c r="DY243">
        <v>-0.332895470383301</v>
      </c>
      <c r="DZ243">
        <v>0.0441892535004341</v>
      </c>
      <c r="EA243">
        <v>1</v>
      </c>
      <c r="EB243">
        <v>883.740647058823</v>
      </c>
      <c r="EC243">
        <v>-4.82315423833207</v>
      </c>
      <c r="ED243">
        <v>0.517113930008655</v>
      </c>
      <c r="EE243">
        <v>1</v>
      </c>
      <c r="EF243">
        <v>3.58113243902439</v>
      </c>
      <c r="EG243">
        <v>0.266006968641116</v>
      </c>
      <c r="EH243">
        <v>0.0274312826390217</v>
      </c>
      <c r="EI243">
        <v>0</v>
      </c>
      <c r="EJ243">
        <v>2</v>
      </c>
      <c r="EK243">
        <v>3</v>
      </c>
      <c r="EL243" t="s">
        <v>340</v>
      </c>
      <c r="EM243">
        <v>100</v>
      </c>
      <c r="EN243">
        <v>100</v>
      </c>
      <c r="EO243">
        <v>2.129</v>
      </c>
      <c r="EP243">
        <v>-0.0476</v>
      </c>
      <c r="EQ243">
        <v>1.36772170046793</v>
      </c>
      <c r="ER243">
        <v>0.00225868272383977</v>
      </c>
      <c r="ES243">
        <v>-9.96746185667655e-07</v>
      </c>
      <c r="ET243">
        <v>2.83711317370827e-10</v>
      </c>
      <c r="EU243">
        <v>-0.063082517618382</v>
      </c>
      <c r="EV243">
        <v>-0.00217948432402501</v>
      </c>
      <c r="EW243">
        <v>0.000453263451741206</v>
      </c>
      <c r="EX243">
        <v>-1.16319206543697e-06</v>
      </c>
      <c r="EY243">
        <v>-2</v>
      </c>
      <c r="EZ243">
        <v>2196</v>
      </c>
      <c r="FA243">
        <v>1</v>
      </c>
      <c r="FB243">
        <v>25</v>
      </c>
      <c r="FC243">
        <v>8.5</v>
      </c>
      <c r="FD243">
        <v>8.4</v>
      </c>
      <c r="FE243">
        <v>18</v>
      </c>
      <c r="FF243">
        <v>945.537</v>
      </c>
      <c r="FG243">
        <v>425.9</v>
      </c>
      <c r="FH243">
        <v>22.5807</v>
      </c>
      <c r="FI243">
        <v>25.4838</v>
      </c>
      <c r="FJ243">
        <v>29.9996</v>
      </c>
      <c r="FK243">
        <v>25.6586</v>
      </c>
      <c r="FL243">
        <v>25.701</v>
      </c>
      <c r="FM243">
        <v>25.2731</v>
      </c>
      <c r="FN243">
        <v>68.6519</v>
      </c>
      <c r="FO243">
        <v>0</v>
      </c>
      <c r="FP243">
        <v>22.66</v>
      </c>
      <c r="FQ243">
        <v>420</v>
      </c>
      <c r="FR243">
        <v>5.24307</v>
      </c>
      <c r="FS243">
        <v>101.419</v>
      </c>
      <c r="FT243">
        <v>102.046</v>
      </c>
    </row>
    <row r="244" spans="1:176">
      <c r="A244">
        <v>228</v>
      </c>
      <c r="B244">
        <v>1626126768.6</v>
      </c>
      <c r="C244">
        <v>454.099999904633</v>
      </c>
      <c r="D244" t="s">
        <v>750</v>
      </c>
      <c r="E244" t="s">
        <v>751</v>
      </c>
      <c r="F244">
        <v>1</v>
      </c>
      <c r="I244">
        <v>1626126767.6</v>
      </c>
      <c r="J244">
        <f>(K244)/1000</f>
        <v>0</v>
      </c>
      <c r="K244">
        <f>1000*CC244*AI244*(BY244-BZ244)/(100*BR244*(1000-AI244*BY244))</f>
        <v>0</v>
      </c>
      <c r="L244">
        <f>CC244*AI244*(BX244-BW244*(1000-AI244*BZ244)/(1000-AI244*BY244))/(100*BR244)</f>
        <v>0</v>
      </c>
      <c r="M244">
        <f>BW244 - IF(AI244&gt;1, L244*BR244*100.0/(AK244*CK244), 0)</f>
        <v>0</v>
      </c>
      <c r="N244">
        <f>((T244-J244/2)*M244-L244)/(T244+J244/2)</f>
        <v>0</v>
      </c>
      <c r="O244">
        <f>N244*(CD244+CE244)/1000.0</f>
        <v>0</v>
      </c>
      <c r="P244">
        <f>(BW244 - IF(AI244&gt;1, L244*BR244*100.0/(AK244*CK244), 0))*(CD244+CE244)/1000.0</f>
        <v>0</v>
      </c>
      <c r="Q244">
        <f>2.0/((1/S244-1/R244)+SIGN(S244)*SQRT((1/S244-1/R244)*(1/S244-1/R244) + 4*BS244/((BS244+1)*(BS244+1))*(2*1/S244*1/R244-1/R244*1/R244)))</f>
        <v>0</v>
      </c>
      <c r="R244">
        <f>IF(LEFT(BT244,1)&lt;&gt;"0",IF(LEFT(BT244,1)="1",3.0,BU244),$D$5+$E$5*(CK244*CD244/($K$5*1000))+$F$5*(CK244*CD244/($K$5*1000))*MAX(MIN(BR244,$J$5),$I$5)*MAX(MIN(BR244,$J$5),$I$5)+$G$5*MAX(MIN(BR244,$J$5),$I$5)*(CK244*CD244/($K$5*1000))+$H$5*(CK244*CD244/($K$5*1000))*(CK244*CD244/($K$5*1000)))</f>
        <v>0</v>
      </c>
      <c r="S244">
        <f>J244*(1000-(1000*0.61365*exp(17.502*W244/(240.97+W244))/(CD244+CE244)+BY244)/2)/(1000*0.61365*exp(17.502*W244/(240.97+W244))/(CD244+CE244)-BY244)</f>
        <v>0</v>
      </c>
      <c r="T244">
        <f>1/((BS244+1)/(Q244/1.6)+1/(R244/1.37)) + BS244/((BS244+1)/(Q244/1.6) + BS244/(R244/1.37))</f>
        <v>0</v>
      </c>
      <c r="U244">
        <f>(BN244*BQ244)</f>
        <v>0</v>
      </c>
      <c r="V244">
        <f>(CF244+(U244+2*0.95*5.67E-8*(((CF244+$B$7)+273)^4-(CF244+273)^4)-44100*J244)/(1.84*29.3*R244+8*0.95*5.67E-8*(CF244+273)^3))</f>
        <v>0</v>
      </c>
      <c r="W244">
        <f>($C$7*CG244+$D$7*CH244+$E$7*V244)</f>
        <v>0</v>
      </c>
      <c r="X244">
        <f>0.61365*exp(17.502*W244/(240.97+W244))</f>
        <v>0</v>
      </c>
      <c r="Y244">
        <f>(Z244/AA244*100)</f>
        <v>0</v>
      </c>
      <c r="Z244">
        <f>BY244*(CD244+CE244)/1000</f>
        <v>0</v>
      </c>
      <c r="AA244">
        <f>0.61365*exp(17.502*CF244/(240.97+CF244))</f>
        <v>0</v>
      </c>
      <c r="AB244">
        <f>(X244-BY244*(CD244+CE244)/1000)</f>
        <v>0</v>
      </c>
      <c r="AC244">
        <f>(-J244*44100)</f>
        <v>0</v>
      </c>
      <c r="AD244">
        <f>2*29.3*R244*0.92*(CF244-W244)</f>
        <v>0</v>
      </c>
      <c r="AE244">
        <f>2*0.95*5.67E-8*(((CF244+$B$7)+273)^4-(W244+273)^4)</f>
        <v>0</v>
      </c>
      <c r="AF244">
        <f>U244+AE244+AC244+AD244</f>
        <v>0</v>
      </c>
      <c r="AG244">
        <v>13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MAX(0,($B$13+$C$13*CK244)/(1+$D$13*CK244)*CD244/(CF244+273)*$E$13)</f>
        <v>0</v>
      </c>
      <c r="AL244" t="s">
        <v>292</v>
      </c>
      <c r="AM244" t="s">
        <v>292</v>
      </c>
      <c r="AN244">
        <v>0</v>
      </c>
      <c r="AO244">
        <v>0</v>
      </c>
      <c r="AP244">
        <f>1-AN244/AO244</f>
        <v>0</v>
      </c>
      <c r="AQ244">
        <v>0</v>
      </c>
      <c r="AR244" t="s">
        <v>292</v>
      </c>
      <c r="AS244" t="s">
        <v>292</v>
      </c>
      <c r="AT244">
        <v>0</v>
      </c>
      <c r="AU244">
        <v>0</v>
      </c>
      <c r="AV244">
        <f>1-AT244/AU244</f>
        <v>0</v>
      </c>
      <c r="AW244">
        <v>0.5</v>
      </c>
      <c r="AX244">
        <f>BO244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292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BN244">
        <f>$B$11*CL244+$C$11*CM244+$F$11*CN244*(1-CQ244)</f>
        <v>0</v>
      </c>
      <c r="BO244">
        <f>BN244*BP244</f>
        <v>0</v>
      </c>
      <c r="BP244">
        <f>($B$11*$D$9+$C$11*$D$9+$F$11*((DA244+CS244)/MAX(DA244+CS244+DB244, 0.1)*$I$9+DB244/MAX(DA244+CS244+DB244, 0.1)*$J$9))/($B$11+$C$11+$F$11)</f>
        <v>0</v>
      </c>
      <c r="BQ244">
        <f>($B$11*$K$9+$C$11*$K$9+$F$11*((DA244+CS244)/MAX(DA244+CS244+DB244, 0.1)*$P$9+DB244/MAX(DA244+CS244+DB244, 0.1)*$Q$9))/($B$11+$C$11+$F$11)</f>
        <v>0</v>
      </c>
      <c r="BR244">
        <v>6</v>
      </c>
      <c r="BS244">
        <v>0.5</v>
      </c>
      <c r="BT244" t="s">
        <v>293</v>
      </c>
      <c r="BU244">
        <v>2</v>
      </c>
      <c r="BV244">
        <v>1626126767.6</v>
      </c>
      <c r="BW244">
        <v>401.291666666667</v>
      </c>
      <c r="BX244">
        <v>419.970333333333</v>
      </c>
      <c r="BY244">
        <v>8.82932666666667</v>
      </c>
      <c r="BZ244">
        <v>5.21204666666667</v>
      </c>
      <c r="CA244">
        <v>399.163</v>
      </c>
      <c r="CB244">
        <v>8.87685666666667</v>
      </c>
      <c r="CC244">
        <v>900.048</v>
      </c>
      <c r="CD244">
        <v>100.776</v>
      </c>
      <c r="CE244">
        <v>0.110896</v>
      </c>
      <c r="CF244">
        <v>21.522</v>
      </c>
      <c r="CG244">
        <v>20.3039333333333</v>
      </c>
      <c r="CH244">
        <v>999.9</v>
      </c>
      <c r="CI244">
        <v>0</v>
      </c>
      <c r="CJ244">
        <v>0</v>
      </c>
      <c r="CK244">
        <v>10016.0333333333</v>
      </c>
      <c r="CL244">
        <v>0</v>
      </c>
      <c r="CM244">
        <v>0.221023</v>
      </c>
      <c r="CN244">
        <v>1459.9</v>
      </c>
      <c r="CO244">
        <v>0.972996333333333</v>
      </c>
      <c r="CP244">
        <v>0.0270039333333333</v>
      </c>
      <c r="CQ244">
        <v>0</v>
      </c>
      <c r="CR244">
        <v>882.807</v>
      </c>
      <c r="CS244">
        <v>4.99999</v>
      </c>
      <c r="CT244">
        <v>12926.9666666667</v>
      </c>
      <c r="CU244">
        <v>12727.5</v>
      </c>
      <c r="CV244">
        <v>40.125</v>
      </c>
      <c r="CW244">
        <v>42.25</v>
      </c>
      <c r="CX244">
        <v>41.312</v>
      </c>
      <c r="CY244">
        <v>41.604</v>
      </c>
      <c r="CZ244">
        <v>41.937</v>
      </c>
      <c r="DA244">
        <v>1415.61</v>
      </c>
      <c r="DB244">
        <v>39.29</v>
      </c>
      <c r="DC244">
        <v>0</v>
      </c>
      <c r="DD244">
        <v>1626126777.7</v>
      </c>
      <c r="DE244">
        <v>0</v>
      </c>
      <c r="DF244">
        <v>883.325307692308</v>
      </c>
      <c r="DG244">
        <v>-4.53442736183547</v>
      </c>
      <c r="DH244">
        <v>-70.2290598341579</v>
      </c>
      <c r="DI244">
        <v>12935.7769230769</v>
      </c>
      <c r="DJ244">
        <v>15</v>
      </c>
      <c r="DK244">
        <v>1626126261</v>
      </c>
      <c r="DL244" t="s">
        <v>294</v>
      </c>
      <c r="DM244">
        <v>1626126255</v>
      </c>
      <c r="DN244">
        <v>1626126261</v>
      </c>
      <c r="DO244">
        <v>7</v>
      </c>
      <c r="DP244">
        <v>0.339</v>
      </c>
      <c r="DQ244">
        <v>0.02</v>
      </c>
      <c r="DR244">
        <v>2.158</v>
      </c>
      <c r="DS244">
        <v>-0.064</v>
      </c>
      <c r="DT244">
        <v>420</v>
      </c>
      <c r="DU244">
        <v>4</v>
      </c>
      <c r="DV244">
        <v>0.09</v>
      </c>
      <c r="DW244">
        <v>0.05</v>
      </c>
      <c r="DX244">
        <v>-18.6458097560976</v>
      </c>
      <c r="DY244">
        <v>-0.223369337979099</v>
      </c>
      <c r="DZ244">
        <v>0.032362209253161</v>
      </c>
      <c r="EA244">
        <v>1</v>
      </c>
      <c r="EB244">
        <v>883.623028571428</v>
      </c>
      <c r="EC244">
        <v>-4.90892638344968</v>
      </c>
      <c r="ED244">
        <v>0.53511459310609</v>
      </c>
      <c r="EE244">
        <v>1</v>
      </c>
      <c r="EF244">
        <v>3.5881287804878</v>
      </c>
      <c r="EG244">
        <v>0.226460069686408</v>
      </c>
      <c r="EH244">
        <v>0.0243378587144694</v>
      </c>
      <c r="EI244">
        <v>0</v>
      </c>
      <c r="EJ244">
        <v>2</v>
      </c>
      <c r="EK244">
        <v>3</v>
      </c>
      <c r="EL244" t="s">
        <v>340</v>
      </c>
      <c r="EM244">
        <v>100</v>
      </c>
      <c r="EN244">
        <v>100</v>
      </c>
      <c r="EO244">
        <v>2.128</v>
      </c>
      <c r="EP244">
        <v>-0.0474</v>
      </c>
      <c r="EQ244">
        <v>1.36772170046793</v>
      </c>
      <c r="ER244">
        <v>0.00225868272383977</v>
      </c>
      <c r="ES244">
        <v>-9.96746185667655e-07</v>
      </c>
      <c r="ET244">
        <v>2.83711317370827e-10</v>
      </c>
      <c r="EU244">
        <v>-0.063082517618382</v>
      </c>
      <c r="EV244">
        <v>-0.00217948432402501</v>
      </c>
      <c r="EW244">
        <v>0.000453263451741206</v>
      </c>
      <c r="EX244">
        <v>-1.16319206543697e-06</v>
      </c>
      <c r="EY244">
        <v>-2</v>
      </c>
      <c r="EZ244">
        <v>2196</v>
      </c>
      <c r="FA244">
        <v>1</v>
      </c>
      <c r="FB244">
        <v>25</v>
      </c>
      <c r="FC244">
        <v>8.6</v>
      </c>
      <c r="FD244">
        <v>8.5</v>
      </c>
      <c r="FE244">
        <v>18</v>
      </c>
      <c r="FF244">
        <v>945.941</v>
      </c>
      <c r="FG244">
        <v>425.912</v>
      </c>
      <c r="FH244">
        <v>22.6473</v>
      </c>
      <c r="FI244">
        <v>25.4809</v>
      </c>
      <c r="FJ244">
        <v>29.9996</v>
      </c>
      <c r="FK244">
        <v>25.6564</v>
      </c>
      <c r="FL244">
        <v>25.6989</v>
      </c>
      <c r="FM244">
        <v>25.2723</v>
      </c>
      <c r="FN244">
        <v>68.6519</v>
      </c>
      <c r="FO244">
        <v>0</v>
      </c>
      <c r="FP244">
        <v>22.76</v>
      </c>
      <c r="FQ244">
        <v>420</v>
      </c>
      <c r="FR244">
        <v>5.22966</v>
      </c>
      <c r="FS244">
        <v>101.419</v>
      </c>
      <c r="FT244">
        <v>102.046</v>
      </c>
    </row>
    <row r="245" spans="1:176">
      <c r="A245">
        <v>229</v>
      </c>
      <c r="B245">
        <v>1626126770.6</v>
      </c>
      <c r="C245">
        <v>456.099999904633</v>
      </c>
      <c r="D245" t="s">
        <v>752</v>
      </c>
      <c r="E245" t="s">
        <v>753</v>
      </c>
      <c r="F245">
        <v>1</v>
      </c>
      <c r="I245">
        <v>1626126769.6</v>
      </c>
      <c r="J245">
        <f>(K245)/1000</f>
        <v>0</v>
      </c>
      <c r="K245">
        <f>1000*CC245*AI245*(BY245-BZ245)/(100*BR245*(1000-AI245*BY245))</f>
        <v>0</v>
      </c>
      <c r="L245">
        <f>CC245*AI245*(BX245-BW245*(1000-AI245*BZ245)/(1000-AI245*BY245))/(100*BR245)</f>
        <v>0</v>
      </c>
      <c r="M245">
        <f>BW245 - IF(AI245&gt;1, L245*BR245*100.0/(AK245*CK245), 0)</f>
        <v>0</v>
      </c>
      <c r="N245">
        <f>((T245-J245/2)*M245-L245)/(T245+J245/2)</f>
        <v>0</v>
      </c>
      <c r="O245">
        <f>N245*(CD245+CE245)/1000.0</f>
        <v>0</v>
      </c>
      <c r="P245">
        <f>(BW245 - IF(AI245&gt;1, L245*BR245*100.0/(AK245*CK245), 0))*(CD245+CE245)/1000.0</f>
        <v>0</v>
      </c>
      <c r="Q245">
        <f>2.0/((1/S245-1/R245)+SIGN(S245)*SQRT((1/S245-1/R245)*(1/S245-1/R245) + 4*BS245/((BS245+1)*(BS245+1))*(2*1/S245*1/R245-1/R245*1/R245)))</f>
        <v>0</v>
      </c>
      <c r="R245">
        <f>IF(LEFT(BT245,1)&lt;&gt;"0",IF(LEFT(BT245,1)="1",3.0,BU245),$D$5+$E$5*(CK245*CD245/($K$5*1000))+$F$5*(CK245*CD245/($K$5*1000))*MAX(MIN(BR245,$J$5),$I$5)*MAX(MIN(BR245,$J$5),$I$5)+$G$5*MAX(MIN(BR245,$J$5),$I$5)*(CK245*CD245/($K$5*1000))+$H$5*(CK245*CD245/($K$5*1000))*(CK245*CD245/($K$5*1000)))</f>
        <v>0</v>
      </c>
      <c r="S245">
        <f>J245*(1000-(1000*0.61365*exp(17.502*W245/(240.97+W245))/(CD245+CE245)+BY245)/2)/(1000*0.61365*exp(17.502*W245/(240.97+W245))/(CD245+CE245)-BY245)</f>
        <v>0</v>
      </c>
      <c r="T245">
        <f>1/((BS245+1)/(Q245/1.6)+1/(R245/1.37)) + BS245/((BS245+1)/(Q245/1.6) + BS245/(R245/1.37))</f>
        <v>0</v>
      </c>
      <c r="U245">
        <f>(BN245*BQ245)</f>
        <v>0</v>
      </c>
      <c r="V245">
        <f>(CF245+(U245+2*0.95*5.67E-8*(((CF245+$B$7)+273)^4-(CF245+273)^4)-44100*J245)/(1.84*29.3*R245+8*0.95*5.67E-8*(CF245+273)^3))</f>
        <v>0</v>
      </c>
      <c r="W245">
        <f>($C$7*CG245+$D$7*CH245+$E$7*V245)</f>
        <v>0</v>
      </c>
      <c r="X245">
        <f>0.61365*exp(17.502*W245/(240.97+W245))</f>
        <v>0</v>
      </c>
      <c r="Y245">
        <f>(Z245/AA245*100)</f>
        <v>0</v>
      </c>
      <c r="Z245">
        <f>BY245*(CD245+CE245)/1000</f>
        <v>0</v>
      </c>
      <c r="AA245">
        <f>0.61365*exp(17.502*CF245/(240.97+CF245))</f>
        <v>0</v>
      </c>
      <c r="AB245">
        <f>(X245-BY245*(CD245+CE245)/1000)</f>
        <v>0</v>
      </c>
      <c r="AC245">
        <f>(-J245*44100)</f>
        <v>0</v>
      </c>
      <c r="AD245">
        <f>2*29.3*R245*0.92*(CF245-W245)</f>
        <v>0</v>
      </c>
      <c r="AE245">
        <f>2*0.95*5.67E-8*(((CF245+$B$7)+273)^4-(W245+273)^4)</f>
        <v>0</v>
      </c>
      <c r="AF245">
        <f>U245+AE245+AC245+AD245</f>
        <v>0</v>
      </c>
      <c r="AG245">
        <v>13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MAX(0,($B$13+$C$13*CK245)/(1+$D$13*CK245)*CD245/(CF245+273)*$E$13)</f>
        <v>0</v>
      </c>
      <c r="AL245" t="s">
        <v>292</v>
      </c>
      <c r="AM245" t="s">
        <v>292</v>
      </c>
      <c r="AN245">
        <v>0</v>
      </c>
      <c r="AO245">
        <v>0</v>
      </c>
      <c r="AP245">
        <f>1-AN245/AO245</f>
        <v>0</v>
      </c>
      <c r="AQ245">
        <v>0</v>
      </c>
      <c r="AR245" t="s">
        <v>292</v>
      </c>
      <c r="AS245" t="s">
        <v>292</v>
      </c>
      <c r="AT245">
        <v>0</v>
      </c>
      <c r="AU245">
        <v>0</v>
      </c>
      <c r="AV245">
        <f>1-AT245/AU245</f>
        <v>0</v>
      </c>
      <c r="AW245">
        <v>0.5</v>
      </c>
      <c r="AX245">
        <f>BO245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292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BN245">
        <f>$B$11*CL245+$C$11*CM245+$F$11*CN245*(1-CQ245)</f>
        <v>0</v>
      </c>
      <c r="BO245">
        <f>BN245*BP245</f>
        <v>0</v>
      </c>
      <c r="BP245">
        <f>($B$11*$D$9+$C$11*$D$9+$F$11*((DA245+CS245)/MAX(DA245+CS245+DB245, 0.1)*$I$9+DB245/MAX(DA245+CS245+DB245, 0.1)*$J$9))/($B$11+$C$11+$F$11)</f>
        <v>0</v>
      </c>
      <c r="BQ245">
        <f>($B$11*$K$9+$C$11*$K$9+$F$11*((DA245+CS245)/MAX(DA245+CS245+DB245, 0.1)*$P$9+DB245/MAX(DA245+CS245+DB245, 0.1)*$Q$9))/($B$11+$C$11+$F$11)</f>
        <v>0</v>
      </c>
      <c r="BR245">
        <v>6</v>
      </c>
      <c r="BS245">
        <v>0.5</v>
      </c>
      <c r="BT245" t="s">
        <v>293</v>
      </c>
      <c r="BU245">
        <v>2</v>
      </c>
      <c r="BV245">
        <v>1626126769.6</v>
      </c>
      <c r="BW245">
        <v>401.255</v>
      </c>
      <c r="BX245">
        <v>419.968</v>
      </c>
      <c r="BY245">
        <v>8.85634</v>
      </c>
      <c r="BZ245">
        <v>5.21679666666667</v>
      </c>
      <c r="CA245">
        <v>399.127</v>
      </c>
      <c r="CB245">
        <v>8.90371333333333</v>
      </c>
      <c r="CC245">
        <v>900.037666666667</v>
      </c>
      <c r="CD245">
        <v>100.776</v>
      </c>
      <c r="CE245">
        <v>0.111375666666667</v>
      </c>
      <c r="CF245">
        <v>21.5570333333333</v>
      </c>
      <c r="CG245">
        <v>20.3314333333333</v>
      </c>
      <c r="CH245">
        <v>999.9</v>
      </c>
      <c r="CI245">
        <v>0</v>
      </c>
      <c r="CJ245">
        <v>0</v>
      </c>
      <c r="CK245">
        <v>9967.08333333333</v>
      </c>
      <c r="CL245">
        <v>0</v>
      </c>
      <c r="CM245">
        <v>0.221023</v>
      </c>
      <c r="CN245">
        <v>1460.06333333333</v>
      </c>
      <c r="CO245">
        <v>0.972999</v>
      </c>
      <c r="CP245">
        <v>0.0270008</v>
      </c>
      <c r="CQ245">
        <v>0</v>
      </c>
      <c r="CR245">
        <v>882.510333333333</v>
      </c>
      <c r="CS245">
        <v>4.99999</v>
      </c>
      <c r="CT245">
        <v>12926.9</v>
      </c>
      <c r="CU245">
        <v>12728.9</v>
      </c>
      <c r="CV245">
        <v>40.125</v>
      </c>
      <c r="CW245">
        <v>42.25</v>
      </c>
      <c r="CX245">
        <v>41.312</v>
      </c>
      <c r="CY245">
        <v>41.625</v>
      </c>
      <c r="CZ245">
        <v>41.937</v>
      </c>
      <c r="DA245">
        <v>1415.77333333333</v>
      </c>
      <c r="DB245">
        <v>39.29</v>
      </c>
      <c r="DC245">
        <v>0</v>
      </c>
      <c r="DD245">
        <v>1626126780.1</v>
      </c>
      <c r="DE245">
        <v>0</v>
      </c>
      <c r="DF245">
        <v>883.117346153846</v>
      </c>
      <c r="DG245">
        <v>-4.96912821551105</v>
      </c>
      <c r="DH245">
        <v>-69.0153845884295</v>
      </c>
      <c r="DI245">
        <v>12933.2346153846</v>
      </c>
      <c r="DJ245">
        <v>15</v>
      </c>
      <c r="DK245">
        <v>1626126261</v>
      </c>
      <c r="DL245" t="s">
        <v>294</v>
      </c>
      <c r="DM245">
        <v>1626126255</v>
      </c>
      <c r="DN245">
        <v>1626126261</v>
      </c>
      <c r="DO245">
        <v>7</v>
      </c>
      <c r="DP245">
        <v>0.339</v>
      </c>
      <c r="DQ245">
        <v>0.02</v>
      </c>
      <c r="DR245">
        <v>2.158</v>
      </c>
      <c r="DS245">
        <v>-0.064</v>
      </c>
      <c r="DT245">
        <v>420</v>
      </c>
      <c r="DU245">
        <v>4</v>
      </c>
      <c r="DV245">
        <v>0.09</v>
      </c>
      <c r="DW245">
        <v>0.05</v>
      </c>
      <c r="DX245">
        <v>-18.6558707317073</v>
      </c>
      <c r="DY245">
        <v>-0.182678048780566</v>
      </c>
      <c r="DZ245">
        <v>0.0284691724065413</v>
      </c>
      <c r="EA245">
        <v>1</v>
      </c>
      <c r="EB245">
        <v>883.411666666667</v>
      </c>
      <c r="EC245">
        <v>-5.25057330774274</v>
      </c>
      <c r="ED245">
        <v>0.542148289379173</v>
      </c>
      <c r="EE245">
        <v>1</v>
      </c>
      <c r="EF245">
        <v>3.59670170731707</v>
      </c>
      <c r="EG245">
        <v>0.21105909407666</v>
      </c>
      <c r="EH245">
        <v>0.0227219400690104</v>
      </c>
      <c r="EI245">
        <v>0</v>
      </c>
      <c r="EJ245">
        <v>2</v>
      </c>
      <c r="EK245">
        <v>3</v>
      </c>
      <c r="EL245" t="s">
        <v>340</v>
      </c>
      <c r="EM245">
        <v>100</v>
      </c>
      <c r="EN245">
        <v>100</v>
      </c>
      <c r="EO245">
        <v>2.128</v>
      </c>
      <c r="EP245">
        <v>-0.0473</v>
      </c>
      <c r="EQ245">
        <v>1.36772170046793</v>
      </c>
      <c r="ER245">
        <v>0.00225868272383977</v>
      </c>
      <c r="ES245">
        <v>-9.96746185667655e-07</v>
      </c>
      <c r="ET245">
        <v>2.83711317370827e-10</v>
      </c>
      <c r="EU245">
        <v>-0.063082517618382</v>
      </c>
      <c r="EV245">
        <v>-0.00217948432402501</v>
      </c>
      <c r="EW245">
        <v>0.000453263451741206</v>
      </c>
      <c r="EX245">
        <v>-1.16319206543697e-06</v>
      </c>
      <c r="EY245">
        <v>-2</v>
      </c>
      <c r="EZ245">
        <v>2196</v>
      </c>
      <c r="FA245">
        <v>1</v>
      </c>
      <c r="FB245">
        <v>25</v>
      </c>
      <c r="FC245">
        <v>8.6</v>
      </c>
      <c r="FD245">
        <v>8.5</v>
      </c>
      <c r="FE245">
        <v>18</v>
      </c>
      <c r="FF245">
        <v>945.982</v>
      </c>
      <c r="FG245">
        <v>425.91</v>
      </c>
      <c r="FH245">
        <v>22.7141</v>
      </c>
      <c r="FI245">
        <v>25.4782</v>
      </c>
      <c r="FJ245">
        <v>29.9996</v>
      </c>
      <c r="FK245">
        <v>25.6543</v>
      </c>
      <c r="FL245">
        <v>25.6967</v>
      </c>
      <c r="FM245">
        <v>25.2715</v>
      </c>
      <c r="FN245">
        <v>68.6519</v>
      </c>
      <c r="FO245">
        <v>0</v>
      </c>
      <c r="FP245">
        <v>22.76</v>
      </c>
      <c r="FQ245">
        <v>420</v>
      </c>
      <c r="FR245">
        <v>5.21928</v>
      </c>
      <c r="FS245">
        <v>101.419</v>
      </c>
      <c r="FT245">
        <v>102.047</v>
      </c>
    </row>
    <row r="246" spans="1:176">
      <c r="A246">
        <v>230</v>
      </c>
      <c r="B246">
        <v>1626126772.6</v>
      </c>
      <c r="C246">
        <v>458.099999904633</v>
      </c>
      <c r="D246" t="s">
        <v>754</v>
      </c>
      <c r="E246" t="s">
        <v>755</v>
      </c>
      <c r="F246">
        <v>1</v>
      </c>
      <c r="I246">
        <v>1626126771.6</v>
      </c>
      <c r="J246">
        <f>(K246)/1000</f>
        <v>0</v>
      </c>
      <c r="K246">
        <f>1000*CC246*AI246*(BY246-BZ246)/(100*BR246*(1000-AI246*BY246))</f>
        <v>0</v>
      </c>
      <c r="L246">
        <f>CC246*AI246*(BX246-BW246*(1000-AI246*BZ246)/(1000-AI246*BY246))/(100*BR246)</f>
        <v>0</v>
      </c>
      <c r="M246">
        <f>BW246 - IF(AI246&gt;1, L246*BR246*100.0/(AK246*CK246), 0)</f>
        <v>0</v>
      </c>
      <c r="N246">
        <f>((T246-J246/2)*M246-L246)/(T246+J246/2)</f>
        <v>0</v>
      </c>
      <c r="O246">
        <f>N246*(CD246+CE246)/1000.0</f>
        <v>0</v>
      </c>
      <c r="P246">
        <f>(BW246 - IF(AI246&gt;1, L246*BR246*100.0/(AK246*CK246), 0))*(CD246+CE246)/1000.0</f>
        <v>0</v>
      </c>
      <c r="Q246">
        <f>2.0/((1/S246-1/R246)+SIGN(S246)*SQRT((1/S246-1/R246)*(1/S246-1/R246) + 4*BS246/((BS246+1)*(BS246+1))*(2*1/S246*1/R246-1/R246*1/R246)))</f>
        <v>0</v>
      </c>
      <c r="R246">
        <f>IF(LEFT(BT246,1)&lt;&gt;"0",IF(LEFT(BT246,1)="1",3.0,BU246),$D$5+$E$5*(CK246*CD246/($K$5*1000))+$F$5*(CK246*CD246/($K$5*1000))*MAX(MIN(BR246,$J$5),$I$5)*MAX(MIN(BR246,$J$5),$I$5)+$G$5*MAX(MIN(BR246,$J$5),$I$5)*(CK246*CD246/($K$5*1000))+$H$5*(CK246*CD246/($K$5*1000))*(CK246*CD246/($K$5*1000)))</f>
        <v>0</v>
      </c>
      <c r="S246">
        <f>J246*(1000-(1000*0.61365*exp(17.502*W246/(240.97+W246))/(CD246+CE246)+BY246)/2)/(1000*0.61365*exp(17.502*W246/(240.97+W246))/(CD246+CE246)-BY246)</f>
        <v>0</v>
      </c>
      <c r="T246">
        <f>1/((BS246+1)/(Q246/1.6)+1/(R246/1.37)) + BS246/((BS246+1)/(Q246/1.6) + BS246/(R246/1.37))</f>
        <v>0</v>
      </c>
      <c r="U246">
        <f>(BN246*BQ246)</f>
        <v>0</v>
      </c>
      <c r="V246">
        <f>(CF246+(U246+2*0.95*5.67E-8*(((CF246+$B$7)+273)^4-(CF246+273)^4)-44100*J246)/(1.84*29.3*R246+8*0.95*5.67E-8*(CF246+273)^3))</f>
        <v>0</v>
      </c>
      <c r="W246">
        <f>($C$7*CG246+$D$7*CH246+$E$7*V246)</f>
        <v>0</v>
      </c>
      <c r="X246">
        <f>0.61365*exp(17.502*W246/(240.97+W246))</f>
        <v>0</v>
      </c>
      <c r="Y246">
        <f>(Z246/AA246*100)</f>
        <v>0</v>
      </c>
      <c r="Z246">
        <f>BY246*(CD246+CE246)/1000</f>
        <v>0</v>
      </c>
      <c r="AA246">
        <f>0.61365*exp(17.502*CF246/(240.97+CF246))</f>
        <v>0</v>
      </c>
      <c r="AB246">
        <f>(X246-BY246*(CD246+CE246)/1000)</f>
        <v>0</v>
      </c>
      <c r="AC246">
        <f>(-J246*44100)</f>
        <v>0</v>
      </c>
      <c r="AD246">
        <f>2*29.3*R246*0.92*(CF246-W246)</f>
        <v>0</v>
      </c>
      <c r="AE246">
        <f>2*0.95*5.67E-8*(((CF246+$B$7)+273)^4-(W246+273)^4)</f>
        <v>0</v>
      </c>
      <c r="AF246">
        <f>U246+AE246+AC246+AD246</f>
        <v>0</v>
      </c>
      <c r="AG246">
        <v>13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MAX(0,($B$13+$C$13*CK246)/(1+$D$13*CK246)*CD246/(CF246+273)*$E$13)</f>
        <v>0</v>
      </c>
      <c r="AL246" t="s">
        <v>292</v>
      </c>
      <c r="AM246" t="s">
        <v>292</v>
      </c>
      <c r="AN246">
        <v>0</v>
      </c>
      <c r="AO246">
        <v>0</v>
      </c>
      <c r="AP246">
        <f>1-AN246/AO246</f>
        <v>0</v>
      </c>
      <c r="AQ246">
        <v>0</v>
      </c>
      <c r="AR246" t="s">
        <v>292</v>
      </c>
      <c r="AS246" t="s">
        <v>292</v>
      </c>
      <c r="AT246">
        <v>0</v>
      </c>
      <c r="AU246">
        <v>0</v>
      </c>
      <c r="AV246">
        <f>1-AT246/AU246</f>
        <v>0</v>
      </c>
      <c r="AW246">
        <v>0.5</v>
      </c>
      <c r="AX246">
        <f>BO246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292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BN246">
        <f>$B$11*CL246+$C$11*CM246+$F$11*CN246*(1-CQ246)</f>
        <v>0</v>
      </c>
      <c r="BO246">
        <f>BN246*BP246</f>
        <v>0</v>
      </c>
      <c r="BP246">
        <f>($B$11*$D$9+$C$11*$D$9+$F$11*((DA246+CS246)/MAX(DA246+CS246+DB246, 0.1)*$I$9+DB246/MAX(DA246+CS246+DB246, 0.1)*$J$9))/($B$11+$C$11+$F$11)</f>
        <v>0</v>
      </c>
      <c r="BQ246">
        <f>($B$11*$K$9+$C$11*$K$9+$F$11*((DA246+CS246)/MAX(DA246+CS246+DB246, 0.1)*$P$9+DB246/MAX(DA246+CS246+DB246, 0.1)*$Q$9))/($B$11+$C$11+$F$11)</f>
        <v>0</v>
      </c>
      <c r="BR246">
        <v>6</v>
      </c>
      <c r="BS246">
        <v>0.5</v>
      </c>
      <c r="BT246" t="s">
        <v>293</v>
      </c>
      <c r="BU246">
        <v>2</v>
      </c>
      <c r="BV246">
        <v>1626126771.6</v>
      </c>
      <c r="BW246">
        <v>401.238666666667</v>
      </c>
      <c r="BX246">
        <v>420.010333333333</v>
      </c>
      <c r="BY246">
        <v>8.87578333333333</v>
      </c>
      <c r="BZ246">
        <v>5.21901333333333</v>
      </c>
      <c r="CA246">
        <v>399.110333333333</v>
      </c>
      <c r="CB246">
        <v>8.92305</v>
      </c>
      <c r="CC246">
        <v>899.989333333333</v>
      </c>
      <c r="CD246">
        <v>100.776</v>
      </c>
      <c r="CE246">
        <v>0.112175333333333</v>
      </c>
      <c r="CF246">
        <v>21.5917666666667</v>
      </c>
      <c r="CG246">
        <v>20.3639333333333</v>
      </c>
      <c r="CH246">
        <v>999.9</v>
      </c>
      <c r="CI246">
        <v>0</v>
      </c>
      <c r="CJ246">
        <v>0</v>
      </c>
      <c r="CK246">
        <v>9949.58333333333</v>
      </c>
      <c r="CL246">
        <v>0</v>
      </c>
      <c r="CM246">
        <v>0.221023</v>
      </c>
      <c r="CN246">
        <v>1460.06333333333</v>
      </c>
      <c r="CO246">
        <v>0.972999</v>
      </c>
      <c r="CP246">
        <v>0.0270008</v>
      </c>
      <c r="CQ246">
        <v>0</v>
      </c>
      <c r="CR246">
        <v>882.255333333333</v>
      </c>
      <c r="CS246">
        <v>4.99999</v>
      </c>
      <c r="CT246">
        <v>12924.5333333333</v>
      </c>
      <c r="CU246">
        <v>12728.9</v>
      </c>
      <c r="CV246">
        <v>40.187</v>
      </c>
      <c r="CW246">
        <v>42.25</v>
      </c>
      <c r="CX246">
        <v>41.312</v>
      </c>
      <c r="CY246">
        <v>41.625</v>
      </c>
      <c r="CZ246">
        <v>41.937</v>
      </c>
      <c r="DA246">
        <v>1415.77333333333</v>
      </c>
      <c r="DB246">
        <v>39.29</v>
      </c>
      <c r="DC246">
        <v>0</v>
      </c>
      <c r="DD246">
        <v>1626126781.9</v>
      </c>
      <c r="DE246">
        <v>0</v>
      </c>
      <c r="DF246">
        <v>882.91892</v>
      </c>
      <c r="DG246">
        <v>-5.06461539066284</v>
      </c>
      <c r="DH246">
        <v>-68.8999998841011</v>
      </c>
      <c r="DI246">
        <v>12930.844</v>
      </c>
      <c r="DJ246">
        <v>15</v>
      </c>
      <c r="DK246">
        <v>1626126261</v>
      </c>
      <c r="DL246" t="s">
        <v>294</v>
      </c>
      <c r="DM246">
        <v>1626126255</v>
      </c>
      <c r="DN246">
        <v>1626126261</v>
      </c>
      <c r="DO246">
        <v>7</v>
      </c>
      <c r="DP246">
        <v>0.339</v>
      </c>
      <c r="DQ246">
        <v>0.02</v>
      </c>
      <c r="DR246">
        <v>2.158</v>
      </c>
      <c r="DS246">
        <v>-0.064</v>
      </c>
      <c r="DT246">
        <v>420</v>
      </c>
      <c r="DU246">
        <v>4</v>
      </c>
      <c r="DV246">
        <v>0.09</v>
      </c>
      <c r="DW246">
        <v>0.05</v>
      </c>
      <c r="DX246">
        <v>-18.6650365853659</v>
      </c>
      <c r="DY246">
        <v>-0.350864111498262</v>
      </c>
      <c r="DZ246">
        <v>0.0415287191611967</v>
      </c>
      <c r="EA246">
        <v>1</v>
      </c>
      <c r="EB246">
        <v>883.210823529412</v>
      </c>
      <c r="EC246">
        <v>-5.15404974190453</v>
      </c>
      <c r="ED246">
        <v>0.543014433270865</v>
      </c>
      <c r="EE246">
        <v>1</v>
      </c>
      <c r="EF246">
        <v>3.60554512195122</v>
      </c>
      <c r="EG246">
        <v>0.226018118466908</v>
      </c>
      <c r="EH246">
        <v>0.0243644466206698</v>
      </c>
      <c r="EI246">
        <v>0</v>
      </c>
      <c r="EJ246">
        <v>2</v>
      </c>
      <c r="EK246">
        <v>3</v>
      </c>
      <c r="EL246" t="s">
        <v>340</v>
      </c>
      <c r="EM246">
        <v>100</v>
      </c>
      <c r="EN246">
        <v>100</v>
      </c>
      <c r="EO246">
        <v>2.128</v>
      </c>
      <c r="EP246">
        <v>-0.0472</v>
      </c>
      <c r="EQ246">
        <v>1.36772170046793</v>
      </c>
      <c r="ER246">
        <v>0.00225868272383977</v>
      </c>
      <c r="ES246">
        <v>-9.96746185667655e-07</v>
      </c>
      <c r="ET246">
        <v>2.83711317370827e-10</v>
      </c>
      <c r="EU246">
        <v>-0.063082517618382</v>
      </c>
      <c r="EV246">
        <v>-0.00217948432402501</v>
      </c>
      <c r="EW246">
        <v>0.000453263451741206</v>
      </c>
      <c r="EX246">
        <v>-1.16319206543697e-06</v>
      </c>
      <c r="EY246">
        <v>-2</v>
      </c>
      <c r="EZ246">
        <v>2196</v>
      </c>
      <c r="FA246">
        <v>1</v>
      </c>
      <c r="FB246">
        <v>25</v>
      </c>
      <c r="FC246">
        <v>8.6</v>
      </c>
      <c r="FD246">
        <v>8.5</v>
      </c>
      <c r="FE246">
        <v>18</v>
      </c>
      <c r="FF246">
        <v>945.84</v>
      </c>
      <c r="FG246">
        <v>426.192</v>
      </c>
      <c r="FH246">
        <v>22.776</v>
      </c>
      <c r="FI246">
        <v>25.4752</v>
      </c>
      <c r="FJ246">
        <v>29.9996</v>
      </c>
      <c r="FK246">
        <v>25.6521</v>
      </c>
      <c r="FL246">
        <v>25.6951</v>
      </c>
      <c r="FM246">
        <v>25.2736</v>
      </c>
      <c r="FN246">
        <v>68.6519</v>
      </c>
      <c r="FO246">
        <v>0</v>
      </c>
      <c r="FP246">
        <v>22.86</v>
      </c>
      <c r="FQ246">
        <v>420</v>
      </c>
      <c r="FR246">
        <v>5.21816</v>
      </c>
      <c r="FS246">
        <v>101.419</v>
      </c>
      <c r="FT246">
        <v>102.047</v>
      </c>
    </row>
    <row r="247" spans="1:176">
      <c r="A247">
        <v>231</v>
      </c>
      <c r="B247">
        <v>1626126774.6</v>
      </c>
      <c r="C247">
        <v>460.099999904633</v>
      </c>
      <c r="D247" t="s">
        <v>756</v>
      </c>
      <c r="E247" t="s">
        <v>757</v>
      </c>
      <c r="F247">
        <v>1</v>
      </c>
      <c r="I247">
        <v>1626126773.6</v>
      </c>
      <c r="J247">
        <f>(K247)/1000</f>
        <v>0</v>
      </c>
      <c r="K247">
        <f>1000*CC247*AI247*(BY247-BZ247)/(100*BR247*(1000-AI247*BY247))</f>
        <v>0</v>
      </c>
      <c r="L247">
        <f>CC247*AI247*(BX247-BW247*(1000-AI247*BZ247)/(1000-AI247*BY247))/(100*BR247)</f>
        <v>0</v>
      </c>
      <c r="M247">
        <f>BW247 - IF(AI247&gt;1, L247*BR247*100.0/(AK247*CK247), 0)</f>
        <v>0</v>
      </c>
      <c r="N247">
        <f>((T247-J247/2)*M247-L247)/(T247+J247/2)</f>
        <v>0</v>
      </c>
      <c r="O247">
        <f>N247*(CD247+CE247)/1000.0</f>
        <v>0</v>
      </c>
      <c r="P247">
        <f>(BW247 - IF(AI247&gt;1, L247*BR247*100.0/(AK247*CK247), 0))*(CD247+CE247)/1000.0</f>
        <v>0</v>
      </c>
      <c r="Q247">
        <f>2.0/((1/S247-1/R247)+SIGN(S247)*SQRT((1/S247-1/R247)*(1/S247-1/R247) + 4*BS247/((BS247+1)*(BS247+1))*(2*1/S247*1/R247-1/R247*1/R247)))</f>
        <v>0</v>
      </c>
      <c r="R247">
        <f>IF(LEFT(BT247,1)&lt;&gt;"0",IF(LEFT(BT247,1)="1",3.0,BU247),$D$5+$E$5*(CK247*CD247/($K$5*1000))+$F$5*(CK247*CD247/($K$5*1000))*MAX(MIN(BR247,$J$5),$I$5)*MAX(MIN(BR247,$J$5),$I$5)+$G$5*MAX(MIN(BR247,$J$5),$I$5)*(CK247*CD247/($K$5*1000))+$H$5*(CK247*CD247/($K$5*1000))*(CK247*CD247/($K$5*1000)))</f>
        <v>0</v>
      </c>
      <c r="S247">
        <f>J247*(1000-(1000*0.61365*exp(17.502*W247/(240.97+W247))/(CD247+CE247)+BY247)/2)/(1000*0.61365*exp(17.502*W247/(240.97+W247))/(CD247+CE247)-BY247)</f>
        <v>0</v>
      </c>
      <c r="T247">
        <f>1/((BS247+1)/(Q247/1.6)+1/(R247/1.37)) + BS247/((BS247+1)/(Q247/1.6) + BS247/(R247/1.37))</f>
        <v>0</v>
      </c>
      <c r="U247">
        <f>(BN247*BQ247)</f>
        <v>0</v>
      </c>
      <c r="V247">
        <f>(CF247+(U247+2*0.95*5.67E-8*(((CF247+$B$7)+273)^4-(CF247+273)^4)-44100*J247)/(1.84*29.3*R247+8*0.95*5.67E-8*(CF247+273)^3))</f>
        <v>0</v>
      </c>
      <c r="W247">
        <f>($C$7*CG247+$D$7*CH247+$E$7*V247)</f>
        <v>0</v>
      </c>
      <c r="X247">
        <f>0.61365*exp(17.502*W247/(240.97+W247))</f>
        <v>0</v>
      </c>
      <c r="Y247">
        <f>(Z247/AA247*100)</f>
        <v>0</v>
      </c>
      <c r="Z247">
        <f>BY247*(CD247+CE247)/1000</f>
        <v>0</v>
      </c>
      <c r="AA247">
        <f>0.61365*exp(17.502*CF247/(240.97+CF247))</f>
        <v>0</v>
      </c>
      <c r="AB247">
        <f>(X247-BY247*(CD247+CE247)/1000)</f>
        <v>0</v>
      </c>
      <c r="AC247">
        <f>(-J247*44100)</f>
        <v>0</v>
      </c>
      <c r="AD247">
        <f>2*29.3*R247*0.92*(CF247-W247)</f>
        <v>0</v>
      </c>
      <c r="AE247">
        <f>2*0.95*5.67E-8*(((CF247+$B$7)+273)^4-(W247+273)^4)</f>
        <v>0</v>
      </c>
      <c r="AF247">
        <f>U247+AE247+AC247+AD247</f>
        <v>0</v>
      </c>
      <c r="AG247">
        <v>13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MAX(0,($B$13+$C$13*CK247)/(1+$D$13*CK247)*CD247/(CF247+273)*$E$13)</f>
        <v>0</v>
      </c>
      <c r="AL247" t="s">
        <v>292</v>
      </c>
      <c r="AM247" t="s">
        <v>292</v>
      </c>
      <c r="AN247">
        <v>0</v>
      </c>
      <c r="AO247">
        <v>0</v>
      </c>
      <c r="AP247">
        <f>1-AN247/AO247</f>
        <v>0</v>
      </c>
      <c r="AQ247">
        <v>0</v>
      </c>
      <c r="AR247" t="s">
        <v>292</v>
      </c>
      <c r="AS247" t="s">
        <v>292</v>
      </c>
      <c r="AT247">
        <v>0</v>
      </c>
      <c r="AU247">
        <v>0</v>
      </c>
      <c r="AV247">
        <f>1-AT247/AU247</f>
        <v>0</v>
      </c>
      <c r="AW247">
        <v>0.5</v>
      </c>
      <c r="AX247">
        <f>BO247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292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BN247">
        <f>$B$11*CL247+$C$11*CM247+$F$11*CN247*(1-CQ247)</f>
        <v>0</v>
      </c>
      <c r="BO247">
        <f>BN247*BP247</f>
        <v>0</v>
      </c>
      <c r="BP247">
        <f>($B$11*$D$9+$C$11*$D$9+$F$11*((DA247+CS247)/MAX(DA247+CS247+DB247, 0.1)*$I$9+DB247/MAX(DA247+CS247+DB247, 0.1)*$J$9))/($B$11+$C$11+$F$11)</f>
        <v>0</v>
      </c>
      <c r="BQ247">
        <f>($B$11*$K$9+$C$11*$K$9+$F$11*((DA247+CS247)/MAX(DA247+CS247+DB247, 0.1)*$P$9+DB247/MAX(DA247+CS247+DB247, 0.1)*$Q$9))/($B$11+$C$11+$F$11)</f>
        <v>0</v>
      </c>
      <c r="BR247">
        <v>6</v>
      </c>
      <c r="BS247">
        <v>0.5</v>
      </c>
      <c r="BT247" t="s">
        <v>293</v>
      </c>
      <c r="BU247">
        <v>2</v>
      </c>
      <c r="BV247">
        <v>1626126773.6</v>
      </c>
      <c r="BW247">
        <v>401.215</v>
      </c>
      <c r="BX247">
        <v>419.966666666667</v>
      </c>
      <c r="BY247">
        <v>8.89274666666667</v>
      </c>
      <c r="BZ247">
        <v>5.22011333333333</v>
      </c>
      <c r="CA247">
        <v>399.086333333333</v>
      </c>
      <c r="CB247">
        <v>8.93992</v>
      </c>
      <c r="CC247">
        <v>899.991333333333</v>
      </c>
      <c r="CD247">
        <v>100.777333333333</v>
      </c>
      <c r="CE247">
        <v>0.111807666666667</v>
      </c>
      <c r="CF247">
        <v>21.6263666666667</v>
      </c>
      <c r="CG247">
        <v>20.3972</v>
      </c>
      <c r="CH247">
        <v>999.9</v>
      </c>
      <c r="CI247">
        <v>0</v>
      </c>
      <c r="CJ247">
        <v>0</v>
      </c>
      <c r="CK247">
        <v>9968.12666666667</v>
      </c>
      <c r="CL247">
        <v>0</v>
      </c>
      <c r="CM247">
        <v>0.221023</v>
      </c>
      <c r="CN247">
        <v>1459.98333333333</v>
      </c>
      <c r="CO247">
        <v>0.972997666666667</v>
      </c>
      <c r="CP247">
        <v>0.0270023666666667</v>
      </c>
      <c r="CQ247">
        <v>0</v>
      </c>
      <c r="CR247">
        <v>882.241333333333</v>
      </c>
      <c r="CS247">
        <v>4.99999</v>
      </c>
      <c r="CT247">
        <v>12921.2333333333</v>
      </c>
      <c r="CU247">
        <v>12728.2</v>
      </c>
      <c r="CV247">
        <v>40.1456666666667</v>
      </c>
      <c r="CW247">
        <v>42.25</v>
      </c>
      <c r="CX247">
        <v>41.312</v>
      </c>
      <c r="CY247">
        <v>41.625</v>
      </c>
      <c r="CZ247">
        <v>41.937</v>
      </c>
      <c r="DA247">
        <v>1415.69333333333</v>
      </c>
      <c r="DB247">
        <v>39.29</v>
      </c>
      <c r="DC247">
        <v>0</v>
      </c>
      <c r="DD247">
        <v>1626126783.7</v>
      </c>
      <c r="DE247">
        <v>0</v>
      </c>
      <c r="DF247">
        <v>882.784423076923</v>
      </c>
      <c r="DG247">
        <v>-4.69979488304419</v>
      </c>
      <c r="DH247">
        <v>-67.7948718466681</v>
      </c>
      <c r="DI247">
        <v>12929.0769230769</v>
      </c>
      <c r="DJ247">
        <v>15</v>
      </c>
      <c r="DK247">
        <v>1626126261</v>
      </c>
      <c r="DL247" t="s">
        <v>294</v>
      </c>
      <c r="DM247">
        <v>1626126255</v>
      </c>
      <c r="DN247">
        <v>1626126261</v>
      </c>
      <c r="DO247">
        <v>7</v>
      </c>
      <c r="DP247">
        <v>0.339</v>
      </c>
      <c r="DQ247">
        <v>0.02</v>
      </c>
      <c r="DR247">
        <v>2.158</v>
      </c>
      <c r="DS247">
        <v>-0.064</v>
      </c>
      <c r="DT247">
        <v>420</v>
      </c>
      <c r="DU247">
        <v>4</v>
      </c>
      <c r="DV247">
        <v>0.09</v>
      </c>
      <c r="DW247">
        <v>0.05</v>
      </c>
      <c r="DX247">
        <v>-18.6760975609756</v>
      </c>
      <c r="DY247">
        <v>-0.469423693379854</v>
      </c>
      <c r="DZ247">
        <v>0.0497734452063518</v>
      </c>
      <c r="EA247">
        <v>1</v>
      </c>
      <c r="EB247">
        <v>883.075114285714</v>
      </c>
      <c r="EC247">
        <v>-5.16456089603472</v>
      </c>
      <c r="ED247">
        <v>0.545989469884251</v>
      </c>
      <c r="EE247">
        <v>1</v>
      </c>
      <c r="EF247">
        <v>3.6146743902439</v>
      </c>
      <c r="EG247">
        <v>0.259202299651565</v>
      </c>
      <c r="EH247">
        <v>0.0277579032954563</v>
      </c>
      <c r="EI247">
        <v>0</v>
      </c>
      <c r="EJ247">
        <v>2</v>
      </c>
      <c r="EK247">
        <v>3</v>
      </c>
      <c r="EL247" t="s">
        <v>340</v>
      </c>
      <c r="EM247">
        <v>100</v>
      </c>
      <c r="EN247">
        <v>100</v>
      </c>
      <c r="EO247">
        <v>2.128</v>
      </c>
      <c r="EP247">
        <v>-0.0471</v>
      </c>
      <c r="EQ247">
        <v>1.36772170046793</v>
      </c>
      <c r="ER247">
        <v>0.00225868272383977</v>
      </c>
      <c r="ES247">
        <v>-9.96746185667655e-07</v>
      </c>
      <c r="ET247">
        <v>2.83711317370827e-10</v>
      </c>
      <c r="EU247">
        <v>-0.063082517618382</v>
      </c>
      <c r="EV247">
        <v>-0.00217948432402501</v>
      </c>
      <c r="EW247">
        <v>0.000453263451741206</v>
      </c>
      <c r="EX247">
        <v>-1.16319206543697e-06</v>
      </c>
      <c r="EY247">
        <v>-2</v>
      </c>
      <c r="EZ247">
        <v>2196</v>
      </c>
      <c r="FA247">
        <v>1</v>
      </c>
      <c r="FB247">
        <v>25</v>
      </c>
      <c r="FC247">
        <v>8.7</v>
      </c>
      <c r="FD247">
        <v>8.6</v>
      </c>
      <c r="FE247">
        <v>18</v>
      </c>
      <c r="FF247">
        <v>945.698</v>
      </c>
      <c r="FG247">
        <v>426.37</v>
      </c>
      <c r="FH247">
        <v>22.8334</v>
      </c>
      <c r="FI247">
        <v>25.4726</v>
      </c>
      <c r="FJ247">
        <v>29.9996</v>
      </c>
      <c r="FK247">
        <v>25.6499</v>
      </c>
      <c r="FL247">
        <v>25.6935</v>
      </c>
      <c r="FM247">
        <v>25.2747</v>
      </c>
      <c r="FN247">
        <v>68.6519</v>
      </c>
      <c r="FO247">
        <v>0</v>
      </c>
      <c r="FP247">
        <v>22.96</v>
      </c>
      <c r="FQ247">
        <v>420</v>
      </c>
      <c r="FR247">
        <v>5.26064</v>
      </c>
      <c r="FS247">
        <v>101.419</v>
      </c>
      <c r="FT247">
        <v>102.047</v>
      </c>
    </row>
    <row r="248" spans="1:176">
      <c r="A248">
        <v>232</v>
      </c>
      <c r="B248">
        <v>1626126776.6</v>
      </c>
      <c r="C248">
        <v>462.099999904633</v>
      </c>
      <c r="D248" t="s">
        <v>758</v>
      </c>
      <c r="E248" t="s">
        <v>759</v>
      </c>
      <c r="F248">
        <v>1</v>
      </c>
      <c r="I248">
        <v>1626126775.6</v>
      </c>
      <c r="J248">
        <f>(K248)/1000</f>
        <v>0</v>
      </c>
      <c r="K248">
        <f>1000*CC248*AI248*(BY248-BZ248)/(100*BR248*(1000-AI248*BY248))</f>
        <v>0</v>
      </c>
      <c r="L248">
        <f>CC248*AI248*(BX248-BW248*(1000-AI248*BZ248)/(1000-AI248*BY248))/(100*BR248)</f>
        <v>0</v>
      </c>
      <c r="M248">
        <f>BW248 - IF(AI248&gt;1, L248*BR248*100.0/(AK248*CK248), 0)</f>
        <v>0</v>
      </c>
      <c r="N248">
        <f>((T248-J248/2)*M248-L248)/(T248+J248/2)</f>
        <v>0</v>
      </c>
      <c r="O248">
        <f>N248*(CD248+CE248)/1000.0</f>
        <v>0</v>
      </c>
      <c r="P248">
        <f>(BW248 - IF(AI248&gt;1, L248*BR248*100.0/(AK248*CK248), 0))*(CD248+CE248)/1000.0</f>
        <v>0</v>
      </c>
      <c r="Q248">
        <f>2.0/((1/S248-1/R248)+SIGN(S248)*SQRT((1/S248-1/R248)*(1/S248-1/R248) + 4*BS248/((BS248+1)*(BS248+1))*(2*1/S248*1/R248-1/R248*1/R248)))</f>
        <v>0</v>
      </c>
      <c r="R248">
        <f>IF(LEFT(BT248,1)&lt;&gt;"0",IF(LEFT(BT248,1)="1",3.0,BU248),$D$5+$E$5*(CK248*CD248/($K$5*1000))+$F$5*(CK248*CD248/($K$5*1000))*MAX(MIN(BR248,$J$5),$I$5)*MAX(MIN(BR248,$J$5),$I$5)+$G$5*MAX(MIN(BR248,$J$5),$I$5)*(CK248*CD248/($K$5*1000))+$H$5*(CK248*CD248/($K$5*1000))*(CK248*CD248/($K$5*1000)))</f>
        <v>0</v>
      </c>
      <c r="S248">
        <f>J248*(1000-(1000*0.61365*exp(17.502*W248/(240.97+W248))/(CD248+CE248)+BY248)/2)/(1000*0.61365*exp(17.502*W248/(240.97+W248))/(CD248+CE248)-BY248)</f>
        <v>0</v>
      </c>
      <c r="T248">
        <f>1/((BS248+1)/(Q248/1.6)+1/(R248/1.37)) + BS248/((BS248+1)/(Q248/1.6) + BS248/(R248/1.37))</f>
        <v>0</v>
      </c>
      <c r="U248">
        <f>(BN248*BQ248)</f>
        <v>0</v>
      </c>
      <c r="V248">
        <f>(CF248+(U248+2*0.95*5.67E-8*(((CF248+$B$7)+273)^4-(CF248+273)^4)-44100*J248)/(1.84*29.3*R248+8*0.95*5.67E-8*(CF248+273)^3))</f>
        <v>0</v>
      </c>
      <c r="W248">
        <f>($C$7*CG248+$D$7*CH248+$E$7*V248)</f>
        <v>0</v>
      </c>
      <c r="X248">
        <f>0.61365*exp(17.502*W248/(240.97+W248))</f>
        <v>0</v>
      </c>
      <c r="Y248">
        <f>(Z248/AA248*100)</f>
        <v>0</v>
      </c>
      <c r="Z248">
        <f>BY248*(CD248+CE248)/1000</f>
        <v>0</v>
      </c>
      <c r="AA248">
        <f>0.61365*exp(17.502*CF248/(240.97+CF248))</f>
        <v>0</v>
      </c>
      <c r="AB248">
        <f>(X248-BY248*(CD248+CE248)/1000)</f>
        <v>0</v>
      </c>
      <c r="AC248">
        <f>(-J248*44100)</f>
        <v>0</v>
      </c>
      <c r="AD248">
        <f>2*29.3*R248*0.92*(CF248-W248)</f>
        <v>0</v>
      </c>
      <c r="AE248">
        <f>2*0.95*5.67E-8*(((CF248+$B$7)+273)^4-(W248+273)^4)</f>
        <v>0</v>
      </c>
      <c r="AF248">
        <f>U248+AE248+AC248+AD248</f>
        <v>0</v>
      </c>
      <c r="AG248">
        <v>13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MAX(0,($B$13+$C$13*CK248)/(1+$D$13*CK248)*CD248/(CF248+273)*$E$13)</f>
        <v>0</v>
      </c>
      <c r="AL248" t="s">
        <v>292</v>
      </c>
      <c r="AM248" t="s">
        <v>292</v>
      </c>
      <c r="AN248">
        <v>0</v>
      </c>
      <c r="AO248">
        <v>0</v>
      </c>
      <c r="AP248">
        <f>1-AN248/AO248</f>
        <v>0</v>
      </c>
      <c r="AQ248">
        <v>0</v>
      </c>
      <c r="AR248" t="s">
        <v>292</v>
      </c>
      <c r="AS248" t="s">
        <v>292</v>
      </c>
      <c r="AT248">
        <v>0</v>
      </c>
      <c r="AU248">
        <v>0</v>
      </c>
      <c r="AV248">
        <f>1-AT248/AU248</f>
        <v>0</v>
      </c>
      <c r="AW248">
        <v>0.5</v>
      </c>
      <c r="AX248">
        <f>BO248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292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BN248">
        <f>$B$11*CL248+$C$11*CM248+$F$11*CN248*(1-CQ248)</f>
        <v>0</v>
      </c>
      <c r="BO248">
        <f>BN248*BP248</f>
        <v>0</v>
      </c>
      <c r="BP248">
        <f>($B$11*$D$9+$C$11*$D$9+$F$11*((DA248+CS248)/MAX(DA248+CS248+DB248, 0.1)*$I$9+DB248/MAX(DA248+CS248+DB248, 0.1)*$J$9))/($B$11+$C$11+$F$11)</f>
        <v>0</v>
      </c>
      <c r="BQ248">
        <f>($B$11*$K$9+$C$11*$K$9+$F$11*((DA248+CS248)/MAX(DA248+CS248+DB248, 0.1)*$P$9+DB248/MAX(DA248+CS248+DB248, 0.1)*$Q$9))/($B$11+$C$11+$F$11)</f>
        <v>0</v>
      </c>
      <c r="BR248">
        <v>6</v>
      </c>
      <c r="BS248">
        <v>0.5</v>
      </c>
      <c r="BT248" t="s">
        <v>293</v>
      </c>
      <c r="BU248">
        <v>2</v>
      </c>
      <c r="BV248">
        <v>1626126775.6</v>
      </c>
      <c r="BW248">
        <v>401.163666666667</v>
      </c>
      <c r="BX248">
        <v>419.933666666667</v>
      </c>
      <c r="BY248">
        <v>8.90965333333333</v>
      </c>
      <c r="BZ248">
        <v>5.22056333333333</v>
      </c>
      <c r="CA248">
        <v>399.035</v>
      </c>
      <c r="CB248">
        <v>8.95673333333333</v>
      </c>
      <c r="CC248">
        <v>899.965333333333</v>
      </c>
      <c r="CD248">
        <v>100.777333333333</v>
      </c>
      <c r="CE248">
        <v>0.11093</v>
      </c>
      <c r="CF248">
        <v>21.6611</v>
      </c>
      <c r="CG248">
        <v>20.4300666666667</v>
      </c>
      <c r="CH248">
        <v>999.9</v>
      </c>
      <c r="CI248">
        <v>0</v>
      </c>
      <c r="CJ248">
        <v>0</v>
      </c>
      <c r="CK248">
        <v>10009.5666666667</v>
      </c>
      <c r="CL248">
        <v>0</v>
      </c>
      <c r="CM248">
        <v>0.221023</v>
      </c>
      <c r="CN248">
        <v>1460.06333333333</v>
      </c>
      <c r="CO248">
        <v>0.972997666666667</v>
      </c>
      <c r="CP248">
        <v>0.0270023666666667</v>
      </c>
      <c r="CQ248">
        <v>0</v>
      </c>
      <c r="CR248">
        <v>882.086</v>
      </c>
      <c r="CS248">
        <v>4.99999</v>
      </c>
      <c r="CT248">
        <v>12920.2333333333</v>
      </c>
      <c r="CU248">
        <v>12728.9</v>
      </c>
      <c r="CV248">
        <v>40.1663333333333</v>
      </c>
      <c r="CW248">
        <v>42.25</v>
      </c>
      <c r="CX248">
        <v>41.312</v>
      </c>
      <c r="CY248">
        <v>41.625</v>
      </c>
      <c r="CZ248">
        <v>41.937</v>
      </c>
      <c r="DA248">
        <v>1415.77333333333</v>
      </c>
      <c r="DB248">
        <v>39.29</v>
      </c>
      <c r="DC248">
        <v>0</v>
      </c>
      <c r="DD248">
        <v>1626126786.1</v>
      </c>
      <c r="DE248">
        <v>0</v>
      </c>
      <c r="DF248">
        <v>882.64</v>
      </c>
      <c r="DG248">
        <v>-5.36205128841049</v>
      </c>
      <c r="DH248">
        <v>-63.8940170981501</v>
      </c>
      <c r="DI248">
        <v>12926.4730769231</v>
      </c>
      <c r="DJ248">
        <v>15</v>
      </c>
      <c r="DK248">
        <v>1626126261</v>
      </c>
      <c r="DL248" t="s">
        <v>294</v>
      </c>
      <c r="DM248">
        <v>1626126255</v>
      </c>
      <c r="DN248">
        <v>1626126261</v>
      </c>
      <c r="DO248">
        <v>7</v>
      </c>
      <c r="DP248">
        <v>0.339</v>
      </c>
      <c r="DQ248">
        <v>0.02</v>
      </c>
      <c r="DR248">
        <v>2.158</v>
      </c>
      <c r="DS248">
        <v>-0.064</v>
      </c>
      <c r="DT248">
        <v>420</v>
      </c>
      <c r="DU248">
        <v>4</v>
      </c>
      <c r="DV248">
        <v>0.09</v>
      </c>
      <c r="DW248">
        <v>0.05</v>
      </c>
      <c r="DX248">
        <v>-18.6918170731707</v>
      </c>
      <c r="DY248">
        <v>-0.450700348432037</v>
      </c>
      <c r="DZ248">
        <v>0.0480442474028563</v>
      </c>
      <c r="EA248">
        <v>1</v>
      </c>
      <c r="EB248">
        <v>882.914911764706</v>
      </c>
      <c r="EC248">
        <v>-4.97431290473904</v>
      </c>
      <c r="ED248">
        <v>0.517141030238081</v>
      </c>
      <c r="EE248">
        <v>1</v>
      </c>
      <c r="EF248">
        <v>3.6253143902439</v>
      </c>
      <c r="EG248">
        <v>0.288864041811843</v>
      </c>
      <c r="EH248">
        <v>0.0308904444179024</v>
      </c>
      <c r="EI248">
        <v>0</v>
      </c>
      <c r="EJ248">
        <v>2</v>
      </c>
      <c r="EK248">
        <v>3</v>
      </c>
      <c r="EL248" t="s">
        <v>340</v>
      </c>
      <c r="EM248">
        <v>100</v>
      </c>
      <c r="EN248">
        <v>100</v>
      </c>
      <c r="EO248">
        <v>2.128</v>
      </c>
      <c r="EP248">
        <v>-0.047</v>
      </c>
      <c r="EQ248">
        <v>1.36772170046793</v>
      </c>
      <c r="ER248">
        <v>0.00225868272383977</v>
      </c>
      <c r="ES248">
        <v>-9.96746185667655e-07</v>
      </c>
      <c r="ET248">
        <v>2.83711317370827e-10</v>
      </c>
      <c r="EU248">
        <v>-0.063082517618382</v>
      </c>
      <c r="EV248">
        <v>-0.00217948432402501</v>
      </c>
      <c r="EW248">
        <v>0.000453263451741206</v>
      </c>
      <c r="EX248">
        <v>-1.16319206543697e-06</v>
      </c>
      <c r="EY248">
        <v>-2</v>
      </c>
      <c r="EZ248">
        <v>2196</v>
      </c>
      <c r="FA248">
        <v>1</v>
      </c>
      <c r="FB248">
        <v>25</v>
      </c>
      <c r="FC248">
        <v>8.7</v>
      </c>
      <c r="FD248">
        <v>8.6</v>
      </c>
      <c r="FE248">
        <v>18</v>
      </c>
      <c r="FF248">
        <v>945.504</v>
      </c>
      <c r="FG248">
        <v>426.014</v>
      </c>
      <c r="FH248">
        <v>22.8932</v>
      </c>
      <c r="FI248">
        <v>25.4702</v>
      </c>
      <c r="FJ248">
        <v>29.9996</v>
      </c>
      <c r="FK248">
        <v>25.6478</v>
      </c>
      <c r="FL248">
        <v>25.6913</v>
      </c>
      <c r="FM248">
        <v>25.2739</v>
      </c>
      <c r="FN248">
        <v>68.6519</v>
      </c>
      <c r="FO248">
        <v>0</v>
      </c>
      <c r="FP248">
        <v>22.96</v>
      </c>
      <c r="FQ248">
        <v>420</v>
      </c>
      <c r="FR248">
        <v>5.26103</v>
      </c>
      <c r="FS248">
        <v>101.419</v>
      </c>
      <c r="FT248">
        <v>102.047</v>
      </c>
    </row>
    <row r="249" spans="1:176">
      <c r="A249">
        <v>233</v>
      </c>
      <c r="B249">
        <v>1626126778.6</v>
      </c>
      <c r="C249">
        <v>464.099999904633</v>
      </c>
      <c r="D249" t="s">
        <v>760</v>
      </c>
      <c r="E249" t="s">
        <v>761</v>
      </c>
      <c r="F249">
        <v>1</v>
      </c>
      <c r="I249">
        <v>1626126777.6</v>
      </c>
      <c r="J249">
        <f>(K249)/1000</f>
        <v>0</v>
      </c>
      <c r="K249">
        <f>1000*CC249*AI249*(BY249-BZ249)/(100*BR249*(1000-AI249*BY249))</f>
        <v>0</v>
      </c>
      <c r="L249">
        <f>CC249*AI249*(BX249-BW249*(1000-AI249*BZ249)/(1000-AI249*BY249))/(100*BR249)</f>
        <v>0</v>
      </c>
      <c r="M249">
        <f>BW249 - IF(AI249&gt;1, L249*BR249*100.0/(AK249*CK249), 0)</f>
        <v>0</v>
      </c>
      <c r="N249">
        <f>((T249-J249/2)*M249-L249)/(T249+J249/2)</f>
        <v>0</v>
      </c>
      <c r="O249">
        <f>N249*(CD249+CE249)/1000.0</f>
        <v>0</v>
      </c>
      <c r="P249">
        <f>(BW249 - IF(AI249&gt;1, L249*BR249*100.0/(AK249*CK249), 0))*(CD249+CE249)/1000.0</f>
        <v>0</v>
      </c>
      <c r="Q249">
        <f>2.0/((1/S249-1/R249)+SIGN(S249)*SQRT((1/S249-1/R249)*(1/S249-1/R249) + 4*BS249/((BS249+1)*(BS249+1))*(2*1/S249*1/R249-1/R249*1/R249)))</f>
        <v>0</v>
      </c>
      <c r="R249">
        <f>IF(LEFT(BT249,1)&lt;&gt;"0",IF(LEFT(BT249,1)="1",3.0,BU249),$D$5+$E$5*(CK249*CD249/($K$5*1000))+$F$5*(CK249*CD249/($K$5*1000))*MAX(MIN(BR249,$J$5),$I$5)*MAX(MIN(BR249,$J$5),$I$5)+$G$5*MAX(MIN(BR249,$J$5),$I$5)*(CK249*CD249/($K$5*1000))+$H$5*(CK249*CD249/($K$5*1000))*(CK249*CD249/($K$5*1000)))</f>
        <v>0</v>
      </c>
      <c r="S249">
        <f>J249*(1000-(1000*0.61365*exp(17.502*W249/(240.97+W249))/(CD249+CE249)+BY249)/2)/(1000*0.61365*exp(17.502*W249/(240.97+W249))/(CD249+CE249)-BY249)</f>
        <v>0</v>
      </c>
      <c r="T249">
        <f>1/((BS249+1)/(Q249/1.6)+1/(R249/1.37)) + BS249/((BS249+1)/(Q249/1.6) + BS249/(R249/1.37))</f>
        <v>0</v>
      </c>
      <c r="U249">
        <f>(BN249*BQ249)</f>
        <v>0</v>
      </c>
      <c r="V249">
        <f>(CF249+(U249+2*0.95*5.67E-8*(((CF249+$B$7)+273)^4-(CF249+273)^4)-44100*J249)/(1.84*29.3*R249+8*0.95*5.67E-8*(CF249+273)^3))</f>
        <v>0</v>
      </c>
      <c r="W249">
        <f>($C$7*CG249+$D$7*CH249+$E$7*V249)</f>
        <v>0</v>
      </c>
      <c r="X249">
        <f>0.61365*exp(17.502*W249/(240.97+W249))</f>
        <v>0</v>
      </c>
      <c r="Y249">
        <f>(Z249/AA249*100)</f>
        <v>0</v>
      </c>
      <c r="Z249">
        <f>BY249*(CD249+CE249)/1000</f>
        <v>0</v>
      </c>
      <c r="AA249">
        <f>0.61365*exp(17.502*CF249/(240.97+CF249))</f>
        <v>0</v>
      </c>
      <c r="AB249">
        <f>(X249-BY249*(CD249+CE249)/1000)</f>
        <v>0</v>
      </c>
      <c r="AC249">
        <f>(-J249*44100)</f>
        <v>0</v>
      </c>
      <c r="AD249">
        <f>2*29.3*R249*0.92*(CF249-W249)</f>
        <v>0</v>
      </c>
      <c r="AE249">
        <f>2*0.95*5.67E-8*(((CF249+$B$7)+273)^4-(W249+273)^4)</f>
        <v>0</v>
      </c>
      <c r="AF249">
        <f>U249+AE249+AC249+AD249</f>
        <v>0</v>
      </c>
      <c r="AG249">
        <v>13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MAX(0,($B$13+$C$13*CK249)/(1+$D$13*CK249)*CD249/(CF249+273)*$E$13)</f>
        <v>0</v>
      </c>
      <c r="AL249" t="s">
        <v>292</v>
      </c>
      <c r="AM249" t="s">
        <v>292</v>
      </c>
      <c r="AN249">
        <v>0</v>
      </c>
      <c r="AO249">
        <v>0</v>
      </c>
      <c r="AP249">
        <f>1-AN249/AO249</f>
        <v>0</v>
      </c>
      <c r="AQ249">
        <v>0</v>
      </c>
      <c r="AR249" t="s">
        <v>292</v>
      </c>
      <c r="AS249" t="s">
        <v>292</v>
      </c>
      <c r="AT249">
        <v>0</v>
      </c>
      <c r="AU249">
        <v>0</v>
      </c>
      <c r="AV249">
        <f>1-AT249/AU249</f>
        <v>0</v>
      </c>
      <c r="AW249">
        <v>0.5</v>
      </c>
      <c r="AX249">
        <f>BO249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292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BN249">
        <f>$B$11*CL249+$C$11*CM249+$F$11*CN249*(1-CQ249)</f>
        <v>0</v>
      </c>
      <c r="BO249">
        <f>BN249*BP249</f>
        <v>0</v>
      </c>
      <c r="BP249">
        <f>($B$11*$D$9+$C$11*$D$9+$F$11*((DA249+CS249)/MAX(DA249+CS249+DB249, 0.1)*$I$9+DB249/MAX(DA249+CS249+DB249, 0.1)*$J$9))/($B$11+$C$11+$F$11)</f>
        <v>0</v>
      </c>
      <c r="BQ249">
        <f>($B$11*$K$9+$C$11*$K$9+$F$11*((DA249+CS249)/MAX(DA249+CS249+DB249, 0.1)*$P$9+DB249/MAX(DA249+CS249+DB249, 0.1)*$Q$9))/($B$11+$C$11+$F$11)</f>
        <v>0</v>
      </c>
      <c r="BR249">
        <v>6</v>
      </c>
      <c r="BS249">
        <v>0.5</v>
      </c>
      <c r="BT249" t="s">
        <v>293</v>
      </c>
      <c r="BU249">
        <v>2</v>
      </c>
      <c r="BV249">
        <v>1626126777.6</v>
      </c>
      <c r="BW249">
        <v>401.147666666667</v>
      </c>
      <c r="BX249">
        <v>419.989333333333</v>
      </c>
      <c r="BY249">
        <v>8.92471666666667</v>
      </c>
      <c r="BZ249">
        <v>5.2212</v>
      </c>
      <c r="CA249">
        <v>399.019333333333</v>
      </c>
      <c r="CB249">
        <v>8.97170666666666</v>
      </c>
      <c r="CC249">
        <v>900.038666666667</v>
      </c>
      <c r="CD249">
        <v>100.775333333333</v>
      </c>
      <c r="CE249">
        <v>0.111065333333333</v>
      </c>
      <c r="CF249">
        <v>21.694</v>
      </c>
      <c r="CG249">
        <v>20.4618</v>
      </c>
      <c r="CH249">
        <v>999.9</v>
      </c>
      <c r="CI249">
        <v>0</v>
      </c>
      <c r="CJ249">
        <v>0</v>
      </c>
      <c r="CK249">
        <v>10037.7</v>
      </c>
      <c r="CL249">
        <v>0</v>
      </c>
      <c r="CM249">
        <v>0.221023</v>
      </c>
      <c r="CN249">
        <v>1459.9</v>
      </c>
      <c r="CO249">
        <v>0.972996333333333</v>
      </c>
      <c r="CP249">
        <v>0.0270039333333333</v>
      </c>
      <c r="CQ249">
        <v>0</v>
      </c>
      <c r="CR249">
        <v>882.029333333333</v>
      </c>
      <c r="CS249">
        <v>4.99999</v>
      </c>
      <c r="CT249">
        <v>12916.7</v>
      </c>
      <c r="CU249">
        <v>12727.4333333333</v>
      </c>
      <c r="CV249">
        <v>40.187</v>
      </c>
      <c r="CW249">
        <v>42.25</v>
      </c>
      <c r="CX249">
        <v>41.312</v>
      </c>
      <c r="CY249">
        <v>41.583</v>
      </c>
      <c r="CZ249">
        <v>41.937</v>
      </c>
      <c r="DA249">
        <v>1415.61</v>
      </c>
      <c r="DB249">
        <v>39.29</v>
      </c>
      <c r="DC249">
        <v>0</v>
      </c>
      <c r="DD249">
        <v>1626126787.9</v>
      </c>
      <c r="DE249">
        <v>0</v>
      </c>
      <c r="DF249">
        <v>882.48204</v>
      </c>
      <c r="DG249">
        <v>-5.14307691575266</v>
      </c>
      <c r="DH249">
        <v>-64.5230767967221</v>
      </c>
      <c r="DI249">
        <v>12924.052</v>
      </c>
      <c r="DJ249">
        <v>15</v>
      </c>
      <c r="DK249">
        <v>1626126261</v>
      </c>
      <c r="DL249" t="s">
        <v>294</v>
      </c>
      <c r="DM249">
        <v>1626126255</v>
      </c>
      <c r="DN249">
        <v>1626126261</v>
      </c>
      <c r="DO249">
        <v>7</v>
      </c>
      <c r="DP249">
        <v>0.339</v>
      </c>
      <c r="DQ249">
        <v>0.02</v>
      </c>
      <c r="DR249">
        <v>2.158</v>
      </c>
      <c r="DS249">
        <v>-0.064</v>
      </c>
      <c r="DT249">
        <v>420</v>
      </c>
      <c r="DU249">
        <v>4</v>
      </c>
      <c r="DV249">
        <v>0.09</v>
      </c>
      <c r="DW249">
        <v>0.05</v>
      </c>
      <c r="DX249">
        <v>-18.7105951219512</v>
      </c>
      <c r="DY249">
        <v>-0.509590243902459</v>
      </c>
      <c r="DZ249">
        <v>0.0545570542764787</v>
      </c>
      <c r="EA249">
        <v>0</v>
      </c>
      <c r="EB249">
        <v>882.741272727273</v>
      </c>
      <c r="EC249">
        <v>-4.69167548301357</v>
      </c>
      <c r="ED249">
        <v>0.485290682820056</v>
      </c>
      <c r="EE249">
        <v>1</v>
      </c>
      <c r="EF249">
        <v>3.63697073170732</v>
      </c>
      <c r="EG249">
        <v>0.31530773519164</v>
      </c>
      <c r="EH249">
        <v>0.0336751640690044</v>
      </c>
      <c r="EI249">
        <v>0</v>
      </c>
      <c r="EJ249">
        <v>1</v>
      </c>
      <c r="EK249">
        <v>3</v>
      </c>
      <c r="EL249" t="s">
        <v>459</v>
      </c>
      <c r="EM249">
        <v>100</v>
      </c>
      <c r="EN249">
        <v>100</v>
      </c>
      <c r="EO249">
        <v>2.128</v>
      </c>
      <c r="EP249">
        <v>-0.047</v>
      </c>
      <c r="EQ249">
        <v>1.36772170046793</v>
      </c>
      <c r="ER249">
        <v>0.00225868272383977</v>
      </c>
      <c r="ES249">
        <v>-9.96746185667655e-07</v>
      </c>
      <c r="ET249">
        <v>2.83711317370827e-10</v>
      </c>
      <c r="EU249">
        <v>-0.063082517618382</v>
      </c>
      <c r="EV249">
        <v>-0.00217948432402501</v>
      </c>
      <c r="EW249">
        <v>0.000453263451741206</v>
      </c>
      <c r="EX249">
        <v>-1.16319206543697e-06</v>
      </c>
      <c r="EY249">
        <v>-2</v>
      </c>
      <c r="EZ249">
        <v>2196</v>
      </c>
      <c r="FA249">
        <v>1</v>
      </c>
      <c r="FB249">
        <v>25</v>
      </c>
      <c r="FC249">
        <v>8.7</v>
      </c>
      <c r="FD249">
        <v>8.6</v>
      </c>
      <c r="FE249">
        <v>18</v>
      </c>
      <c r="FF249">
        <v>945.831</v>
      </c>
      <c r="FG249">
        <v>425.894</v>
      </c>
      <c r="FH249">
        <v>22.9594</v>
      </c>
      <c r="FI249">
        <v>25.4675</v>
      </c>
      <c r="FJ249">
        <v>29.9996</v>
      </c>
      <c r="FK249">
        <v>25.6456</v>
      </c>
      <c r="FL249">
        <v>25.6892</v>
      </c>
      <c r="FM249">
        <v>25.2733</v>
      </c>
      <c r="FN249">
        <v>68.6519</v>
      </c>
      <c r="FO249">
        <v>0</v>
      </c>
      <c r="FP249">
        <v>23.06</v>
      </c>
      <c r="FQ249">
        <v>420</v>
      </c>
      <c r="FR249">
        <v>5.26232</v>
      </c>
      <c r="FS249">
        <v>101.419</v>
      </c>
      <c r="FT249">
        <v>102.047</v>
      </c>
    </row>
    <row r="250" spans="1:176">
      <c r="A250">
        <v>234</v>
      </c>
      <c r="B250">
        <v>1626126780.6</v>
      </c>
      <c r="C250">
        <v>466.099999904633</v>
      </c>
      <c r="D250" t="s">
        <v>762</v>
      </c>
      <c r="E250" t="s">
        <v>763</v>
      </c>
      <c r="F250">
        <v>1</v>
      </c>
      <c r="I250">
        <v>1626126779.6</v>
      </c>
      <c r="J250">
        <f>(K250)/1000</f>
        <v>0</v>
      </c>
      <c r="K250">
        <f>1000*CC250*AI250*(BY250-BZ250)/(100*BR250*(1000-AI250*BY250))</f>
        <v>0</v>
      </c>
      <c r="L250">
        <f>CC250*AI250*(BX250-BW250*(1000-AI250*BZ250)/(1000-AI250*BY250))/(100*BR250)</f>
        <v>0</v>
      </c>
      <c r="M250">
        <f>BW250 - IF(AI250&gt;1, L250*BR250*100.0/(AK250*CK250), 0)</f>
        <v>0</v>
      </c>
      <c r="N250">
        <f>((T250-J250/2)*M250-L250)/(T250+J250/2)</f>
        <v>0</v>
      </c>
      <c r="O250">
        <f>N250*(CD250+CE250)/1000.0</f>
        <v>0</v>
      </c>
      <c r="P250">
        <f>(BW250 - IF(AI250&gt;1, L250*BR250*100.0/(AK250*CK250), 0))*(CD250+CE250)/1000.0</f>
        <v>0</v>
      </c>
      <c r="Q250">
        <f>2.0/((1/S250-1/R250)+SIGN(S250)*SQRT((1/S250-1/R250)*(1/S250-1/R250) + 4*BS250/((BS250+1)*(BS250+1))*(2*1/S250*1/R250-1/R250*1/R250)))</f>
        <v>0</v>
      </c>
      <c r="R250">
        <f>IF(LEFT(BT250,1)&lt;&gt;"0",IF(LEFT(BT250,1)="1",3.0,BU250),$D$5+$E$5*(CK250*CD250/($K$5*1000))+$F$5*(CK250*CD250/($K$5*1000))*MAX(MIN(BR250,$J$5),$I$5)*MAX(MIN(BR250,$J$5),$I$5)+$G$5*MAX(MIN(BR250,$J$5),$I$5)*(CK250*CD250/($K$5*1000))+$H$5*(CK250*CD250/($K$5*1000))*(CK250*CD250/($K$5*1000)))</f>
        <v>0</v>
      </c>
      <c r="S250">
        <f>J250*(1000-(1000*0.61365*exp(17.502*W250/(240.97+W250))/(CD250+CE250)+BY250)/2)/(1000*0.61365*exp(17.502*W250/(240.97+W250))/(CD250+CE250)-BY250)</f>
        <v>0</v>
      </c>
      <c r="T250">
        <f>1/((BS250+1)/(Q250/1.6)+1/(R250/1.37)) + BS250/((BS250+1)/(Q250/1.6) + BS250/(R250/1.37))</f>
        <v>0</v>
      </c>
      <c r="U250">
        <f>(BN250*BQ250)</f>
        <v>0</v>
      </c>
      <c r="V250">
        <f>(CF250+(U250+2*0.95*5.67E-8*(((CF250+$B$7)+273)^4-(CF250+273)^4)-44100*J250)/(1.84*29.3*R250+8*0.95*5.67E-8*(CF250+273)^3))</f>
        <v>0</v>
      </c>
      <c r="W250">
        <f>($C$7*CG250+$D$7*CH250+$E$7*V250)</f>
        <v>0</v>
      </c>
      <c r="X250">
        <f>0.61365*exp(17.502*W250/(240.97+W250))</f>
        <v>0</v>
      </c>
      <c r="Y250">
        <f>(Z250/AA250*100)</f>
        <v>0</v>
      </c>
      <c r="Z250">
        <f>BY250*(CD250+CE250)/1000</f>
        <v>0</v>
      </c>
      <c r="AA250">
        <f>0.61365*exp(17.502*CF250/(240.97+CF250))</f>
        <v>0</v>
      </c>
      <c r="AB250">
        <f>(X250-BY250*(CD250+CE250)/1000)</f>
        <v>0</v>
      </c>
      <c r="AC250">
        <f>(-J250*44100)</f>
        <v>0</v>
      </c>
      <c r="AD250">
        <f>2*29.3*R250*0.92*(CF250-W250)</f>
        <v>0</v>
      </c>
      <c r="AE250">
        <f>2*0.95*5.67E-8*(((CF250+$B$7)+273)^4-(W250+273)^4)</f>
        <v>0</v>
      </c>
      <c r="AF250">
        <f>U250+AE250+AC250+AD250</f>
        <v>0</v>
      </c>
      <c r="AG250">
        <v>13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MAX(0,($B$13+$C$13*CK250)/(1+$D$13*CK250)*CD250/(CF250+273)*$E$13)</f>
        <v>0</v>
      </c>
      <c r="AL250" t="s">
        <v>292</v>
      </c>
      <c r="AM250" t="s">
        <v>292</v>
      </c>
      <c r="AN250">
        <v>0</v>
      </c>
      <c r="AO250">
        <v>0</v>
      </c>
      <c r="AP250">
        <f>1-AN250/AO250</f>
        <v>0</v>
      </c>
      <c r="AQ250">
        <v>0</v>
      </c>
      <c r="AR250" t="s">
        <v>292</v>
      </c>
      <c r="AS250" t="s">
        <v>292</v>
      </c>
      <c r="AT250">
        <v>0</v>
      </c>
      <c r="AU250">
        <v>0</v>
      </c>
      <c r="AV250">
        <f>1-AT250/AU250</f>
        <v>0</v>
      </c>
      <c r="AW250">
        <v>0.5</v>
      </c>
      <c r="AX250">
        <f>BO250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292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BN250">
        <f>$B$11*CL250+$C$11*CM250+$F$11*CN250*(1-CQ250)</f>
        <v>0</v>
      </c>
      <c r="BO250">
        <f>BN250*BP250</f>
        <v>0</v>
      </c>
      <c r="BP250">
        <f>($B$11*$D$9+$C$11*$D$9+$F$11*((DA250+CS250)/MAX(DA250+CS250+DB250, 0.1)*$I$9+DB250/MAX(DA250+CS250+DB250, 0.1)*$J$9))/($B$11+$C$11+$F$11)</f>
        <v>0</v>
      </c>
      <c r="BQ250">
        <f>($B$11*$K$9+$C$11*$K$9+$F$11*((DA250+CS250)/MAX(DA250+CS250+DB250, 0.1)*$P$9+DB250/MAX(DA250+CS250+DB250, 0.1)*$Q$9))/($B$11+$C$11+$F$11)</f>
        <v>0</v>
      </c>
      <c r="BR250">
        <v>6</v>
      </c>
      <c r="BS250">
        <v>0.5</v>
      </c>
      <c r="BT250" t="s">
        <v>293</v>
      </c>
      <c r="BU250">
        <v>2</v>
      </c>
      <c r="BV250">
        <v>1626126779.6</v>
      </c>
      <c r="BW250">
        <v>401.152333333333</v>
      </c>
      <c r="BX250">
        <v>420.035</v>
      </c>
      <c r="BY250">
        <v>8.93782333333333</v>
      </c>
      <c r="BZ250">
        <v>5.22210333333333</v>
      </c>
      <c r="CA250">
        <v>399.023666666667</v>
      </c>
      <c r="CB250">
        <v>8.98474</v>
      </c>
      <c r="CC250">
        <v>900.016666666667</v>
      </c>
      <c r="CD250">
        <v>100.774666666667</v>
      </c>
      <c r="CE250">
        <v>0.111318666666667</v>
      </c>
      <c r="CF250">
        <v>21.7243666666667</v>
      </c>
      <c r="CG250">
        <v>20.4863</v>
      </c>
      <c r="CH250">
        <v>999.9</v>
      </c>
      <c r="CI250">
        <v>0</v>
      </c>
      <c r="CJ250">
        <v>0</v>
      </c>
      <c r="CK250">
        <v>10028.1</v>
      </c>
      <c r="CL250">
        <v>0</v>
      </c>
      <c r="CM250">
        <v>0.221023</v>
      </c>
      <c r="CN250">
        <v>1460.07</v>
      </c>
      <c r="CO250">
        <v>0.972999</v>
      </c>
      <c r="CP250">
        <v>0.0270008</v>
      </c>
      <c r="CQ250">
        <v>0</v>
      </c>
      <c r="CR250">
        <v>881.857</v>
      </c>
      <c r="CS250">
        <v>4.99999</v>
      </c>
      <c r="CT250">
        <v>12916.1666666667</v>
      </c>
      <c r="CU250">
        <v>12728.9</v>
      </c>
      <c r="CV250">
        <v>40.1663333333333</v>
      </c>
      <c r="CW250">
        <v>42.25</v>
      </c>
      <c r="CX250">
        <v>41.312</v>
      </c>
      <c r="CY250">
        <v>41.625</v>
      </c>
      <c r="CZ250">
        <v>41.937</v>
      </c>
      <c r="DA250">
        <v>1415.78</v>
      </c>
      <c r="DB250">
        <v>39.29</v>
      </c>
      <c r="DC250">
        <v>0</v>
      </c>
      <c r="DD250">
        <v>1626126789.7</v>
      </c>
      <c r="DE250">
        <v>0</v>
      </c>
      <c r="DF250">
        <v>882.351230769231</v>
      </c>
      <c r="DG250">
        <v>-4.58290598263309</v>
      </c>
      <c r="DH250">
        <v>-62.9094017563941</v>
      </c>
      <c r="DI250">
        <v>12922.6192307692</v>
      </c>
      <c r="DJ250">
        <v>15</v>
      </c>
      <c r="DK250">
        <v>1626126261</v>
      </c>
      <c r="DL250" t="s">
        <v>294</v>
      </c>
      <c r="DM250">
        <v>1626126255</v>
      </c>
      <c r="DN250">
        <v>1626126261</v>
      </c>
      <c r="DO250">
        <v>7</v>
      </c>
      <c r="DP250">
        <v>0.339</v>
      </c>
      <c r="DQ250">
        <v>0.02</v>
      </c>
      <c r="DR250">
        <v>2.158</v>
      </c>
      <c r="DS250">
        <v>-0.064</v>
      </c>
      <c r="DT250">
        <v>420</v>
      </c>
      <c r="DU250">
        <v>4</v>
      </c>
      <c r="DV250">
        <v>0.09</v>
      </c>
      <c r="DW250">
        <v>0.05</v>
      </c>
      <c r="DX250">
        <v>-18.732812195122</v>
      </c>
      <c r="DY250">
        <v>-0.627967944250852</v>
      </c>
      <c r="DZ250">
        <v>0.0671856808028139</v>
      </c>
      <c r="EA250">
        <v>0</v>
      </c>
      <c r="EB250">
        <v>882.592971428571</v>
      </c>
      <c r="EC250">
        <v>-4.46219299720769</v>
      </c>
      <c r="ED250">
        <v>0.492551925367945</v>
      </c>
      <c r="EE250">
        <v>1</v>
      </c>
      <c r="EF250">
        <v>3.6482212195122</v>
      </c>
      <c r="EG250">
        <v>0.352023344947734</v>
      </c>
      <c r="EH250">
        <v>0.0370763674777082</v>
      </c>
      <c r="EI250">
        <v>0</v>
      </c>
      <c r="EJ250">
        <v>1</v>
      </c>
      <c r="EK250">
        <v>3</v>
      </c>
      <c r="EL250" t="s">
        <v>459</v>
      </c>
      <c r="EM250">
        <v>100</v>
      </c>
      <c r="EN250">
        <v>100</v>
      </c>
      <c r="EO250">
        <v>2.128</v>
      </c>
      <c r="EP250">
        <v>-0.0469</v>
      </c>
      <c r="EQ250">
        <v>1.36772170046793</v>
      </c>
      <c r="ER250">
        <v>0.00225868272383977</v>
      </c>
      <c r="ES250">
        <v>-9.96746185667655e-07</v>
      </c>
      <c r="ET250">
        <v>2.83711317370827e-10</v>
      </c>
      <c r="EU250">
        <v>-0.063082517618382</v>
      </c>
      <c r="EV250">
        <v>-0.00217948432402501</v>
      </c>
      <c r="EW250">
        <v>0.000453263451741206</v>
      </c>
      <c r="EX250">
        <v>-1.16319206543697e-06</v>
      </c>
      <c r="EY250">
        <v>-2</v>
      </c>
      <c r="EZ250">
        <v>2196</v>
      </c>
      <c r="FA250">
        <v>1</v>
      </c>
      <c r="FB250">
        <v>25</v>
      </c>
      <c r="FC250">
        <v>8.8</v>
      </c>
      <c r="FD250">
        <v>8.7</v>
      </c>
      <c r="FE250">
        <v>18</v>
      </c>
      <c r="FF250">
        <v>945.715</v>
      </c>
      <c r="FG250">
        <v>425.98</v>
      </c>
      <c r="FH250">
        <v>23.0194</v>
      </c>
      <c r="FI250">
        <v>25.4645</v>
      </c>
      <c r="FJ250">
        <v>29.9997</v>
      </c>
      <c r="FK250">
        <v>25.6435</v>
      </c>
      <c r="FL250">
        <v>25.687</v>
      </c>
      <c r="FM250">
        <v>25.2728</v>
      </c>
      <c r="FN250">
        <v>68.6519</v>
      </c>
      <c r="FO250">
        <v>0</v>
      </c>
      <c r="FP250">
        <v>23.17</v>
      </c>
      <c r="FQ250">
        <v>420</v>
      </c>
      <c r="FR250">
        <v>5.25417</v>
      </c>
      <c r="FS250">
        <v>101.419</v>
      </c>
      <c r="FT250">
        <v>102.047</v>
      </c>
    </row>
    <row r="251" spans="1:176">
      <c r="A251">
        <v>235</v>
      </c>
      <c r="B251">
        <v>1626126782.6</v>
      </c>
      <c r="C251">
        <v>468.099999904633</v>
      </c>
      <c r="D251" t="s">
        <v>764</v>
      </c>
      <c r="E251" t="s">
        <v>765</v>
      </c>
      <c r="F251">
        <v>1</v>
      </c>
      <c r="I251">
        <v>1626126781.6</v>
      </c>
      <c r="J251">
        <f>(K251)/1000</f>
        <v>0</v>
      </c>
      <c r="K251">
        <f>1000*CC251*AI251*(BY251-BZ251)/(100*BR251*(1000-AI251*BY251))</f>
        <v>0</v>
      </c>
      <c r="L251">
        <f>CC251*AI251*(BX251-BW251*(1000-AI251*BZ251)/(1000-AI251*BY251))/(100*BR251)</f>
        <v>0</v>
      </c>
      <c r="M251">
        <f>BW251 - IF(AI251&gt;1, L251*BR251*100.0/(AK251*CK251), 0)</f>
        <v>0</v>
      </c>
      <c r="N251">
        <f>((T251-J251/2)*M251-L251)/(T251+J251/2)</f>
        <v>0</v>
      </c>
      <c r="O251">
        <f>N251*(CD251+CE251)/1000.0</f>
        <v>0</v>
      </c>
      <c r="P251">
        <f>(BW251 - IF(AI251&gt;1, L251*BR251*100.0/(AK251*CK251), 0))*(CD251+CE251)/1000.0</f>
        <v>0</v>
      </c>
      <c r="Q251">
        <f>2.0/((1/S251-1/R251)+SIGN(S251)*SQRT((1/S251-1/R251)*(1/S251-1/R251) + 4*BS251/((BS251+1)*(BS251+1))*(2*1/S251*1/R251-1/R251*1/R251)))</f>
        <v>0</v>
      </c>
      <c r="R251">
        <f>IF(LEFT(BT251,1)&lt;&gt;"0",IF(LEFT(BT251,1)="1",3.0,BU251),$D$5+$E$5*(CK251*CD251/($K$5*1000))+$F$5*(CK251*CD251/($K$5*1000))*MAX(MIN(BR251,$J$5),$I$5)*MAX(MIN(BR251,$J$5),$I$5)+$G$5*MAX(MIN(BR251,$J$5),$I$5)*(CK251*CD251/($K$5*1000))+$H$5*(CK251*CD251/($K$5*1000))*(CK251*CD251/($K$5*1000)))</f>
        <v>0</v>
      </c>
      <c r="S251">
        <f>J251*(1000-(1000*0.61365*exp(17.502*W251/(240.97+W251))/(CD251+CE251)+BY251)/2)/(1000*0.61365*exp(17.502*W251/(240.97+W251))/(CD251+CE251)-BY251)</f>
        <v>0</v>
      </c>
      <c r="T251">
        <f>1/((BS251+1)/(Q251/1.6)+1/(R251/1.37)) + BS251/((BS251+1)/(Q251/1.6) + BS251/(R251/1.37))</f>
        <v>0</v>
      </c>
      <c r="U251">
        <f>(BN251*BQ251)</f>
        <v>0</v>
      </c>
      <c r="V251">
        <f>(CF251+(U251+2*0.95*5.67E-8*(((CF251+$B$7)+273)^4-(CF251+273)^4)-44100*J251)/(1.84*29.3*R251+8*0.95*5.67E-8*(CF251+273)^3))</f>
        <v>0</v>
      </c>
      <c r="W251">
        <f>($C$7*CG251+$D$7*CH251+$E$7*V251)</f>
        <v>0</v>
      </c>
      <c r="X251">
        <f>0.61365*exp(17.502*W251/(240.97+W251))</f>
        <v>0</v>
      </c>
      <c r="Y251">
        <f>(Z251/AA251*100)</f>
        <v>0</v>
      </c>
      <c r="Z251">
        <f>BY251*(CD251+CE251)/1000</f>
        <v>0</v>
      </c>
      <c r="AA251">
        <f>0.61365*exp(17.502*CF251/(240.97+CF251))</f>
        <v>0</v>
      </c>
      <c r="AB251">
        <f>(X251-BY251*(CD251+CE251)/1000)</f>
        <v>0</v>
      </c>
      <c r="AC251">
        <f>(-J251*44100)</f>
        <v>0</v>
      </c>
      <c r="AD251">
        <f>2*29.3*R251*0.92*(CF251-W251)</f>
        <v>0</v>
      </c>
      <c r="AE251">
        <f>2*0.95*5.67E-8*(((CF251+$B$7)+273)^4-(W251+273)^4)</f>
        <v>0</v>
      </c>
      <c r="AF251">
        <f>U251+AE251+AC251+AD251</f>
        <v>0</v>
      </c>
      <c r="AG251">
        <v>13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MAX(0,($B$13+$C$13*CK251)/(1+$D$13*CK251)*CD251/(CF251+273)*$E$13)</f>
        <v>0</v>
      </c>
      <c r="AL251" t="s">
        <v>292</v>
      </c>
      <c r="AM251" t="s">
        <v>292</v>
      </c>
      <c r="AN251">
        <v>0</v>
      </c>
      <c r="AO251">
        <v>0</v>
      </c>
      <c r="AP251">
        <f>1-AN251/AO251</f>
        <v>0</v>
      </c>
      <c r="AQ251">
        <v>0</v>
      </c>
      <c r="AR251" t="s">
        <v>292</v>
      </c>
      <c r="AS251" t="s">
        <v>292</v>
      </c>
      <c r="AT251">
        <v>0</v>
      </c>
      <c r="AU251">
        <v>0</v>
      </c>
      <c r="AV251">
        <f>1-AT251/AU251</f>
        <v>0</v>
      </c>
      <c r="AW251">
        <v>0.5</v>
      </c>
      <c r="AX251">
        <f>BO251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292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BN251">
        <f>$B$11*CL251+$C$11*CM251+$F$11*CN251*(1-CQ251)</f>
        <v>0</v>
      </c>
      <c r="BO251">
        <f>BN251*BP251</f>
        <v>0</v>
      </c>
      <c r="BP251">
        <f>($B$11*$D$9+$C$11*$D$9+$F$11*((DA251+CS251)/MAX(DA251+CS251+DB251, 0.1)*$I$9+DB251/MAX(DA251+CS251+DB251, 0.1)*$J$9))/($B$11+$C$11+$F$11)</f>
        <v>0</v>
      </c>
      <c r="BQ251">
        <f>($B$11*$K$9+$C$11*$K$9+$F$11*((DA251+CS251)/MAX(DA251+CS251+DB251, 0.1)*$P$9+DB251/MAX(DA251+CS251+DB251, 0.1)*$Q$9))/($B$11+$C$11+$F$11)</f>
        <v>0</v>
      </c>
      <c r="BR251">
        <v>6</v>
      </c>
      <c r="BS251">
        <v>0.5</v>
      </c>
      <c r="BT251" t="s">
        <v>293</v>
      </c>
      <c r="BU251">
        <v>2</v>
      </c>
      <c r="BV251">
        <v>1626126781.6</v>
      </c>
      <c r="BW251">
        <v>401.154</v>
      </c>
      <c r="BX251">
        <v>420.017</v>
      </c>
      <c r="BY251">
        <v>8.95181</v>
      </c>
      <c r="BZ251">
        <v>5.22250666666667</v>
      </c>
      <c r="CA251">
        <v>399.026</v>
      </c>
      <c r="CB251">
        <v>8.99865</v>
      </c>
      <c r="CC251">
        <v>900.023333333333</v>
      </c>
      <c r="CD251">
        <v>100.775333333333</v>
      </c>
      <c r="CE251">
        <v>0.110722666666667</v>
      </c>
      <c r="CF251">
        <v>21.7580333333333</v>
      </c>
      <c r="CG251">
        <v>20.5172</v>
      </c>
      <c r="CH251">
        <v>999.9</v>
      </c>
      <c r="CI251">
        <v>0</v>
      </c>
      <c r="CJ251">
        <v>0</v>
      </c>
      <c r="CK251">
        <v>10019.1666666667</v>
      </c>
      <c r="CL251">
        <v>0</v>
      </c>
      <c r="CM251">
        <v>0.221023</v>
      </c>
      <c r="CN251">
        <v>1459.98666666667</v>
      </c>
      <c r="CO251">
        <v>0.972997666666667</v>
      </c>
      <c r="CP251">
        <v>0.0270023666666667</v>
      </c>
      <c r="CQ251">
        <v>0</v>
      </c>
      <c r="CR251">
        <v>881.705333333333</v>
      </c>
      <c r="CS251">
        <v>4.99999</v>
      </c>
      <c r="CT251">
        <v>12913.6333333333</v>
      </c>
      <c r="CU251">
        <v>12728.2</v>
      </c>
      <c r="CV251">
        <v>40.187</v>
      </c>
      <c r="CW251">
        <v>42.25</v>
      </c>
      <c r="CX251">
        <v>41.312</v>
      </c>
      <c r="CY251">
        <v>41.625</v>
      </c>
      <c r="CZ251">
        <v>41.937</v>
      </c>
      <c r="DA251">
        <v>1415.69666666667</v>
      </c>
      <c r="DB251">
        <v>39.29</v>
      </c>
      <c r="DC251">
        <v>0</v>
      </c>
      <c r="DD251">
        <v>1626126792.1</v>
      </c>
      <c r="DE251">
        <v>0</v>
      </c>
      <c r="DF251">
        <v>882.143846153846</v>
      </c>
      <c r="DG251">
        <v>-3.818256409352</v>
      </c>
      <c r="DH251">
        <v>-58.9538461563327</v>
      </c>
      <c r="DI251">
        <v>12920.0769230769</v>
      </c>
      <c r="DJ251">
        <v>15</v>
      </c>
      <c r="DK251">
        <v>1626126261</v>
      </c>
      <c r="DL251" t="s">
        <v>294</v>
      </c>
      <c r="DM251">
        <v>1626126255</v>
      </c>
      <c r="DN251">
        <v>1626126261</v>
      </c>
      <c r="DO251">
        <v>7</v>
      </c>
      <c r="DP251">
        <v>0.339</v>
      </c>
      <c r="DQ251">
        <v>0.02</v>
      </c>
      <c r="DR251">
        <v>2.158</v>
      </c>
      <c r="DS251">
        <v>-0.064</v>
      </c>
      <c r="DT251">
        <v>420</v>
      </c>
      <c r="DU251">
        <v>4</v>
      </c>
      <c r="DV251">
        <v>0.09</v>
      </c>
      <c r="DW251">
        <v>0.05</v>
      </c>
      <c r="DX251">
        <v>-18.7523926829268</v>
      </c>
      <c r="DY251">
        <v>-0.728567247386812</v>
      </c>
      <c r="DZ251">
        <v>0.0754306187111269</v>
      </c>
      <c r="EA251">
        <v>0</v>
      </c>
      <c r="EB251">
        <v>882.464676470588</v>
      </c>
      <c r="EC251">
        <v>-4.83315100891334</v>
      </c>
      <c r="ED251">
        <v>0.510228479419827</v>
      </c>
      <c r="EE251">
        <v>1</v>
      </c>
      <c r="EF251">
        <v>3.65909243902439</v>
      </c>
      <c r="EG251">
        <v>0.402600627177695</v>
      </c>
      <c r="EH251">
        <v>0.0411746334875205</v>
      </c>
      <c r="EI251">
        <v>0</v>
      </c>
      <c r="EJ251">
        <v>1</v>
      </c>
      <c r="EK251">
        <v>3</v>
      </c>
      <c r="EL251" t="s">
        <v>459</v>
      </c>
      <c r="EM251">
        <v>100</v>
      </c>
      <c r="EN251">
        <v>100</v>
      </c>
      <c r="EO251">
        <v>2.128</v>
      </c>
      <c r="EP251">
        <v>-0.0468</v>
      </c>
      <c r="EQ251">
        <v>1.36772170046793</v>
      </c>
      <c r="ER251">
        <v>0.00225868272383977</v>
      </c>
      <c r="ES251">
        <v>-9.96746185667655e-07</v>
      </c>
      <c r="ET251">
        <v>2.83711317370827e-10</v>
      </c>
      <c r="EU251">
        <v>-0.063082517618382</v>
      </c>
      <c r="EV251">
        <v>-0.00217948432402501</v>
      </c>
      <c r="EW251">
        <v>0.000453263451741206</v>
      </c>
      <c r="EX251">
        <v>-1.16319206543697e-06</v>
      </c>
      <c r="EY251">
        <v>-2</v>
      </c>
      <c r="EZ251">
        <v>2196</v>
      </c>
      <c r="FA251">
        <v>1</v>
      </c>
      <c r="FB251">
        <v>25</v>
      </c>
      <c r="FC251">
        <v>8.8</v>
      </c>
      <c r="FD251">
        <v>8.7</v>
      </c>
      <c r="FE251">
        <v>18</v>
      </c>
      <c r="FF251">
        <v>945.859</v>
      </c>
      <c r="FG251">
        <v>426.007</v>
      </c>
      <c r="FH251">
        <v>23.0897</v>
      </c>
      <c r="FI251">
        <v>25.4618</v>
      </c>
      <c r="FJ251">
        <v>29.9998</v>
      </c>
      <c r="FK251">
        <v>25.6413</v>
      </c>
      <c r="FL251">
        <v>25.6849</v>
      </c>
      <c r="FM251">
        <v>25.2737</v>
      </c>
      <c r="FN251">
        <v>68.6519</v>
      </c>
      <c r="FO251">
        <v>0</v>
      </c>
      <c r="FP251">
        <v>23.17</v>
      </c>
      <c r="FQ251">
        <v>420</v>
      </c>
      <c r="FR251">
        <v>5.24838</v>
      </c>
      <c r="FS251">
        <v>101.42</v>
      </c>
      <c r="FT251">
        <v>102.047</v>
      </c>
    </row>
    <row r="252" spans="1:176">
      <c r="A252">
        <v>236</v>
      </c>
      <c r="B252">
        <v>1626126784.6</v>
      </c>
      <c r="C252">
        <v>470.099999904633</v>
      </c>
      <c r="D252" t="s">
        <v>766</v>
      </c>
      <c r="E252" t="s">
        <v>767</v>
      </c>
      <c r="F252">
        <v>1</v>
      </c>
      <c r="I252">
        <v>1626126783.6</v>
      </c>
      <c r="J252">
        <f>(K252)/1000</f>
        <v>0</v>
      </c>
      <c r="K252">
        <f>1000*CC252*AI252*(BY252-BZ252)/(100*BR252*(1000-AI252*BY252))</f>
        <v>0</v>
      </c>
      <c r="L252">
        <f>CC252*AI252*(BX252-BW252*(1000-AI252*BZ252)/(1000-AI252*BY252))/(100*BR252)</f>
        <v>0</v>
      </c>
      <c r="M252">
        <f>BW252 - IF(AI252&gt;1, L252*BR252*100.0/(AK252*CK252), 0)</f>
        <v>0</v>
      </c>
      <c r="N252">
        <f>((T252-J252/2)*M252-L252)/(T252+J252/2)</f>
        <v>0</v>
      </c>
      <c r="O252">
        <f>N252*(CD252+CE252)/1000.0</f>
        <v>0</v>
      </c>
      <c r="P252">
        <f>(BW252 - IF(AI252&gt;1, L252*BR252*100.0/(AK252*CK252), 0))*(CD252+CE252)/1000.0</f>
        <v>0</v>
      </c>
      <c r="Q252">
        <f>2.0/((1/S252-1/R252)+SIGN(S252)*SQRT((1/S252-1/R252)*(1/S252-1/R252) + 4*BS252/((BS252+1)*(BS252+1))*(2*1/S252*1/R252-1/R252*1/R252)))</f>
        <v>0</v>
      </c>
      <c r="R252">
        <f>IF(LEFT(BT252,1)&lt;&gt;"0",IF(LEFT(BT252,1)="1",3.0,BU252),$D$5+$E$5*(CK252*CD252/($K$5*1000))+$F$5*(CK252*CD252/($K$5*1000))*MAX(MIN(BR252,$J$5),$I$5)*MAX(MIN(BR252,$J$5),$I$5)+$G$5*MAX(MIN(BR252,$J$5),$I$5)*(CK252*CD252/($K$5*1000))+$H$5*(CK252*CD252/($K$5*1000))*(CK252*CD252/($K$5*1000)))</f>
        <v>0</v>
      </c>
      <c r="S252">
        <f>J252*(1000-(1000*0.61365*exp(17.502*W252/(240.97+W252))/(CD252+CE252)+BY252)/2)/(1000*0.61365*exp(17.502*W252/(240.97+W252))/(CD252+CE252)-BY252)</f>
        <v>0</v>
      </c>
      <c r="T252">
        <f>1/((BS252+1)/(Q252/1.6)+1/(R252/1.37)) + BS252/((BS252+1)/(Q252/1.6) + BS252/(R252/1.37))</f>
        <v>0</v>
      </c>
      <c r="U252">
        <f>(BN252*BQ252)</f>
        <v>0</v>
      </c>
      <c r="V252">
        <f>(CF252+(U252+2*0.95*5.67E-8*(((CF252+$B$7)+273)^4-(CF252+273)^4)-44100*J252)/(1.84*29.3*R252+8*0.95*5.67E-8*(CF252+273)^3))</f>
        <v>0</v>
      </c>
      <c r="W252">
        <f>($C$7*CG252+$D$7*CH252+$E$7*V252)</f>
        <v>0</v>
      </c>
      <c r="X252">
        <f>0.61365*exp(17.502*W252/(240.97+W252))</f>
        <v>0</v>
      </c>
      <c r="Y252">
        <f>(Z252/AA252*100)</f>
        <v>0</v>
      </c>
      <c r="Z252">
        <f>BY252*(CD252+CE252)/1000</f>
        <v>0</v>
      </c>
      <c r="AA252">
        <f>0.61365*exp(17.502*CF252/(240.97+CF252))</f>
        <v>0</v>
      </c>
      <c r="AB252">
        <f>(X252-BY252*(CD252+CE252)/1000)</f>
        <v>0</v>
      </c>
      <c r="AC252">
        <f>(-J252*44100)</f>
        <v>0</v>
      </c>
      <c r="AD252">
        <f>2*29.3*R252*0.92*(CF252-W252)</f>
        <v>0</v>
      </c>
      <c r="AE252">
        <f>2*0.95*5.67E-8*(((CF252+$B$7)+273)^4-(W252+273)^4)</f>
        <v>0</v>
      </c>
      <c r="AF252">
        <f>U252+AE252+AC252+AD252</f>
        <v>0</v>
      </c>
      <c r="AG252">
        <v>12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MAX(0,($B$13+$C$13*CK252)/(1+$D$13*CK252)*CD252/(CF252+273)*$E$13)</f>
        <v>0</v>
      </c>
      <c r="AL252" t="s">
        <v>292</v>
      </c>
      <c r="AM252" t="s">
        <v>292</v>
      </c>
      <c r="AN252">
        <v>0</v>
      </c>
      <c r="AO252">
        <v>0</v>
      </c>
      <c r="AP252">
        <f>1-AN252/AO252</f>
        <v>0</v>
      </c>
      <c r="AQ252">
        <v>0</v>
      </c>
      <c r="AR252" t="s">
        <v>292</v>
      </c>
      <c r="AS252" t="s">
        <v>292</v>
      </c>
      <c r="AT252">
        <v>0</v>
      </c>
      <c r="AU252">
        <v>0</v>
      </c>
      <c r="AV252">
        <f>1-AT252/AU252</f>
        <v>0</v>
      </c>
      <c r="AW252">
        <v>0.5</v>
      </c>
      <c r="AX252">
        <f>BO252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292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BN252">
        <f>$B$11*CL252+$C$11*CM252+$F$11*CN252*(1-CQ252)</f>
        <v>0</v>
      </c>
      <c r="BO252">
        <f>BN252*BP252</f>
        <v>0</v>
      </c>
      <c r="BP252">
        <f>($B$11*$D$9+$C$11*$D$9+$F$11*((DA252+CS252)/MAX(DA252+CS252+DB252, 0.1)*$I$9+DB252/MAX(DA252+CS252+DB252, 0.1)*$J$9))/($B$11+$C$11+$F$11)</f>
        <v>0</v>
      </c>
      <c r="BQ252">
        <f>($B$11*$K$9+$C$11*$K$9+$F$11*((DA252+CS252)/MAX(DA252+CS252+DB252, 0.1)*$P$9+DB252/MAX(DA252+CS252+DB252, 0.1)*$Q$9))/($B$11+$C$11+$F$11)</f>
        <v>0</v>
      </c>
      <c r="BR252">
        <v>6</v>
      </c>
      <c r="BS252">
        <v>0.5</v>
      </c>
      <c r="BT252" t="s">
        <v>293</v>
      </c>
      <c r="BU252">
        <v>2</v>
      </c>
      <c r="BV252">
        <v>1626126783.6</v>
      </c>
      <c r="BW252">
        <v>401.127333333333</v>
      </c>
      <c r="BX252">
        <v>419.999666666667</v>
      </c>
      <c r="BY252">
        <v>8.96441</v>
      </c>
      <c r="BZ252">
        <v>5.22284</v>
      </c>
      <c r="CA252">
        <v>398.999333333333</v>
      </c>
      <c r="CB252">
        <v>9.01117333333333</v>
      </c>
      <c r="CC252">
        <v>900.106</v>
      </c>
      <c r="CD252">
        <v>100.775666666667</v>
      </c>
      <c r="CE252">
        <v>0.110694333333333</v>
      </c>
      <c r="CF252">
        <v>21.7892</v>
      </c>
      <c r="CG252">
        <v>20.5460333333333</v>
      </c>
      <c r="CH252">
        <v>999.9</v>
      </c>
      <c r="CI252">
        <v>0</v>
      </c>
      <c r="CJ252">
        <v>0</v>
      </c>
      <c r="CK252">
        <v>10008.1333333333</v>
      </c>
      <c r="CL252">
        <v>0</v>
      </c>
      <c r="CM252">
        <v>0.221023</v>
      </c>
      <c r="CN252">
        <v>1459.89333333333</v>
      </c>
      <c r="CO252">
        <v>0.972996333333333</v>
      </c>
      <c r="CP252">
        <v>0.0270039333333333</v>
      </c>
      <c r="CQ252">
        <v>0</v>
      </c>
      <c r="CR252">
        <v>881.576333333333</v>
      </c>
      <c r="CS252">
        <v>4.99999</v>
      </c>
      <c r="CT252">
        <v>12911.1</v>
      </c>
      <c r="CU252">
        <v>12727.4333333333</v>
      </c>
      <c r="CV252">
        <v>40.187</v>
      </c>
      <c r="CW252">
        <v>42.25</v>
      </c>
      <c r="CX252">
        <v>41.312</v>
      </c>
      <c r="CY252">
        <v>41.625</v>
      </c>
      <c r="CZ252">
        <v>41.937</v>
      </c>
      <c r="DA252">
        <v>1415.60333333333</v>
      </c>
      <c r="DB252">
        <v>39.29</v>
      </c>
      <c r="DC252">
        <v>0</v>
      </c>
      <c r="DD252">
        <v>1626126793.9</v>
      </c>
      <c r="DE252">
        <v>0</v>
      </c>
      <c r="DF252">
        <v>882.00108</v>
      </c>
      <c r="DG252">
        <v>-4.00992306680317</v>
      </c>
      <c r="DH252">
        <v>-59.3307691313024</v>
      </c>
      <c r="DI252">
        <v>12918.02</v>
      </c>
      <c r="DJ252">
        <v>15</v>
      </c>
      <c r="DK252">
        <v>1626126261</v>
      </c>
      <c r="DL252" t="s">
        <v>294</v>
      </c>
      <c r="DM252">
        <v>1626126255</v>
      </c>
      <c r="DN252">
        <v>1626126261</v>
      </c>
      <c r="DO252">
        <v>7</v>
      </c>
      <c r="DP252">
        <v>0.339</v>
      </c>
      <c r="DQ252">
        <v>0.02</v>
      </c>
      <c r="DR252">
        <v>2.158</v>
      </c>
      <c r="DS252">
        <v>-0.064</v>
      </c>
      <c r="DT252">
        <v>420</v>
      </c>
      <c r="DU252">
        <v>4</v>
      </c>
      <c r="DV252">
        <v>0.09</v>
      </c>
      <c r="DW252">
        <v>0.05</v>
      </c>
      <c r="DX252">
        <v>-18.7720585365854</v>
      </c>
      <c r="DY252">
        <v>-0.753311498257816</v>
      </c>
      <c r="DZ252">
        <v>0.0772447424230594</v>
      </c>
      <c r="EA252">
        <v>0</v>
      </c>
      <c r="EB252">
        <v>882.279117647059</v>
      </c>
      <c r="EC252">
        <v>-4.76599571466963</v>
      </c>
      <c r="ED252">
        <v>0.503368404714729</v>
      </c>
      <c r="EE252">
        <v>1</v>
      </c>
      <c r="EF252">
        <v>3.67041170731707</v>
      </c>
      <c r="EG252">
        <v>0.453319442508717</v>
      </c>
      <c r="EH252">
        <v>0.0450337422494234</v>
      </c>
      <c r="EI252">
        <v>0</v>
      </c>
      <c r="EJ252">
        <v>1</v>
      </c>
      <c r="EK252">
        <v>3</v>
      </c>
      <c r="EL252" t="s">
        <v>459</v>
      </c>
      <c r="EM252">
        <v>100</v>
      </c>
      <c r="EN252">
        <v>100</v>
      </c>
      <c r="EO252">
        <v>2.129</v>
      </c>
      <c r="EP252">
        <v>-0.0467</v>
      </c>
      <c r="EQ252">
        <v>1.36772170046793</v>
      </c>
      <c r="ER252">
        <v>0.00225868272383977</v>
      </c>
      <c r="ES252">
        <v>-9.96746185667655e-07</v>
      </c>
      <c r="ET252">
        <v>2.83711317370827e-10</v>
      </c>
      <c r="EU252">
        <v>-0.063082517618382</v>
      </c>
      <c r="EV252">
        <v>-0.00217948432402501</v>
      </c>
      <c r="EW252">
        <v>0.000453263451741206</v>
      </c>
      <c r="EX252">
        <v>-1.16319206543697e-06</v>
      </c>
      <c r="EY252">
        <v>-2</v>
      </c>
      <c r="EZ252">
        <v>2196</v>
      </c>
      <c r="FA252">
        <v>1</v>
      </c>
      <c r="FB252">
        <v>25</v>
      </c>
      <c r="FC252">
        <v>8.8</v>
      </c>
      <c r="FD252">
        <v>8.7</v>
      </c>
      <c r="FE252">
        <v>18</v>
      </c>
      <c r="FF252">
        <v>946.342</v>
      </c>
      <c r="FG252">
        <v>426.122</v>
      </c>
      <c r="FH252">
        <v>23.172</v>
      </c>
      <c r="FI252">
        <v>25.4594</v>
      </c>
      <c r="FJ252">
        <v>29.9998</v>
      </c>
      <c r="FK252">
        <v>25.6391</v>
      </c>
      <c r="FL252">
        <v>25.6827</v>
      </c>
      <c r="FM252">
        <v>25.2734</v>
      </c>
      <c r="FN252">
        <v>68.6519</v>
      </c>
      <c r="FO252">
        <v>0</v>
      </c>
      <c r="FP252">
        <v>23.27</v>
      </c>
      <c r="FQ252">
        <v>420</v>
      </c>
      <c r="FR252">
        <v>5.30674</v>
      </c>
      <c r="FS252">
        <v>101.42</v>
      </c>
      <c r="FT252">
        <v>102.048</v>
      </c>
    </row>
    <row r="253" spans="1:176">
      <c r="A253">
        <v>237</v>
      </c>
      <c r="B253">
        <v>1626126786.6</v>
      </c>
      <c r="C253">
        <v>472.099999904633</v>
      </c>
      <c r="D253" t="s">
        <v>768</v>
      </c>
      <c r="E253" t="s">
        <v>769</v>
      </c>
      <c r="F253">
        <v>1</v>
      </c>
      <c r="I253">
        <v>1626126785.6</v>
      </c>
      <c r="J253">
        <f>(K253)/1000</f>
        <v>0</v>
      </c>
      <c r="K253">
        <f>1000*CC253*AI253*(BY253-BZ253)/(100*BR253*(1000-AI253*BY253))</f>
        <v>0</v>
      </c>
      <c r="L253">
        <f>CC253*AI253*(BX253-BW253*(1000-AI253*BZ253)/(1000-AI253*BY253))/(100*BR253)</f>
        <v>0</v>
      </c>
      <c r="M253">
        <f>BW253 - IF(AI253&gt;1, L253*BR253*100.0/(AK253*CK253), 0)</f>
        <v>0</v>
      </c>
      <c r="N253">
        <f>((T253-J253/2)*M253-L253)/(T253+J253/2)</f>
        <v>0</v>
      </c>
      <c r="O253">
        <f>N253*(CD253+CE253)/1000.0</f>
        <v>0</v>
      </c>
      <c r="P253">
        <f>(BW253 - IF(AI253&gt;1, L253*BR253*100.0/(AK253*CK253), 0))*(CD253+CE253)/1000.0</f>
        <v>0</v>
      </c>
      <c r="Q253">
        <f>2.0/((1/S253-1/R253)+SIGN(S253)*SQRT((1/S253-1/R253)*(1/S253-1/R253) + 4*BS253/((BS253+1)*(BS253+1))*(2*1/S253*1/R253-1/R253*1/R253)))</f>
        <v>0</v>
      </c>
      <c r="R253">
        <f>IF(LEFT(BT253,1)&lt;&gt;"0",IF(LEFT(BT253,1)="1",3.0,BU253),$D$5+$E$5*(CK253*CD253/($K$5*1000))+$F$5*(CK253*CD253/($K$5*1000))*MAX(MIN(BR253,$J$5),$I$5)*MAX(MIN(BR253,$J$5),$I$5)+$G$5*MAX(MIN(BR253,$J$5),$I$5)*(CK253*CD253/($K$5*1000))+$H$5*(CK253*CD253/($K$5*1000))*(CK253*CD253/($K$5*1000)))</f>
        <v>0</v>
      </c>
      <c r="S253">
        <f>J253*(1000-(1000*0.61365*exp(17.502*W253/(240.97+W253))/(CD253+CE253)+BY253)/2)/(1000*0.61365*exp(17.502*W253/(240.97+W253))/(CD253+CE253)-BY253)</f>
        <v>0</v>
      </c>
      <c r="T253">
        <f>1/((BS253+1)/(Q253/1.6)+1/(R253/1.37)) + BS253/((BS253+1)/(Q253/1.6) + BS253/(R253/1.37))</f>
        <v>0</v>
      </c>
      <c r="U253">
        <f>(BN253*BQ253)</f>
        <v>0</v>
      </c>
      <c r="V253">
        <f>(CF253+(U253+2*0.95*5.67E-8*(((CF253+$B$7)+273)^4-(CF253+273)^4)-44100*J253)/(1.84*29.3*R253+8*0.95*5.67E-8*(CF253+273)^3))</f>
        <v>0</v>
      </c>
      <c r="W253">
        <f>($C$7*CG253+$D$7*CH253+$E$7*V253)</f>
        <v>0</v>
      </c>
      <c r="X253">
        <f>0.61365*exp(17.502*W253/(240.97+W253))</f>
        <v>0</v>
      </c>
      <c r="Y253">
        <f>(Z253/AA253*100)</f>
        <v>0</v>
      </c>
      <c r="Z253">
        <f>BY253*(CD253+CE253)/1000</f>
        <v>0</v>
      </c>
      <c r="AA253">
        <f>0.61365*exp(17.502*CF253/(240.97+CF253))</f>
        <v>0</v>
      </c>
      <c r="AB253">
        <f>(X253-BY253*(CD253+CE253)/1000)</f>
        <v>0</v>
      </c>
      <c r="AC253">
        <f>(-J253*44100)</f>
        <v>0</v>
      </c>
      <c r="AD253">
        <f>2*29.3*R253*0.92*(CF253-W253)</f>
        <v>0</v>
      </c>
      <c r="AE253">
        <f>2*0.95*5.67E-8*(((CF253+$B$7)+273)^4-(W253+273)^4)</f>
        <v>0</v>
      </c>
      <c r="AF253">
        <f>U253+AE253+AC253+AD253</f>
        <v>0</v>
      </c>
      <c r="AG253">
        <v>12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MAX(0,($B$13+$C$13*CK253)/(1+$D$13*CK253)*CD253/(CF253+273)*$E$13)</f>
        <v>0</v>
      </c>
      <c r="AL253" t="s">
        <v>292</v>
      </c>
      <c r="AM253" t="s">
        <v>292</v>
      </c>
      <c r="AN253">
        <v>0</v>
      </c>
      <c r="AO253">
        <v>0</v>
      </c>
      <c r="AP253">
        <f>1-AN253/AO253</f>
        <v>0</v>
      </c>
      <c r="AQ253">
        <v>0</v>
      </c>
      <c r="AR253" t="s">
        <v>292</v>
      </c>
      <c r="AS253" t="s">
        <v>292</v>
      </c>
      <c r="AT253">
        <v>0</v>
      </c>
      <c r="AU253">
        <v>0</v>
      </c>
      <c r="AV253">
        <f>1-AT253/AU253</f>
        <v>0</v>
      </c>
      <c r="AW253">
        <v>0.5</v>
      </c>
      <c r="AX253">
        <f>BO253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292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BN253">
        <f>$B$11*CL253+$C$11*CM253+$F$11*CN253*(1-CQ253)</f>
        <v>0</v>
      </c>
      <c r="BO253">
        <f>BN253*BP253</f>
        <v>0</v>
      </c>
      <c r="BP253">
        <f>($B$11*$D$9+$C$11*$D$9+$F$11*((DA253+CS253)/MAX(DA253+CS253+DB253, 0.1)*$I$9+DB253/MAX(DA253+CS253+DB253, 0.1)*$J$9))/($B$11+$C$11+$F$11)</f>
        <v>0</v>
      </c>
      <c r="BQ253">
        <f>($B$11*$K$9+$C$11*$K$9+$F$11*((DA253+CS253)/MAX(DA253+CS253+DB253, 0.1)*$P$9+DB253/MAX(DA253+CS253+DB253, 0.1)*$Q$9))/($B$11+$C$11+$F$11)</f>
        <v>0</v>
      </c>
      <c r="BR253">
        <v>6</v>
      </c>
      <c r="BS253">
        <v>0.5</v>
      </c>
      <c r="BT253" t="s">
        <v>293</v>
      </c>
      <c r="BU253">
        <v>2</v>
      </c>
      <c r="BV253">
        <v>1626126785.6</v>
      </c>
      <c r="BW253">
        <v>401.099</v>
      </c>
      <c r="BX253">
        <v>420.01</v>
      </c>
      <c r="BY253">
        <v>8.97640333333333</v>
      </c>
      <c r="BZ253">
        <v>5.22405</v>
      </c>
      <c r="CA253">
        <v>398.971</v>
      </c>
      <c r="CB253">
        <v>9.02310333333333</v>
      </c>
      <c r="CC253">
        <v>899.945333333333</v>
      </c>
      <c r="CD253">
        <v>100.775333333333</v>
      </c>
      <c r="CE253">
        <v>0.110582666666667</v>
      </c>
      <c r="CF253">
        <v>21.8237666666667</v>
      </c>
      <c r="CG253">
        <v>20.5759333333333</v>
      </c>
      <c r="CH253">
        <v>999.9</v>
      </c>
      <c r="CI253">
        <v>0</v>
      </c>
      <c r="CJ253">
        <v>0</v>
      </c>
      <c r="CK253">
        <v>10004.5933333333</v>
      </c>
      <c r="CL253">
        <v>0</v>
      </c>
      <c r="CM253">
        <v>0.221023</v>
      </c>
      <c r="CN253">
        <v>1459.99</v>
      </c>
      <c r="CO253">
        <v>0.972997666666667</v>
      </c>
      <c r="CP253">
        <v>0.0270023666666667</v>
      </c>
      <c r="CQ253">
        <v>0</v>
      </c>
      <c r="CR253">
        <v>881.212333333333</v>
      </c>
      <c r="CS253">
        <v>4.99999</v>
      </c>
      <c r="CT253">
        <v>12910.0333333333</v>
      </c>
      <c r="CU253">
        <v>12728.2666666667</v>
      </c>
      <c r="CV253">
        <v>40.187</v>
      </c>
      <c r="CW253">
        <v>42.25</v>
      </c>
      <c r="CX253">
        <v>41.312</v>
      </c>
      <c r="CY253">
        <v>41.625</v>
      </c>
      <c r="CZ253">
        <v>41.958</v>
      </c>
      <c r="DA253">
        <v>1415.7</v>
      </c>
      <c r="DB253">
        <v>39.29</v>
      </c>
      <c r="DC253">
        <v>0</v>
      </c>
      <c r="DD253">
        <v>1626126795.7</v>
      </c>
      <c r="DE253">
        <v>0</v>
      </c>
      <c r="DF253">
        <v>881.873038461539</v>
      </c>
      <c r="DG253">
        <v>-4.55005127953594</v>
      </c>
      <c r="DH253">
        <v>-57.364102607329</v>
      </c>
      <c r="DI253">
        <v>12916.5192307692</v>
      </c>
      <c r="DJ253">
        <v>15</v>
      </c>
      <c r="DK253">
        <v>1626126261</v>
      </c>
      <c r="DL253" t="s">
        <v>294</v>
      </c>
      <c r="DM253">
        <v>1626126255</v>
      </c>
      <c r="DN253">
        <v>1626126261</v>
      </c>
      <c r="DO253">
        <v>7</v>
      </c>
      <c r="DP253">
        <v>0.339</v>
      </c>
      <c r="DQ253">
        <v>0.02</v>
      </c>
      <c r="DR253">
        <v>2.158</v>
      </c>
      <c r="DS253">
        <v>-0.064</v>
      </c>
      <c r="DT253">
        <v>420</v>
      </c>
      <c r="DU253">
        <v>4</v>
      </c>
      <c r="DV253">
        <v>0.09</v>
      </c>
      <c r="DW253">
        <v>0.05</v>
      </c>
      <c r="DX253">
        <v>-18.793656097561</v>
      </c>
      <c r="DY253">
        <v>-0.736973519163765</v>
      </c>
      <c r="DZ253">
        <v>0.0759673230417976</v>
      </c>
      <c r="EA253">
        <v>0</v>
      </c>
      <c r="EB253">
        <v>882.144828571429</v>
      </c>
      <c r="EC253">
        <v>-4.62541464231789</v>
      </c>
      <c r="ED253">
        <v>0.504910825830476</v>
      </c>
      <c r="EE253">
        <v>1</v>
      </c>
      <c r="EF253">
        <v>3.68398292682927</v>
      </c>
      <c r="EG253">
        <v>0.458361951219513</v>
      </c>
      <c r="EH253">
        <v>0.0454203385325261</v>
      </c>
      <c r="EI253">
        <v>0</v>
      </c>
      <c r="EJ253">
        <v>1</v>
      </c>
      <c r="EK253">
        <v>3</v>
      </c>
      <c r="EL253" t="s">
        <v>459</v>
      </c>
      <c r="EM253">
        <v>100</v>
      </c>
      <c r="EN253">
        <v>100</v>
      </c>
      <c r="EO253">
        <v>2.128</v>
      </c>
      <c r="EP253">
        <v>-0.0467</v>
      </c>
      <c r="EQ253">
        <v>1.36772170046793</v>
      </c>
      <c r="ER253">
        <v>0.00225868272383977</v>
      </c>
      <c r="ES253">
        <v>-9.96746185667655e-07</v>
      </c>
      <c r="ET253">
        <v>2.83711317370827e-10</v>
      </c>
      <c r="EU253">
        <v>-0.063082517618382</v>
      </c>
      <c r="EV253">
        <v>-0.00217948432402501</v>
      </c>
      <c r="EW253">
        <v>0.000453263451741206</v>
      </c>
      <c r="EX253">
        <v>-1.16319206543697e-06</v>
      </c>
      <c r="EY253">
        <v>-2</v>
      </c>
      <c r="EZ253">
        <v>2196</v>
      </c>
      <c r="FA253">
        <v>1</v>
      </c>
      <c r="FB253">
        <v>25</v>
      </c>
      <c r="FC253">
        <v>8.9</v>
      </c>
      <c r="FD253">
        <v>8.8</v>
      </c>
      <c r="FE253">
        <v>18</v>
      </c>
      <c r="FF253">
        <v>946.226</v>
      </c>
      <c r="FG253">
        <v>425.987</v>
      </c>
      <c r="FH253">
        <v>23.2328</v>
      </c>
      <c r="FI253">
        <v>25.4567</v>
      </c>
      <c r="FJ253">
        <v>29.9996</v>
      </c>
      <c r="FK253">
        <v>25.637</v>
      </c>
      <c r="FL253">
        <v>25.6805</v>
      </c>
      <c r="FM253">
        <v>25.2727</v>
      </c>
      <c r="FN253">
        <v>68.6519</v>
      </c>
      <c r="FO253">
        <v>0</v>
      </c>
      <c r="FP253">
        <v>23.37</v>
      </c>
      <c r="FQ253">
        <v>420</v>
      </c>
      <c r="FR253">
        <v>5.31588</v>
      </c>
      <c r="FS253">
        <v>101.419</v>
      </c>
      <c r="FT253">
        <v>102.05</v>
      </c>
    </row>
    <row r="254" spans="1:176">
      <c r="A254">
        <v>238</v>
      </c>
      <c r="B254">
        <v>1626126788.6</v>
      </c>
      <c r="C254">
        <v>474.099999904633</v>
      </c>
      <c r="D254" t="s">
        <v>770</v>
      </c>
      <c r="E254" t="s">
        <v>771</v>
      </c>
      <c r="F254">
        <v>1</v>
      </c>
      <c r="I254">
        <v>1626126787.6</v>
      </c>
      <c r="J254">
        <f>(K254)/1000</f>
        <v>0</v>
      </c>
      <c r="K254">
        <f>1000*CC254*AI254*(BY254-BZ254)/(100*BR254*(1000-AI254*BY254))</f>
        <v>0</v>
      </c>
      <c r="L254">
        <f>CC254*AI254*(BX254-BW254*(1000-AI254*BZ254)/(1000-AI254*BY254))/(100*BR254)</f>
        <v>0</v>
      </c>
      <c r="M254">
        <f>BW254 - IF(AI254&gt;1, L254*BR254*100.0/(AK254*CK254), 0)</f>
        <v>0</v>
      </c>
      <c r="N254">
        <f>((T254-J254/2)*M254-L254)/(T254+J254/2)</f>
        <v>0</v>
      </c>
      <c r="O254">
        <f>N254*(CD254+CE254)/1000.0</f>
        <v>0</v>
      </c>
      <c r="P254">
        <f>(BW254 - IF(AI254&gt;1, L254*BR254*100.0/(AK254*CK254), 0))*(CD254+CE254)/1000.0</f>
        <v>0</v>
      </c>
      <c r="Q254">
        <f>2.0/((1/S254-1/R254)+SIGN(S254)*SQRT((1/S254-1/R254)*(1/S254-1/R254) + 4*BS254/((BS254+1)*(BS254+1))*(2*1/S254*1/R254-1/R254*1/R254)))</f>
        <v>0</v>
      </c>
      <c r="R254">
        <f>IF(LEFT(BT254,1)&lt;&gt;"0",IF(LEFT(BT254,1)="1",3.0,BU254),$D$5+$E$5*(CK254*CD254/($K$5*1000))+$F$5*(CK254*CD254/($K$5*1000))*MAX(MIN(BR254,$J$5),$I$5)*MAX(MIN(BR254,$J$5),$I$5)+$G$5*MAX(MIN(BR254,$J$5),$I$5)*(CK254*CD254/($K$5*1000))+$H$5*(CK254*CD254/($K$5*1000))*(CK254*CD254/($K$5*1000)))</f>
        <v>0</v>
      </c>
      <c r="S254">
        <f>J254*(1000-(1000*0.61365*exp(17.502*W254/(240.97+W254))/(CD254+CE254)+BY254)/2)/(1000*0.61365*exp(17.502*W254/(240.97+W254))/(CD254+CE254)-BY254)</f>
        <v>0</v>
      </c>
      <c r="T254">
        <f>1/((BS254+1)/(Q254/1.6)+1/(R254/1.37)) + BS254/((BS254+1)/(Q254/1.6) + BS254/(R254/1.37))</f>
        <v>0</v>
      </c>
      <c r="U254">
        <f>(BN254*BQ254)</f>
        <v>0</v>
      </c>
      <c r="V254">
        <f>(CF254+(U254+2*0.95*5.67E-8*(((CF254+$B$7)+273)^4-(CF254+273)^4)-44100*J254)/(1.84*29.3*R254+8*0.95*5.67E-8*(CF254+273)^3))</f>
        <v>0</v>
      </c>
      <c r="W254">
        <f>($C$7*CG254+$D$7*CH254+$E$7*V254)</f>
        <v>0</v>
      </c>
      <c r="X254">
        <f>0.61365*exp(17.502*W254/(240.97+W254))</f>
        <v>0</v>
      </c>
      <c r="Y254">
        <f>(Z254/AA254*100)</f>
        <v>0</v>
      </c>
      <c r="Z254">
        <f>BY254*(CD254+CE254)/1000</f>
        <v>0</v>
      </c>
      <c r="AA254">
        <f>0.61365*exp(17.502*CF254/(240.97+CF254))</f>
        <v>0</v>
      </c>
      <c r="AB254">
        <f>(X254-BY254*(CD254+CE254)/1000)</f>
        <v>0</v>
      </c>
      <c r="AC254">
        <f>(-J254*44100)</f>
        <v>0</v>
      </c>
      <c r="AD254">
        <f>2*29.3*R254*0.92*(CF254-W254)</f>
        <v>0</v>
      </c>
      <c r="AE254">
        <f>2*0.95*5.67E-8*(((CF254+$B$7)+273)^4-(W254+273)^4)</f>
        <v>0</v>
      </c>
      <c r="AF254">
        <f>U254+AE254+AC254+AD254</f>
        <v>0</v>
      </c>
      <c r="AG254">
        <v>13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MAX(0,($B$13+$C$13*CK254)/(1+$D$13*CK254)*CD254/(CF254+273)*$E$13)</f>
        <v>0</v>
      </c>
      <c r="AL254" t="s">
        <v>292</v>
      </c>
      <c r="AM254" t="s">
        <v>292</v>
      </c>
      <c r="AN254">
        <v>0</v>
      </c>
      <c r="AO254">
        <v>0</v>
      </c>
      <c r="AP254">
        <f>1-AN254/AO254</f>
        <v>0</v>
      </c>
      <c r="AQ254">
        <v>0</v>
      </c>
      <c r="AR254" t="s">
        <v>292</v>
      </c>
      <c r="AS254" t="s">
        <v>292</v>
      </c>
      <c r="AT254">
        <v>0</v>
      </c>
      <c r="AU254">
        <v>0</v>
      </c>
      <c r="AV254">
        <f>1-AT254/AU254</f>
        <v>0</v>
      </c>
      <c r="AW254">
        <v>0.5</v>
      </c>
      <c r="AX254">
        <f>BO254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292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BN254">
        <f>$B$11*CL254+$C$11*CM254+$F$11*CN254*(1-CQ254)</f>
        <v>0</v>
      </c>
      <c r="BO254">
        <f>BN254*BP254</f>
        <v>0</v>
      </c>
      <c r="BP254">
        <f>($B$11*$D$9+$C$11*$D$9+$F$11*((DA254+CS254)/MAX(DA254+CS254+DB254, 0.1)*$I$9+DB254/MAX(DA254+CS254+DB254, 0.1)*$J$9))/($B$11+$C$11+$F$11)</f>
        <v>0</v>
      </c>
      <c r="BQ254">
        <f>($B$11*$K$9+$C$11*$K$9+$F$11*((DA254+CS254)/MAX(DA254+CS254+DB254, 0.1)*$P$9+DB254/MAX(DA254+CS254+DB254, 0.1)*$Q$9))/($B$11+$C$11+$F$11)</f>
        <v>0</v>
      </c>
      <c r="BR254">
        <v>6</v>
      </c>
      <c r="BS254">
        <v>0.5</v>
      </c>
      <c r="BT254" t="s">
        <v>293</v>
      </c>
      <c r="BU254">
        <v>2</v>
      </c>
      <c r="BV254">
        <v>1626126787.6</v>
      </c>
      <c r="BW254">
        <v>401.088666666667</v>
      </c>
      <c r="BX254">
        <v>420.004333333333</v>
      </c>
      <c r="BY254">
        <v>8.98978</v>
      </c>
      <c r="BZ254">
        <v>5.22516666666667</v>
      </c>
      <c r="CA254">
        <v>398.960666666667</v>
      </c>
      <c r="CB254">
        <v>9.03640333333333</v>
      </c>
      <c r="CC254">
        <v>899.923666666667</v>
      </c>
      <c r="CD254">
        <v>100.775</v>
      </c>
      <c r="CE254">
        <v>0.110599666666667</v>
      </c>
      <c r="CF254">
        <v>21.8593</v>
      </c>
      <c r="CG254">
        <v>20.6066666666667</v>
      </c>
      <c r="CH254">
        <v>999.9</v>
      </c>
      <c r="CI254">
        <v>0</v>
      </c>
      <c r="CJ254">
        <v>0</v>
      </c>
      <c r="CK254">
        <v>9990.63333333333</v>
      </c>
      <c r="CL254">
        <v>0</v>
      </c>
      <c r="CM254">
        <v>0.221023</v>
      </c>
      <c r="CN254">
        <v>1460.07333333333</v>
      </c>
      <c r="CO254">
        <v>0.972997666666667</v>
      </c>
      <c r="CP254">
        <v>0.0270023666666667</v>
      </c>
      <c r="CQ254">
        <v>0</v>
      </c>
      <c r="CR254">
        <v>881.355333333333</v>
      </c>
      <c r="CS254">
        <v>4.99999</v>
      </c>
      <c r="CT254">
        <v>12908.7666666667</v>
      </c>
      <c r="CU254">
        <v>12728.9666666667</v>
      </c>
      <c r="CV254">
        <v>40.187</v>
      </c>
      <c r="CW254">
        <v>42.25</v>
      </c>
      <c r="CX254">
        <v>41.312</v>
      </c>
      <c r="CY254">
        <v>41.625</v>
      </c>
      <c r="CZ254">
        <v>41.958</v>
      </c>
      <c r="DA254">
        <v>1415.78333333333</v>
      </c>
      <c r="DB254">
        <v>39.29</v>
      </c>
      <c r="DC254">
        <v>0</v>
      </c>
      <c r="DD254">
        <v>1626126798.1</v>
      </c>
      <c r="DE254">
        <v>0</v>
      </c>
      <c r="DF254">
        <v>881.7365</v>
      </c>
      <c r="DG254">
        <v>-4.60557264319801</v>
      </c>
      <c r="DH254">
        <v>-54.4068376111436</v>
      </c>
      <c r="DI254">
        <v>12914.2538461538</v>
      </c>
      <c r="DJ254">
        <v>15</v>
      </c>
      <c r="DK254">
        <v>1626126261</v>
      </c>
      <c r="DL254" t="s">
        <v>294</v>
      </c>
      <c r="DM254">
        <v>1626126255</v>
      </c>
      <c r="DN254">
        <v>1626126261</v>
      </c>
      <c r="DO254">
        <v>7</v>
      </c>
      <c r="DP254">
        <v>0.339</v>
      </c>
      <c r="DQ254">
        <v>0.02</v>
      </c>
      <c r="DR254">
        <v>2.158</v>
      </c>
      <c r="DS254">
        <v>-0.064</v>
      </c>
      <c r="DT254">
        <v>420</v>
      </c>
      <c r="DU254">
        <v>4</v>
      </c>
      <c r="DV254">
        <v>0.09</v>
      </c>
      <c r="DW254">
        <v>0.05</v>
      </c>
      <c r="DX254">
        <v>-18.8168073170732</v>
      </c>
      <c r="DY254">
        <v>-0.722696864111502</v>
      </c>
      <c r="DZ254">
        <v>0.074741347130291</v>
      </c>
      <c r="EA254">
        <v>0</v>
      </c>
      <c r="EB254">
        <v>881.972882352941</v>
      </c>
      <c r="EC254">
        <v>-4.0418181818185</v>
      </c>
      <c r="ED254">
        <v>0.446141085882158</v>
      </c>
      <c r="EE254">
        <v>1</v>
      </c>
      <c r="EF254">
        <v>3.69908634146341</v>
      </c>
      <c r="EG254">
        <v>0.427479303135897</v>
      </c>
      <c r="EH254">
        <v>0.0423151994116683</v>
      </c>
      <c r="EI254">
        <v>0</v>
      </c>
      <c r="EJ254">
        <v>1</v>
      </c>
      <c r="EK254">
        <v>3</v>
      </c>
      <c r="EL254" t="s">
        <v>459</v>
      </c>
      <c r="EM254">
        <v>100</v>
      </c>
      <c r="EN254">
        <v>100</v>
      </c>
      <c r="EO254">
        <v>2.128</v>
      </c>
      <c r="EP254">
        <v>-0.0466</v>
      </c>
      <c r="EQ254">
        <v>1.36772170046793</v>
      </c>
      <c r="ER254">
        <v>0.00225868272383977</v>
      </c>
      <c r="ES254">
        <v>-9.96746185667655e-07</v>
      </c>
      <c r="ET254">
        <v>2.83711317370827e-10</v>
      </c>
      <c r="EU254">
        <v>-0.063082517618382</v>
      </c>
      <c r="EV254">
        <v>-0.00217948432402501</v>
      </c>
      <c r="EW254">
        <v>0.000453263451741206</v>
      </c>
      <c r="EX254">
        <v>-1.16319206543697e-06</v>
      </c>
      <c r="EY254">
        <v>-2</v>
      </c>
      <c r="EZ254">
        <v>2196</v>
      </c>
      <c r="FA254">
        <v>1</v>
      </c>
      <c r="FB254">
        <v>25</v>
      </c>
      <c r="FC254">
        <v>8.9</v>
      </c>
      <c r="FD254">
        <v>8.8</v>
      </c>
      <c r="FE254">
        <v>18</v>
      </c>
      <c r="FF254">
        <v>946.162</v>
      </c>
      <c r="FG254">
        <v>426.029</v>
      </c>
      <c r="FH254">
        <v>23.2977</v>
      </c>
      <c r="FI254">
        <v>25.4538</v>
      </c>
      <c r="FJ254">
        <v>29.9997</v>
      </c>
      <c r="FK254">
        <v>25.6348</v>
      </c>
      <c r="FL254">
        <v>25.6784</v>
      </c>
      <c r="FM254">
        <v>25.2735</v>
      </c>
      <c r="FN254">
        <v>68.3679</v>
      </c>
      <c r="FO254">
        <v>0</v>
      </c>
      <c r="FP254">
        <v>23.37</v>
      </c>
      <c r="FQ254">
        <v>420</v>
      </c>
      <c r="FR254">
        <v>5.31431</v>
      </c>
      <c r="FS254">
        <v>101.421</v>
      </c>
      <c r="FT254">
        <v>102.051</v>
      </c>
    </row>
    <row r="255" spans="1:176">
      <c r="A255">
        <v>239</v>
      </c>
      <c r="B255">
        <v>1626126790.6</v>
      </c>
      <c r="C255">
        <v>476.099999904633</v>
      </c>
      <c r="D255" t="s">
        <v>772</v>
      </c>
      <c r="E255" t="s">
        <v>773</v>
      </c>
      <c r="F255">
        <v>1</v>
      </c>
      <c r="I255">
        <v>1626126789.6</v>
      </c>
      <c r="J255">
        <f>(K255)/1000</f>
        <v>0</v>
      </c>
      <c r="K255">
        <f>1000*CC255*AI255*(BY255-BZ255)/(100*BR255*(1000-AI255*BY255))</f>
        <v>0</v>
      </c>
      <c r="L255">
        <f>CC255*AI255*(BX255-BW255*(1000-AI255*BZ255)/(1000-AI255*BY255))/(100*BR255)</f>
        <v>0</v>
      </c>
      <c r="M255">
        <f>BW255 - IF(AI255&gt;1, L255*BR255*100.0/(AK255*CK255), 0)</f>
        <v>0</v>
      </c>
      <c r="N255">
        <f>((T255-J255/2)*M255-L255)/(T255+J255/2)</f>
        <v>0</v>
      </c>
      <c r="O255">
        <f>N255*(CD255+CE255)/1000.0</f>
        <v>0</v>
      </c>
      <c r="P255">
        <f>(BW255 - IF(AI255&gt;1, L255*BR255*100.0/(AK255*CK255), 0))*(CD255+CE255)/1000.0</f>
        <v>0</v>
      </c>
      <c r="Q255">
        <f>2.0/((1/S255-1/R255)+SIGN(S255)*SQRT((1/S255-1/R255)*(1/S255-1/R255) + 4*BS255/((BS255+1)*(BS255+1))*(2*1/S255*1/R255-1/R255*1/R255)))</f>
        <v>0</v>
      </c>
      <c r="R255">
        <f>IF(LEFT(BT255,1)&lt;&gt;"0",IF(LEFT(BT255,1)="1",3.0,BU255),$D$5+$E$5*(CK255*CD255/($K$5*1000))+$F$5*(CK255*CD255/($K$5*1000))*MAX(MIN(BR255,$J$5),$I$5)*MAX(MIN(BR255,$J$5),$I$5)+$G$5*MAX(MIN(BR255,$J$5),$I$5)*(CK255*CD255/($K$5*1000))+$H$5*(CK255*CD255/($K$5*1000))*(CK255*CD255/($K$5*1000)))</f>
        <v>0</v>
      </c>
      <c r="S255">
        <f>J255*(1000-(1000*0.61365*exp(17.502*W255/(240.97+W255))/(CD255+CE255)+BY255)/2)/(1000*0.61365*exp(17.502*W255/(240.97+W255))/(CD255+CE255)-BY255)</f>
        <v>0</v>
      </c>
      <c r="T255">
        <f>1/((BS255+1)/(Q255/1.6)+1/(R255/1.37)) + BS255/((BS255+1)/(Q255/1.6) + BS255/(R255/1.37))</f>
        <v>0</v>
      </c>
      <c r="U255">
        <f>(BN255*BQ255)</f>
        <v>0</v>
      </c>
      <c r="V255">
        <f>(CF255+(U255+2*0.95*5.67E-8*(((CF255+$B$7)+273)^4-(CF255+273)^4)-44100*J255)/(1.84*29.3*R255+8*0.95*5.67E-8*(CF255+273)^3))</f>
        <v>0</v>
      </c>
      <c r="W255">
        <f>($C$7*CG255+$D$7*CH255+$E$7*V255)</f>
        <v>0</v>
      </c>
      <c r="X255">
        <f>0.61365*exp(17.502*W255/(240.97+W255))</f>
        <v>0</v>
      </c>
      <c r="Y255">
        <f>(Z255/AA255*100)</f>
        <v>0</v>
      </c>
      <c r="Z255">
        <f>BY255*(CD255+CE255)/1000</f>
        <v>0</v>
      </c>
      <c r="AA255">
        <f>0.61365*exp(17.502*CF255/(240.97+CF255))</f>
        <v>0</v>
      </c>
      <c r="AB255">
        <f>(X255-BY255*(CD255+CE255)/1000)</f>
        <v>0</v>
      </c>
      <c r="AC255">
        <f>(-J255*44100)</f>
        <v>0</v>
      </c>
      <c r="AD255">
        <f>2*29.3*R255*0.92*(CF255-W255)</f>
        <v>0</v>
      </c>
      <c r="AE255">
        <f>2*0.95*5.67E-8*(((CF255+$B$7)+273)^4-(W255+273)^4)</f>
        <v>0</v>
      </c>
      <c r="AF255">
        <f>U255+AE255+AC255+AD255</f>
        <v>0</v>
      </c>
      <c r="AG255">
        <v>12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MAX(0,($B$13+$C$13*CK255)/(1+$D$13*CK255)*CD255/(CF255+273)*$E$13)</f>
        <v>0</v>
      </c>
      <c r="AL255" t="s">
        <v>292</v>
      </c>
      <c r="AM255" t="s">
        <v>292</v>
      </c>
      <c r="AN255">
        <v>0</v>
      </c>
      <c r="AO255">
        <v>0</v>
      </c>
      <c r="AP255">
        <f>1-AN255/AO255</f>
        <v>0</v>
      </c>
      <c r="AQ255">
        <v>0</v>
      </c>
      <c r="AR255" t="s">
        <v>292</v>
      </c>
      <c r="AS255" t="s">
        <v>292</v>
      </c>
      <c r="AT255">
        <v>0</v>
      </c>
      <c r="AU255">
        <v>0</v>
      </c>
      <c r="AV255">
        <f>1-AT255/AU255</f>
        <v>0</v>
      </c>
      <c r="AW255">
        <v>0.5</v>
      </c>
      <c r="AX255">
        <f>BO255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292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BN255">
        <f>$B$11*CL255+$C$11*CM255+$F$11*CN255*(1-CQ255)</f>
        <v>0</v>
      </c>
      <c r="BO255">
        <f>BN255*BP255</f>
        <v>0</v>
      </c>
      <c r="BP255">
        <f>($B$11*$D$9+$C$11*$D$9+$F$11*((DA255+CS255)/MAX(DA255+CS255+DB255, 0.1)*$I$9+DB255/MAX(DA255+CS255+DB255, 0.1)*$J$9))/($B$11+$C$11+$F$11)</f>
        <v>0</v>
      </c>
      <c r="BQ255">
        <f>($B$11*$K$9+$C$11*$K$9+$F$11*((DA255+CS255)/MAX(DA255+CS255+DB255, 0.1)*$P$9+DB255/MAX(DA255+CS255+DB255, 0.1)*$Q$9))/($B$11+$C$11+$F$11)</f>
        <v>0</v>
      </c>
      <c r="BR255">
        <v>6</v>
      </c>
      <c r="BS255">
        <v>0.5</v>
      </c>
      <c r="BT255" t="s">
        <v>293</v>
      </c>
      <c r="BU255">
        <v>2</v>
      </c>
      <c r="BV255">
        <v>1626126789.6</v>
      </c>
      <c r="BW255">
        <v>401.061666666667</v>
      </c>
      <c r="BX255">
        <v>419.996333333333</v>
      </c>
      <c r="BY255">
        <v>9.00248666666667</v>
      </c>
      <c r="BZ255">
        <v>5.22544333333333</v>
      </c>
      <c r="CA255">
        <v>398.933333333333</v>
      </c>
      <c r="CB255">
        <v>9.04904</v>
      </c>
      <c r="CC255">
        <v>900.056</v>
      </c>
      <c r="CD255">
        <v>100.775</v>
      </c>
      <c r="CE255">
        <v>0.111652666666667</v>
      </c>
      <c r="CF255">
        <v>21.8934</v>
      </c>
      <c r="CG255">
        <v>20.6374</v>
      </c>
      <c r="CH255">
        <v>999.9</v>
      </c>
      <c r="CI255">
        <v>0</v>
      </c>
      <c r="CJ255">
        <v>0</v>
      </c>
      <c r="CK255">
        <v>9993.52666666667</v>
      </c>
      <c r="CL255">
        <v>0</v>
      </c>
      <c r="CM255">
        <v>0.221023</v>
      </c>
      <c r="CN255">
        <v>1459.90333333333</v>
      </c>
      <c r="CO255">
        <v>0.972996333333333</v>
      </c>
      <c r="CP255">
        <v>0.0270039333333333</v>
      </c>
      <c r="CQ255">
        <v>0</v>
      </c>
      <c r="CR255">
        <v>881.238666666667</v>
      </c>
      <c r="CS255">
        <v>4.99999</v>
      </c>
      <c r="CT255">
        <v>12905.1666666667</v>
      </c>
      <c r="CU255">
        <v>12727.5</v>
      </c>
      <c r="CV255">
        <v>40.187</v>
      </c>
      <c r="CW255">
        <v>42.25</v>
      </c>
      <c r="CX255">
        <v>41.312</v>
      </c>
      <c r="CY255">
        <v>41.625</v>
      </c>
      <c r="CZ255">
        <v>41.979</v>
      </c>
      <c r="DA255">
        <v>1415.61333333333</v>
      </c>
      <c r="DB255">
        <v>39.29</v>
      </c>
      <c r="DC255">
        <v>0</v>
      </c>
      <c r="DD255">
        <v>1626126799.9</v>
      </c>
      <c r="DE255">
        <v>0</v>
      </c>
      <c r="DF255">
        <v>881.57332</v>
      </c>
      <c r="DG255">
        <v>-4.44869229929563</v>
      </c>
      <c r="DH255">
        <v>-57.7923075829006</v>
      </c>
      <c r="DI255">
        <v>12912.096</v>
      </c>
      <c r="DJ255">
        <v>15</v>
      </c>
      <c r="DK255">
        <v>1626126261</v>
      </c>
      <c r="DL255" t="s">
        <v>294</v>
      </c>
      <c r="DM255">
        <v>1626126255</v>
      </c>
      <c r="DN255">
        <v>1626126261</v>
      </c>
      <c r="DO255">
        <v>7</v>
      </c>
      <c r="DP255">
        <v>0.339</v>
      </c>
      <c r="DQ255">
        <v>0.02</v>
      </c>
      <c r="DR255">
        <v>2.158</v>
      </c>
      <c r="DS255">
        <v>-0.064</v>
      </c>
      <c r="DT255">
        <v>420</v>
      </c>
      <c r="DU255">
        <v>4</v>
      </c>
      <c r="DV255">
        <v>0.09</v>
      </c>
      <c r="DW255">
        <v>0.05</v>
      </c>
      <c r="DX255">
        <v>-18.8407951219512</v>
      </c>
      <c r="DY255">
        <v>-0.645160975609749</v>
      </c>
      <c r="DZ255">
        <v>0.0670869583168339</v>
      </c>
      <c r="EA255">
        <v>0</v>
      </c>
      <c r="EB255">
        <v>881.819666666667</v>
      </c>
      <c r="EC255">
        <v>-4.2788587512082</v>
      </c>
      <c r="ED255">
        <v>0.462699828520752</v>
      </c>
      <c r="EE255">
        <v>1</v>
      </c>
      <c r="EF255">
        <v>3.71336975609756</v>
      </c>
      <c r="EG255">
        <v>0.403995888501744</v>
      </c>
      <c r="EH255">
        <v>0.0399291742774264</v>
      </c>
      <c r="EI255">
        <v>0</v>
      </c>
      <c r="EJ255">
        <v>1</v>
      </c>
      <c r="EK255">
        <v>3</v>
      </c>
      <c r="EL255" t="s">
        <v>459</v>
      </c>
      <c r="EM255">
        <v>100</v>
      </c>
      <c r="EN255">
        <v>100</v>
      </c>
      <c r="EO255">
        <v>2.128</v>
      </c>
      <c r="EP255">
        <v>-0.0465</v>
      </c>
      <c r="EQ255">
        <v>1.36772170046793</v>
      </c>
      <c r="ER255">
        <v>0.00225868272383977</v>
      </c>
      <c r="ES255">
        <v>-9.96746185667655e-07</v>
      </c>
      <c r="ET255">
        <v>2.83711317370827e-10</v>
      </c>
      <c r="EU255">
        <v>-0.063082517618382</v>
      </c>
      <c r="EV255">
        <v>-0.00217948432402501</v>
      </c>
      <c r="EW255">
        <v>0.000453263451741206</v>
      </c>
      <c r="EX255">
        <v>-1.16319206543697e-06</v>
      </c>
      <c r="EY255">
        <v>-2</v>
      </c>
      <c r="EZ255">
        <v>2196</v>
      </c>
      <c r="FA255">
        <v>1</v>
      </c>
      <c r="FB255">
        <v>25</v>
      </c>
      <c r="FC255">
        <v>8.9</v>
      </c>
      <c r="FD255">
        <v>8.8</v>
      </c>
      <c r="FE255">
        <v>18</v>
      </c>
      <c r="FF255">
        <v>946.281</v>
      </c>
      <c r="FG255">
        <v>426.411</v>
      </c>
      <c r="FH255">
        <v>23.3763</v>
      </c>
      <c r="FI255">
        <v>25.4511</v>
      </c>
      <c r="FJ255">
        <v>29.9998</v>
      </c>
      <c r="FK255">
        <v>25.6327</v>
      </c>
      <c r="FL255">
        <v>25.6764</v>
      </c>
      <c r="FM255">
        <v>25.2748</v>
      </c>
      <c r="FN255">
        <v>68.3679</v>
      </c>
      <c r="FO255">
        <v>0</v>
      </c>
      <c r="FP255">
        <v>23.47</v>
      </c>
      <c r="FQ255">
        <v>420</v>
      </c>
      <c r="FR255">
        <v>5.31633</v>
      </c>
      <c r="FS255">
        <v>101.422</v>
      </c>
      <c r="FT255">
        <v>102.051</v>
      </c>
    </row>
    <row r="256" spans="1:176">
      <c r="A256">
        <v>240</v>
      </c>
      <c r="B256">
        <v>1626126792.6</v>
      </c>
      <c r="C256">
        <v>478.099999904633</v>
      </c>
      <c r="D256" t="s">
        <v>774</v>
      </c>
      <c r="E256" t="s">
        <v>775</v>
      </c>
      <c r="F256">
        <v>1</v>
      </c>
      <c r="I256">
        <v>1626126791.6</v>
      </c>
      <c r="J256">
        <f>(K256)/1000</f>
        <v>0</v>
      </c>
      <c r="K256">
        <f>1000*CC256*AI256*(BY256-BZ256)/(100*BR256*(1000-AI256*BY256))</f>
        <v>0</v>
      </c>
      <c r="L256">
        <f>CC256*AI256*(BX256-BW256*(1000-AI256*BZ256)/(1000-AI256*BY256))/(100*BR256)</f>
        <v>0</v>
      </c>
      <c r="M256">
        <f>BW256 - IF(AI256&gt;1, L256*BR256*100.0/(AK256*CK256), 0)</f>
        <v>0</v>
      </c>
      <c r="N256">
        <f>((T256-J256/2)*M256-L256)/(T256+J256/2)</f>
        <v>0</v>
      </c>
      <c r="O256">
        <f>N256*(CD256+CE256)/1000.0</f>
        <v>0</v>
      </c>
      <c r="P256">
        <f>(BW256 - IF(AI256&gt;1, L256*BR256*100.0/(AK256*CK256), 0))*(CD256+CE256)/1000.0</f>
        <v>0</v>
      </c>
      <c r="Q256">
        <f>2.0/((1/S256-1/R256)+SIGN(S256)*SQRT((1/S256-1/R256)*(1/S256-1/R256) + 4*BS256/((BS256+1)*(BS256+1))*(2*1/S256*1/R256-1/R256*1/R256)))</f>
        <v>0</v>
      </c>
      <c r="R256">
        <f>IF(LEFT(BT256,1)&lt;&gt;"0",IF(LEFT(BT256,1)="1",3.0,BU256),$D$5+$E$5*(CK256*CD256/($K$5*1000))+$F$5*(CK256*CD256/($K$5*1000))*MAX(MIN(BR256,$J$5),$I$5)*MAX(MIN(BR256,$J$5),$I$5)+$G$5*MAX(MIN(BR256,$J$5),$I$5)*(CK256*CD256/($K$5*1000))+$H$5*(CK256*CD256/($K$5*1000))*(CK256*CD256/($K$5*1000)))</f>
        <v>0</v>
      </c>
      <c r="S256">
        <f>J256*(1000-(1000*0.61365*exp(17.502*W256/(240.97+W256))/(CD256+CE256)+BY256)/2)/(1000*0.61365*exp(17.502*W256/(240.97+W256))/(CD256+CE256)-BY256)</f>
        <v>0</v>
      </c>
      <c r="T256">
        <f>1/((BS256+1)/(Q256/1.6)+1/(R256/1.37)) + BS256/((BS256+1)/(Q256/1.6) + BS256/(R256/1.37))</f>
        <v>0</v>
      </c>
      <c r="U256">
        <f>(BN256*BQ256)</f>
        <v>0</v>
      </c>
      <c r="V256">
        <f>(CF256+(U256+2*0.95*5.67E-8*(((CF256+$B$7)+273)^4-(CF256+273)^4)-44100*J256)/(1.84*29.3*R256+8*0.95*5.67E-8*(CF256+273)^3))</f>
        <v>0</v>
      </c>
      <c r="W256">
        <f>($C$7*CG256+$D$7*CH256+$E$7*V256)</f>
        <v>0</v>
      </c>
      <c r="X256">
        <f>0.61365*exp(17.502*W256/(240.97+W256))</f>
        <v>0</v>
      </c>
      <c r="Y256">
        <f>(Z256/AA256*100)</f>
        <v>0</v>
      </c>
      <c r="Z256">
        <f>BY256*(CD256+CE256)/1000</f>
        <v>0</v>
      </c>
      <c r="AA256">
        <f>0.61365*exp(17.502*CF256/(240.97+CF256))</f>
        <v>0</v>
      </c>
      <c r="AB256">
        <f>(X256-BY256*(CD256+CE256)/1000)</f>
        <v>0</v>
      </c>
      <c r="AC256">
        <f>(-J256*44100)</f>
        <v>0</v>
      </c>
      <c r="AD256">
        <f>2*29.3*R256*0.92*(CF256-W256)</f>
        <v>0</v>
      </c>
      <c r="AE256">
        <f>2*0.95*5.67E-8*(((CF256+$B$7)+273)^4-(W256+273)^4)</f>
        <v>0</v>
      </c>
      <c r="AF256">
        <f>U256+AE256+AC256+AD256</f>
        <v>0</v>
      </c>
      <c r="AG256">
        <v>13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MAX(0,($B$13+$C$13*CK256)/(1+$D$13*CK256)*CD256/(CF256+273)*$E$13)</f>
        <v>0</v>
      </c>
      <c r="AL256" t="s">
        <v>292</v>
      </c>
      <c r="AM256" t="s">
        <v>292</v>
      </c>
      <c r="AN256">
        <v>0</v>
      </c>
      <c r="AO256">
        <v>0</v>
      </c>
      <c r="AP256">
        <f>1-AN256/AO256</f>
        <v>0</v>
      </c>
      <c r="AQ256">
        <v>0</v>
      </c>
      <c r="AR256" t="s">
        <v>292</v>
      </c>
      <c r="AS256" t="s">
        <v>292</v>
      </c>
      <c r="AT256">
        <v>0</v>
      </c>
      <c r="AU256">
        <v>0</v>
      </c>
      <c r="AV256">
        <f>1-AT256/AU256</f>
        <v>0</v>
      </c>
      <c r="AW256">
        <v>0.5</v>
      </c>
      <c r="AX256">
        <f>BO256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292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BN256">
        <f>$B$11*CL256+$C$11*CM256+$F$11*CN256*(1-CQ256)</f>
        <v>0</v>
      </c>
      <c r="BO256">
        <f>BN256*BP256</f>
        <v>0</v>
      </c>
      <c r="BP256">
        <f>($B$11*$D$9+$C$11*$D$9+$F$11*((DA256+CS256)/MAX(DA256+CS256+DB256, 0.1)*$I$9+DB256/MAX(DA256+CS256+DB256, 0.1)*$J$9))/($B$11+$C$11+$F$11)</f>
        <v>0</v>
      </c>
      <c r="BQ256">
        <f>($B$11*$K$9+$C$11*$K$9+$F$11*((DA256+CS256)/MAX(DA256+CS256+DB256, 0.1)*$P$9+DB256/MAX(DA256+CS256+DB256, 0.1)*$Q$9))/($B$11+$C$11+$F$11)</f>
        <v>0</v>
      </c>
      <c r="BR256">
        <v>6</v>
      </c>
      <c r="BS256">
        <v>0.5</v>
      </c>
      <c r="BT256" t="s">
        <v>293</v>
      </c>
      <c r="BU256">
        <v>2</v>
      </c>
      <c r="BV256">
        <v>1626126791.6</v>
      </c>
      <c r="BW256">
        <v>401.014333333333</v>
      </c>
      <c r="BX256">
        <v>419.955</v>
      </c>
      <c r="BY256">
        <v>9.01583333333333</v>
      </c>
      <c r="BZ256">
        <v>5.23269</v>
      </c>
      <c r="CA256">
        <v>398.886333333333</v>
      </c>
      <c r="CB256">
        <v>9.06230666666667</v>
      </c>
      <c r="CC256">
        <v>900.028333333333</v>
      </c>
      <c r="CD256">
        <v>100.776666666667</v>
      </c>
      <c r="CE256">
        <v>0.111612</v>
      </c>
      <c r="CF256">
        <v>21.9278333333333</v>
      </c>
      <c r="CG256">
        <v>20.6666</v>
      </c>
      <c r="CH256">
        <v>999.9</v>
      </c>
      <c r="CI256">
        <v>0</v>
      </c>
      <c r="CJ256">
        <v>0</v>
      </c>
      <c r="CK256">
        <v>10008.5333333333</v>
      </c>
      <c r="CL256">
        <v>0</v>
      </c>
      <c r="CM256">
        <v>0.221023</v>
      </c>
      <c r="CN256">
        <v>1459.90666666667</v>
      </c>
      <c r="CO256">
        <v>0.972996333333333</v>
      </c>
      <c r="CP256">
        <v>0.0270039333333333</v>
      </c>
      <c r="CQ256">
        <v>0</v>
      </c>
      <c r="CR256">
        <v>880.970333333333</v>
      </c>
      <c r="CS256">
        <v>4.99999</v>
      </c>
      <c r="CT256">
        <v>12903</v>
      </c>
      <c r="CU256">
        <v>12727.5</v>
      </c>
      <c r="CV256">
        <v>40.187</v>
      </c>
      <c r="CW256">
        <v>42.25</v>
      </c>
      <c r="CX256">
        <v>41.312</v>
      </c>
      <c r="CY256">
        <v>41.625</v>
      </c>
      <c r="CZ256">
        <v>42</v>
      </c>
      <c r="DA256">
        <v>1415.61666666667</v>
      </c>
      <c r="DB256">
        <v>39.29</v>
      </c>
      <c r="DC256">
        <v>0</v>
      </c>
      <c r="DD256">
        <v>1626126801.7</v>
      </c>
      <c r="DE256">
        <v>0</v>
      </c>
      <c r="DF256">
        <v>881.468692307692</v>
      </c>
      <c r="DG256">
        <v>-4.549948714983</v>
      </c>
      <c r="DH256">
        <v>-59.3470085553255</v>
      </c>
      <c r="DI256">
        <v>12910.4961538462</v>
      </c>
      <c r="DJ256">
        <v>15</v>
      </c>
      <c r="DK256">
        <v>1626126261</v>
      </c>
      <c r="DL256" t="s">
        <v>294</v>
      </c>
      <c r="DM256">
        <v>1626126255</v>
      </c>
      <c r="DN256">
        <v>1626126261</v>
      </c>
      <c r="DO256">
        <v>7</v>
      </c>
      <c r="DP256">
        <v>0.339</v>
      </c>
      <c r="DQ256">
        <v>0.02</v>
      </c>
      <c r="DR256">
        <v>2.158</v>
      </c>
      <c r="DS256">
        <v>-0.064</v>
      </c>
      <c r="DT256">
        <v>420</v>
      </c>
      <c r="DU256">
        <v>4</v>
      </c>
      <c r="DV256">
        <v>0.09</v>
      </c>
      <c r="DW256">
        <v>0.05</v>
      </c>
      <c r="DX256">
        <v>-18.8597853658537</v>
      </c>
      <c r="DY256">
        <v>-0.595452961672442</v>
      </c>
      <c r="DZ256">
        <v>0.0626520377531506</v>
      </c>
      <c r="EA256">
        <v>0</v>
      </c>
      <c r="EB256">
        <v>881.697514285714</v>
      </c>
      <c r="EC256">
        <v>-4.19954434589701</v>
      </c>
      <c r="ED256">
        <v>0.480538648448862</v>
      </c>
      <c r="EE256">
        <v>1</v>
      </c>
      <c r="EF256">
        <v>3.72657463414634</v>
      </c>
      <c r="EG256">
        <v>0.383740975609758</v>
      </c>
      <c r="EH256">
        <v>0.0379297253337081</v>
      </c>
      <c r="EI256">
        <v>0</v>
      </c>
      <c r="EJ256">
        <v>1</v>
      </c>
      <c r="EK256">
        <v>3</v>
      </c>
      <c r="EL256" t="s">
        <v>459</v>
      </c>
      <c r="EM256">
        <v>100</v>
      </c>
      <c r="EN256">
        <v>100</v>
      </c>
      <c r="EO256">
        <v>2.128</v>
      </c>
      <c r="EP256">
        <v>-0.0464</v>
      </c>
      <c r="EQ256">
        <v>1.36772170046793</v>
      </c>
      <c r="ER256">
        <v>0.00225868272383977</v>
      </c>
      <c r="ES256">
        <v>-9.96746185667655e-07</v>
      </c>
      <c r="ET256">
        <v>2.83711317370827e-10</v>
      </c>
      <c r="EU256">
        <v>-0.063082517618382</v>
      </c>
      <c r="EV256">
        <v>-0.00217948432402501</v>
      </c>
      <c r="EW256">
        <v>0.000453263451741206</v>
      </c>
      <c r="EX256">
        <v>-1.16319206543697e-06</v>
      </c>
      <c r="EY256">
        <v>-2</v>
      </c>
      <c r="EZ256">
        <v>2196</v>
      </c>
      <c r="FA256">
        <v>1</v>
      </c>
      <c r="FB256">
        <v>25</v>
      </c>
      <c r="FC256">
        <v>9</v>
      </c>
      <c r="FD256">
        <v>8.9</v>
      </c>
      <c r="FE256">
        <v>18</v>
      </c>
      <c r="FF256">
        <v>945.856</v>
      </c>
      <c r="FG256">
        <v>426.545</v>
      </c>
      <c r="FH256">
        <v>23.4364</v>
      </c>
      <c r="FI256">
        <v>25.4487</v>
      </c>
      <c r="FJ256">
        <v>29.9996</v>
      </c>
      <c r="FK256">
        <v>25.6308</v>
      </c>
      <c r="FL256">
        <v>25.6748</v>
      </c>
      <c r="FM256">
        <v>25.2747</v>
      </c>
      <c r="FN256">
        <v>68.3679</v>
      </c>
      <c r="FO256">
        <v>0</v>
      </c>
      <c r="FP256">
        <v>23.57</v>
      </c>
      <c r="FQ256">
        <v>420</v>
      </c>
      <c r="FR256">
        <v>5.37787</v>
      </c>
      <c r="FS256">
        <v>101.422</v>
      </c>
      <c r="FT256">
        <v>102.051</v>
      </c>
    </row>
    <row r="257" spans="1:176">
      <c r="A257">
        <v>241</v>
      </c>
      <c r="B257">
        <v>1626126794.6</v>
      </c>
      <c r="C257">
        <v>480.099999904633</v>
      </c>
      <c r="D257" t="s">
        <v>776</v>
      </c>
      <c r="E257" t="s">
        <v>777</v>
      </c>
      <c r="F257">
        <v>1</v>
      </c>
      <c r="I257">
        <v>1626126793.6</v>
      </c>
      <c r="J257">
        <f>(K257)/1000</f>
        <v>0</v>
      </c>
      <c r="K257">
        <f>1000*CC257*AI257*(BY257-BZ257)/(100*BR257*(1000-AI257*BY257))</f>
        <v>0</v>
      </c>
      <c r="L257">
        <f>CC257*AI257*(BX257-BW257*(1000-AI257*BZ257)/(1000-AI257*BY257))/(100*BR257)</f>
        <v>0</v>
      </c>
      <c r="M257">
        <f>BW257 - IF(AI257&gt;1, L257*BR257*100.0/(AK257*CK257), 0)</f>
        <v>0</v>
      </c>
      <c r="N257">
        <f>((T257-J257/2)*M257-L257)/(T257+J257/2)</f>
        <v>0</v>
      </c>
      <c r="O257">
        <f>N257*(CD257+CE257)/1000.0</f>
        <v>0</v>
      </c>
      <c r="P257">
        <f>(BW257 - IF(AI257&gt;1, L257*BR257*100.0/(AK257*CK257), 0))*(CD257+CE257)/1000.0</f>
        <v>0</v>
      </c>
      <c r="Q257">
        <f>2.0/((1/S257-1/R257)+SIGN(S257)*SQRT((1/S257-1/R257)*(1/S257-1/R257) + 4*BS257/((BS257+1)*(BS257+1))*(2*1/S257*1/R257-1/R257*1/R257)))</f>
        <v>0</v>
      </c>
      <c r="R257">
        <f>IF(LEFT(BT257,1)&lt;&gt;"0",IF(LEFT(BT257,1)="1",3.0,BU257),$D$5+$E$5*(CK257*CD257/($K$5*1000))+$F$5*(CK257*CD257/($K$5*1000))*MAX(MIN(BR257,$J$5),$I$5)*MAX(MIN(BR257,$J$5),$I$5)+$G$5*MAX(MIN(BR257,$J$5),$I$5)*(CK257*CD257/($K$5*1000))+$H$5*(CK257*CD257/($K$5*1000))*(CK257*CD257/($K$5*1000)))</f>
        <v>0</v>
      </c>
      <c r="S257">
        <f>J257*(1000-(1000*0.61365*exp(17.502*W257/(240.97+W257))/(CD257+CE257)+BY257)/2)/(1000*0.61365*exp(17.502*W257/(240.97+W257))/(CD257+CE257)-BY257)</f>
        <v>0</v>
      </c>
      <c r="T257">
        <f>1/((BS257+1)/(Q257/1.6)+1/(R257/1.37)) + BS257/((BS257+1)/(Q257/1.6) + BS257/(R257/1.37))</f>
        <v>0</v>
      </c>
      <c r="U257">
        <f>(BN257*BQ257)</f>
        <v>0</v>
      </c>
      <c r="V257">
        <f>(CF257+(U257+2*0.95*5.67E-8*(((CF257+$B$7)+273)^4-(CF257+273)^4)-44100*J257)/(1.84*29.3*R257+8*0.95*5.67E-8*(CF257+273)^3))</f>
        <v>0</v>
      </c>
      <c r="W257">
        <f>($C$7*CG257+$D$7*CH257+$E$7*V257)</f>
        <v>0</v>
      </c>
      <c r="X257">
        <f>0.61365*exp(17.502*W257/(240.97+W257))</f>
        <v>0</v>
      </c>
      <c r="Y257">
        <f>(Z257/AA257*100)</f>
        <v>0</v>
      </c>
      <c r="Z257">
        <f>BY257*(CD257+CE257)/1000</f>
        <v>0</v>
      </c>
      <c r="AA257">
        <f>0.61365*exp(17.502*CF257/(240.97+CF257))</f>
        <v>0</v>
      </c>
      <c r="AB257">
        <f>(X257-BY257*(CD257+CE257)/1000)</f>
        <v>0</v>
      </c>
      <c r="AC257">
        <f>(-J257*44100)</f>
        <v>0</v>
      </c>
      <c r="AD257">
        <f>2*29.3*R257*0.92*(CF257-W257)</f>
        <v>0</v>
      </c>
      <c r="AE257">
        <f>2*0.95*5.67E-8*(((CF257+$B$7)+273)^4-(W257+273)^4)</f>
        <v>0</v>
      </c>
      <c r="AF257">
        <f>U257+AE257+AC257+AD257</f>
        <v>0</v>
      </c>
      <c r="AG257">
        <v>13</v>
      </c>
      <c r="AH257">
        <v>1</v>
      </c>
      <c r="AI257">
        <f>IF(AG257*$H$13&gt;=AK257,1.0,(AK257/(AK257-AG257*$H$13)))</f>
        <v>0</v>
      </c>
      <c r="AJ257">
        <f>(AI257-1)*100</f>
        <v>0</v>
      </c>
      <c r="AK257">
        <f>MAX(0,($B$13+$C$13*CK257)/(1+$D$13*CK257)*CD257/(CF257+273)*$E$13)</f>
        <v>0</v>
      </c>
      <c r="AL257" t="s">
        <v>292</v>
      </c>
      <c r="AM257" t="s">
        <v>292</v>
      </c>
      <c r="AN257">
        <v>0</v>
      </c>
      <c r="AO257">
        <v>0</v>
      </c>
      <c r="AP257">
        <f>1-AN257/AO257</f>
        <v>0</v>
      </c>
      <c r="AQ257">
        <v>0</v>
      </c>
      <c r="AR257" t="s">
        <v>292</v>
      </c>
      <c r="AS257" t="s">
        <v>292</v>
      </c>
      <c r="AT257">
        <v>0</v>
      </c>
      <c r="AU257">
        <v>0</v>
      </c>
      <c r="AV257">
        <f>1-AT257/AU257</f>
        <v>0</v>
      </c>
      <c r="AW257">
        <v>0.5</v>
      </c>
      <c r="AX257">
        <f>BO257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292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BN257">
        <f>$B$11*CL257+$C$11*CM257+$F$11*CN257*(1-CQ257)</f>
        <v>0</v>
      </c>
      <c r="BO257">
        <f>BN257*BP257</f>
        <v>0</v>
      </c>
      <c r="BP257">
        <f>($B$11*$D$9+$C$11*$D$9+$F$11*((DA257+CS257)/MAX(DA257+CS257+DB257, 0.1)*$I$9+DB257/MAX(DA257+CS257+DB257, 0.1)*$J$9))/($B$11+$C$11+$F$11)</f>
        <v>0</v>
      </c>
      <c r="BQ257">
        <f>($B$11*$K$9+$C$11*$K$9+$F$11*((DA257+CS257)/MAX(DA257+CS257+DB257, 0.1)*$P$9+DB257/MAX(DA257+CS257+DB257, 0.1)*$Q$9))/($B$11+$C$11+$F$11)</f>
        <v>0</v>
      </c>
      <c r="BR257">
        <v>6</v>
      </c>
      <c r="BS257">
        <v>0.5</v>
      </c>
      <c r="BT257" t="s">
        <v>293</v>
      </c>
      <c r="BU257">
        <v>2</v>
      </c>
      <c r="BV257">
        <v>1626126793.6</v>
      </c>
      <c r="BW257">
        <v>400.997</v>
      </c>
      <c r="BX257">
        <v>419.949666666667</v>
      </c>
      <c r="BY257">
        <v>9.03124666666667</v>
      </c>
      <c r="BZ257">
        <v>5.24976333333333</v>
      </c>
      <c r="CA257">
        <v>398.869</v>
      </c>
      <c r="CB257">
        <v>9.07763666666667</v>
      </c>
      <c r="CC257">
        <v>899.995666666667</v>
      </c>
      <c r="CD257">
        <v>100.776</v>
      </c>
      <c r="CE257">
        <v>0.110792666666667</v>
      </c>
      <c r="CF257">
        <v>21.9628</v>
      </c>
      <c r="CG257">
        <v>20.7000666666667</v>
      </c>
      <c r="CH257">
        <v>999.9</v>
      </c>
      <c r="CI257">
        <v>0</v>
      </c>
      <c r="CJ257">
        <v>0</v>
      </c>
      <c r="CK257">
        <v>10013.5333333333</v>
      </c>
      <c r="CL257">
        <v>0</v>
      </c>
      <c r="CM257">
        <v>0.221023</v>
      </c>
      <c r="CN257">
        <v>1460.06666666667</v>
      </c>
      <c r="CO257">
        <v>0.972999</v>
      </c>
      <c r="CP257">
        <v>0.0270008</v>
      </c>
      <c r="CQ257">
        <v>0</v>
      </c>
      <c r="CR257">
        <v>880.876</v>
      </c>
      <c r="CS257">
        <v>4.99999</v>
      </c>
      <c r="CT257">
        <v>12903.1666666667</v>
      </c>
      <c r="CU257">
        <v>12728.8666666667</v>
      </c>
      <c r="CV257">
        <v>40.187</v>
      </c>
      <c r="CW257">
        <v>42.25</v>
      </c>
      <c r="CX257">
        <v>41.312</v>
      </c>
      <c r="CY257">
        <v>41.625</v>
      </c>
      <c r="CZ257">
        <v>41.979</v>
      </c>
      <c r="DA257">
        <v>1415.77666666667</v>
      </c>
      <c r="DB257">
        <v>39.29</v>
      </c>
      <c r="DC257">
        <v>0</v>
      </c>
      <c r="DD257">
        <v>1626126804.1</v>
      </c>
      <c r="DE257">
        <v>0</v>
      </c>
      <c r="DF257">
        <v>881.301730769231</v>
      </c>
      <c r="DG257">
        <v>-3.99114530219284</v>
      </c>
      <c r="DH257">
        <v>-58.6256410037498</v>
      </c>
      <c r="DI257">
        <v>12908.4153846154</v>
      </c>
      <c r="DJ257">
        <v>15</v>
      </c>
      <c r="DK257">
        <v>1626126261</v>
      </c>
      <c r="DL257" t="s">
        <v>294</v>
      </c>
      <c r="DM257">
        <v>1626126255</v>
      </c>
      <c r="DN257">
        <v>1626126261</v>
      </c>
      <c r="DO257">
        <v>7</v>
      </c>
      <c r="DP257">
        <v>0.339</v>
      </c>
      <c r="DQ257">
        <v>0.02</v>
      </c>
      <c r="DR257">
        <v>2.158</v>
      </c>
      <c r="DS257">
        <v>-0.064</v>
      </c>
      <c r="DT257">
        <v>420</v>
      </c>
      <c r="DU257">
        <v>4</v>
      </c>
      <c r="DV257">
        <v>0.09</v>
      </c>
      <c r="DW257">
        <v>0.05</v>
      </c>
      <c r="DX257">
        <v>-18.8778902439024</v>
      </c>
      <c r="DY257">
        <v>-0.565402787456389</v>
      </c>
      <c r="DZ257">
        <v>0.0599732737421854</v>
      </c>
      <c r="EA257">
        <v>0</v>
      </c>
      <c r="EB257">
        <v>881.558735294118</v>
      </c>
      <c r="EC257">
        <v>-4.50250976683996</v>
      </c>
      <c r="ED257">
        <v>0.495540305764001</v>
      </c>
      <c r="EE257">
        <v>1</v>
      </c>
      <c r="EF257">
        <v>3.73822414634146</v>
      </c>
      <c r="EG257">
        <v>0.348523484320555</v>
      </c>
      <c r="EH257">
        <v>0.0346527861108869</v>
      </c>
      <c r="EI257">
        <v>0</v>
      </c>
      <c r="EJ257">
        <v>1</v>
      </c>
      <c r="EK257">
        <v>3</v>
      </c>
      <c r="EL257" t="s">
        <v>459</v>
      </c>
      <c r="EM257">
        <v>100</v>
      </c>
      <c r="EN257">
        <v>100</v>
      </c>
      <c r="EO257">
        <v>2.128</v>
      </c>
      <c r="EP257">
        <v>-0.0463</v>
      </c>
      <c r="EQ257">
        <v>1.36772170046793</v>
      </c>
      <c r="ER257">
        <v>0.00225868272383977</v>
      </c>
      <c r="ES257">
        <v>-9.96746185667655e-07</v>
      </c>
      <c r="ET257">
        <v>2.83711317370827e-10</v>
      </c>
      <c r="EU257">
        <v>-0.063082517618382</v>
      </c>
      <c r="EV257">
        <v>-0.00217948432402501</v>
      </c>
      <c r="EW257">
        <v>0.000453263451741206</v>
      </c>
      <c r="EX257">
        <v>-1.16319206543697e-06</v>
      </c>
      <c r="EY257">
        <v>-2</v>
      </c>
      <c r="EZ257">
        <v>2196</v>
      </c>
      <c r="FA257">
        <v>1</v>
      </c>
      <c r="FB257">
        <v>25</v>
      </c>
      <c r="FC257">
        <v>9</v>
      </c>
      <c r="FD257">
        <v>8.9</v>
      </c>
      <c r="FE257">
        <v>18</v>
      </c>
      <c r="FF257">
        <v>946.167</v>
      </c>
      <c r="FG257">
        <v>426.458</v>
      </c>
      <c r="FH257">
        <v>23.496</v>
      </c>
      <c r="FI257">
        <v>25.446</v>
      </c>
      <c r="FJ257">
        <v>29.9997</v>
      </c>
      <c r="FK257">
        <v>25.6292</v>
      </c>
      <c r="FL257">
        <v>25.673</v>
      </c>
      <c r="FM257">
        <v>25.2765</v>
      </c>
      <c r="FN257">
        <v>68.0944</v>
      </c>
      <c r="FO257">
        <v>0</v>
      </c>
      <c r="FP257">
        <v>23.57</v>
      </c>
      <c r="FQ257">
        <v>420</v>
      </c>
      <c r="FR257">
        <v>5.38226</v>
      </c>
      <c r="FS257">
        <v>101.423</v>
      </c>
      <c r="FT257">
        <v>102.051</v>
      </c>
    </row>
    <row r="258" spans="1:176">
      <c r="A258">
        <v>242</v>
      </c>
      <c r="B258">
        <v>1626126796.6</v>
      </c>
      <c r="C258">
        <v>482.099999904633</v>
      </c>
      <c r="D258" t="s">
        <v>778</v>
      </c>
      <c r="E258" t="s">
        <v>779</v>
      </c>
      <c r="F258">
        <v>1</v>
      </c>
      <c r="I258">
        <v>1626126795.6</v>
      </c>
      <c r="J258">
        <f>(K258)/1000</f>
        <v>0</v>
      </c>
      <c r="K258">
        <f>1000*CC258*AI258*(BY258-BZ258)/(100*BR258*(1000-AI258*BY258))</f>
        <v>0</v>
      </c>
      <c r="L258">
        <f>CC258*AI258*(BX258-BW258*(1000-AI258*BZ258)/(1000-AI258*BY258))/(100*BR258)</f>
        <v>0</v>
      </c>
      <c r="M258">
        <f>BW258 - IF(AI258&gt;1, L258*BR258*100.0/(AK258*CK258), 0)</f>
        <v>0</v>
      </c>
      <c r="N258">
        <f>((T258-J258/2)*M258-L258)/(T258+J258/2)</f>
        <v>0</v>
      </c>
      <c r="O258">
        <f>N258*(CD258+CE258)/1000.0</f>
        <v>0</v>
      </c>
      <c r="P258">
        <f>(BW258 - IF(AI258&gt;1, L258*BR258*100.0/(AK258*CK258), 0))*(CD258+CE258)/1000.0</f>
        <v>0</v>
      </c>
      <c r="Q258">
        <f>2.0/((1/S258-1/R258)+SIGN(S258)*SQRT((1/S258-1/R258)*(1/S258-1/R258) + 4*BS258/((BS258+1)*(BS258+1))*(2*1/S258*1/R258-1/R258*1/R258)))</f>
        <v>0</v>
      </c>
      <c r="R258">
        <f>IF(LEFT(BT258,1)&lt;&gt;"0",IF(LEFT(BT258,1)="1",3.0,BU258),$D$5+$E$5*(CK258*CD258/($K$5*1000))+$F$5*(CK258*CD258/($K$5*1000))*MAX(MIN(BR258,$J$5),$I$5)*MAX(MIN(BR258,$J$5),$I$5)+$G$5*MAX(MIN(BR258,$J$5),$I$5)*(CK258*CD258/($K$5*1000))+$H$5*(CK258*CD258/($K$5*1000))*(CK258*CD258/($K$5*1000)))</f>
        <v>0</v>
      </c>
      <c r="S258">
        <f>J258*(1000-(1000*0.61365*exp(17.502*W258/(240.97+W258))/(CD258+CE258)+BY258)/2)/(1000*0.61365*exp(17.502*W258/(240.97+W258))/(CD258+CE258)-BY258)</f>
        <v>0</v>
      </c>
      <c r="T258">
        <f>1/((BS258+1)/(Q258/1.6)+1/(R258/1.37)) + BS258/((BS258+1)/(Q258/1.6) + BS258/(R258/1.37))</f>
        <v>0</v>
      </c>
      <c r="U258">
        <f>(BN258*BQ258)</f>
        <v>0</v>
      </c>
      <c r="V258">
        <f>(CF258+(U258+2*0.95*5.67E-8*(((CF258+$B$7)+273)^4-(CF258+273)^4)-44100*J258)/(1.84*29.3*R258+8*0.95*5.67E-8*(CF258+273)^3))</f>
        <v>0</v>
      </c>
      <c r="W258">
        <f>($C$7*CG258+$D$7*CH258+$E$7*V258)</f>
        <v>0</v>
      </c>
      <c r="X258">
        <f>0.61365*exp(17.502*W258/(240.97+W258))</f>
        <v>0</v>
      </c>
      <c r="Y258">
        <f>(Z258/AA258*100)</f>
        <v>0</v>
      </c>
      <c r="Z258">
        <f>BY258*(CD258+CE258)/1000</f>
        <v>0</v>
      </c>
      <c r="AA258">
        <f>0.61365*exp(17.502*CF258/(240.97+CF258))</f>
        <v>0</v>
      </c>
      <c r="AB258">
        <f>(X258-BY258*(CD258+CE258)/1000)</f>
        <v>0</v>
      </c>
      <c r="AC258">
        <f>(-J258*44100)</f>
        <v>0</v>
      </c>
      <c r="AD258">
        <f>2*29.3*R258*0.92*(CF258-W258)</f>
        <v>0</v>
      </c>
      <c r="AE258">
        <f>2*0.95*5.67E-8*(((CF258+$B$7)+273)^4-(W258+273)^4)</f>
        <v>0</v>
      </c>
      <c r="AF258">
        <f>U258+AE258+AC258+AD258</f>
        <v>0</v>
      </c>
      <c r="AG258">
        <v>12</v>
      </c>
      <c r="AH258">
        <v>1</v>
      </c>
      <c r="AI258">
        <f>IF(AG258*$H$13&gt;=AK258,1.0,(AK258/(AK258-AG258*$H$13)))</f>
        <v>0</v>
      </c>
      <c r="AJ258">
        <f>(AI258-1)*100</f>
        <v>0</v>
      </c>
      <c r="AK258">
        <f>MAX(0,($B$13+$C$13*CK258)/(1+$D$13*CK258)*CD258/(CF258+273)*$E$13)</f>
        <v>0</v>
      </c>
      <c r="AL258" t="s">
        <v>292</v>
      </c>
      <c r="AM258" t="s">
        <v>292</v>
      </c>
      <c r="AN258">
        <v>0</v>
      </c>
      <c r="AO258">
        <v>0</v>
      </c>
      <c r="AP258">
        <f>1-AN258/AO258</f>
        <v>0</v>
      </c>
      <c r="AQ258">
        <v>0</v>
      </c>
      <c r="AR258" t="s">
        <v>292</v>
      </c>
      <c r="AS258" t="s">
        <v>292</v>
      </c>
      <c r="AT258">
        <v>0</v>
      </c>
      <c r="AU258">
        <v>0</v>
      </c>
      <c r="AV258">
        <f>1-AT258/AU258</f>
        <v>0</v>
      </c>
      <c r="AW258">
        <v>0.5</v>
      </c>
      <c r="AX258">
        <f>BO258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292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BN258">
        <f>$B$11*CL258+$C$11*CM258+$F$11*CN258*(1-CQ258)</f>
        <v>0</v>
      </c>
      <c r="BO258">
        <f>BN258*BP258</f>
        <v>0</v>
      </c>
      <c r="BP258">
        <f>($B$11*$D$9+$C$11*$D$9+$F$11*((DA258+CS258)/MAX(DA258+CS258+DB258, 0.1)*$I$9+DB258/MAX(DA258+CS258+DB258, 0.1)*$J$9))/($B$11+$C$11+$F$11)</f>
        <v>0</v>
      </c>
      <c r="BQ258">
        <f>($B$11*$K$9+$C$11*$K$9+$F$11*((DA258+CS258)/MAX(DA258+CS258+DB258, 0.1)*$P$9+DB258/MAX(DA258+CS258+DB258, 0.1)*$Q$9))/($B$11+$C$11+$F$11)</f>
        <v>0</v>
      </c>
      <c r="BR258">
        <v>6</v>
      </c>
      <c r="BS258">
        <v>0.5</v>
      </c>
      <c r="BT258" t="s">
        <v>293</v>
      </c>
      <c r="BU258">
        <v>2</v>
      </c>
      <c r="BV258">
        <v>1626126795.6</v>
      </c>
      <c r="BW258">
        <v>400.985666666667</v>
      </c>
      <c r="BX258">
        <v>419.934666666667</v>
      </c>
      <c r="BY258">
        <v>9.05202</v>
      </c>
      <c r="BZ258">
        <v>5.26962333333333</v>
      </c>
      <c r="CA258">
        <v>398.857666666667</v>
      </c>
      <c r="CB258">
        <v>9.09829</v>
      </c>
      <c r="CC258">
        <v>900.054</v>
      </c>
      <c r="CD258">
        <v>100.775</v>
      </c>
      <c r="CE258">
        <v>0.110917666666667</v>
      </c>
      <c r="CF258">
        <v>21.9987</v>
      </c>
      <c r="CG258">
        <v>20.7332333333333</v>
      </c>
      <c r="CH258">
        <v>999.9</v>
      </c>
      <c r="CI258">
        <v>0</v>
      </c>
      <c r="CJ258">
        <v>0</v>
      </c>
      <c r="CK258">
        <v>10015.4266666667</v>
      </c>
      <c r="CL258">
        <v>0</v>
      </c>
      <c r="CM258">
        <v>0.221023</v>
      </c>
      <c r="CN258">
        <v>1459.98</v>
      </c>
      <c r="CO258">
        <v>0.972997666666667</v>
      </c>
      <c r="CP258">
        <v>0.0270023666666667</v>
      </c>
      <c r="CQ258">
        <v>0</v>
      </c>
      <c r="CR258">
        <v>880.666333333333</v>
      </c>
      <c r="CS258">
        <v>4.99999</v>
      </c>
      <c r="CT258">
        <v>12900.5</v>
      </c>
      <c r="CU258">
        <v>12728.1666666667</v>
      </c>
      <c r="CV258">
        <v>40.187</v>
      </c>
      <c r="CW258">
        <v>42.25</v>
      </c>
      <c r="CX258">
        <v>41.312</v>
      </c>
      <c r="CY258">
        <v>41.625</v>
      </c>
      <c r="CZ258">
        <v>42</v>
      </c>
      <c r="DA258">
        <v>1415.69</v>
      </c>
      <c r="DB258">
        <v>39.29</v>
      </c>
      <c r="DC258">
        <v>0</v>
      </c>
      <c r="DD258">
        <v>1626126805.9</v>
      </c>
      <c r="DE258">
        <v>0</v>
      </c>
      <c r="DF258">
        <v>881.13376</v>
      </c>
      <c r="DG258">
        <v>-4.20346153197663</v>
      </c>
      <c r="DH258">
        <v>-59.3615383748312</v>
      </c>
      <c r="DI258">
        <v>12906.404</v>
      </c>
      <c r="DJ258">
        <v>15</v>
      </c>
      <c r="DK258">
        <v>1626126261</v>
      </c>
      <c r="DL258" t="s">
        <v>294</v>
      </c>
      <c r="DM258">
        <v>1626126255</v>
      </c>
      <c r="DN258">
        <v>1626126261</v>
      </c>
      <c r="DO258">
        <v>7</v>
      </c>
      <c r="DP258">
        <v>0.339</v>
      </c>
      <c r="DQ258">
        <v>0.02</v>
      </c>
      <c r="DR258">
        <v>2.158</v>
      </c>
      <c r="DS258">
        <v>-0.064</v>
      </c>
      <c r="DT258">
        <v>420</v>
      </c>
      <c r="DU258">
        <v>4</v>
      </c>
      <c r="DV258">
        <v>0.09</v>
      </c>
      <c r="DW258">
        <v>0.05</v>
      </c>
      <c r="DX258">
        <v>-18.8975975609756</v>
      </c>
      <c r="DY258">
        <v>-0.4552411149826</v>
      </c>
      <c r="DZ258">
        <v>0.0482461750679292</v>
      </c>
      <c r="EA258">
        <v>1</v>
      </c>
      <c r="EB258">
        <v>881.411696969697</v>
      </c>
      <c r="EC258">
        <v>-4.18653452846823</v>
      </c>
      <c r="ED258">
        <v>0.461184015390198</v>
      </c>
      <c r="EE258">
        <v>1</v>
      </c>
      <c r="EF258">
        <v>3.74837853658537</v>
      </c>
      <c r="EG258">
        <v>0.306139024390255</v>
      </c>
      <c r="EH258">
        <v>0.0308223805732114</v>
      </c>
      <c r="EI258">
        <v>0</v>
      </c>
      <c r="EJ258">
        <v>2</v>
      </c>
      <c r="EK258">
        <v>3</v>
      </c>
      <c r="EL258" t="s">
        <v>340</v>
      </c>
      <c r="EM258">
        <v>100</v>
      </c>
      <c r="EN258">
        <v>100</v>
      </c>
      <c r="EO258">
        <v>2.128</v>
      </c>
      <c r="EP258">
        <v>-0.0462</v>
      </c>
      <c r="EQ258">
        <v>1.36772170046793</v>
      </c>
      <c r="ER258">
        <v>0.00225868272383977</v>
      </c>
      <c r="ES258">
        <v>-9.96746185667655e-07</v>
      </c>
      <c r="ET258">
        <v>2.83711317370827e-10</v>
      </c>
      <c r="EU258">
        <v>-0.063082517618382</v>
      </c>
      <c r="EV258">
        <v>-0.00217948432402501</v>
      </c>
      <c r="EW258">
        <v>0.000453263451741206</v>
      </c>
      <c r="EX258">
        <v>-1.16319206543697e-06</v>
      </c>
      <c r="EY258">
        <v>-2</v>
      </c>
      <c r="EZ258">
        <v>2196</v>
      </c>
      <c r="FA258">
        <v>1</v>
      </c>
      <c r="FB258">
        <v>25</v>
      </c>
      <c r="FC258">
        <v>9</v>
      </c>
      <c r="FD258">
        <v>8.9</v>
      </c>
      <c r="FE258">
        <v>18</v>
      </c>
      <c r="FF258">
        <v>946.655</v>
      </c>
      <c r="FG258">
        <v>426.47</v>
      </c>
      <c r="FH258">
        <v>23.5694</v>
      </c>
      <c r="FI258">
        <v>25.4436</v>
      </c>
      <c r="FJ258">
        <v>29.9998</v>
      </c>
      <c r="FK258">
        <v>25.6273</v>
      </c>
      <c r="FL258">
        <v>25.6709</v>
      </c>
      <c r="FM258">
        <v>25.2777</v>
      </c>
      <c r="FN258">
        <v>68.0944</v>
      </c>
      <c r="FO258">
        <v>0</v>
      </c>
      <c r="FP258">
        <v>23.67</v>
      </c>
      <c r="FQ258">
        <v>420</v>
      </c>
      <c r="FR258">
        <v>5.37538</v>
      </c>
      <c r="FS258">
        <v>101.423</v>
      </c>
      <c r="FT258">
        <v>102.051</v>
      </c>
    </row>
    <row r="259" spans="1:176">
      <c r="A259">
        <v>243</v>
      </c>
      <c r="B259">
        <v>1626126798.6</v>
      </c>
      <c r="C259">
        <v>484.099999904633</v>
      </c>
      <c r="D259" t="s">
        <v>780</v>
      </c>
      <c r="E259" t="s">
        <v>781</v>
      </c>
      <c r="F259">
        <v>1</v>
      </c>
      <c r="I259">
        <v>1626126797.6</v>
      </c>
      <c r="J259">
        <f>(K259)/1000</f>
        <v>0</v>
      </c>
      <c r="K259">
        <f>1000*CC259*AI259*(BY259-BZ259)/(100*BR259*(1000-AI259*BY259))</f>
        <v>0</v>
      </c>
      <c r="L259">
        <f>CC259*AI259*(BX259-BW259*(1000-AI259*BZ259)/(1000-AI259*BY259))/(100*BR259)</f>
        <v>0</v>
      </c>
      <c r="M259">
        <f>BW259 - IF(AI259&gt;1, L259*BR259*100.0/(AK259*CK259), 0)</f>
        <v>0</v>
      </c>
      <c r="N259">
        <f>((T259-J259/2)*M259-L259)/(T259+J259/2)</f>
        <v>0</v>
      </c>
      <c r="O259">
        <f>N259*(CD259+CE259)/1000.0</f>
        <v>0</v>
      </c>
      <c r="P259">
        <f>(BW259 - IF(AI259&gt;1, L259*BR259*100.0/(AK259*CK259), 0))*(CD259+CE259)/1000.0</f>
        <v>0</v>
      </c>
      <c r="Q259">
        <f>2.0/((1/S259-1/R259)+SIGN(S259)*SQRT((1/S259-1/R259)*(1/S259-1/R259) + 4*BS259/((BS259+1)*(BS259+1))*(2*1/S259*1/R259-1/R259*1/R259)))</f>
        <v>0</v>
      </c>
      <c r="R259">
        <f>IF(LEFT(BT259,1)&lt;&gt;"0",IF(LEFT(BT259,1)="1",3.0,BU259),$D$5+$E$5*(CK259*CD259/($K$5*1000))+$F$5*(CK259*CD259/($K$5*1000))*MAX(MIN(BR259,$J$5),$I$5)*MAX(MIN(BR259,$J$5),$I$5)+$G$5*MAX(MIN(BR259,$J$5),$I$5)*(CK259*CD259/($K$5*1000))+$H$5*(CK259*CD259/($K$5*1000))*(CK259*CD259/($K$5*1000)))</f>
        <v>0</v>
      </c>
      <c r="S259">
        <f>J259*(1000-(1000*0.61365*exp(17.502*W259/(240.97+W259))/(CD259+CE259)+BY259)/2)/(1000*0.61365*exp(17.502*W259/(240.97+W259))/(CD259+CE259)-BY259)</f>
        <v>0</v>
      </c>
      <c r="T259">
        <f>1/((BS259+1)/(Q259/1.6)+1/(R259/1.37)) + BS259/((BS259+1)/(Q259/1.6) + BS259/(R259/1.37))</f>
        <v>0</v>
      </c>
      <c r="U259">
        <f>(BN259*BQ259)</f>
        <v>0</v>
      </c>
      <c r="V259">
        <f>(CF259+(U259+2*0.95*5.67E-8*(((CF259+$B$7)+273)^4-(CF259+273)^4)-44100*J259)/(1.84*29.3*R259+8*0.95*5.67E-8*(CF259+273)^3))</f>
        <v>0</v>
      </c>
      <c r="W259">
        <f>($C$7*CG259+$D$7*CH259+$E$7*V259)</f>
        <v>0</v>
      </c>
      <c r="X259">
        <f>0.61365*exp(17.502*W259/(240.97+W259))</f>
        <v>0</v>
      </c>
      <c r="Y259">
        <f>(Z259/AA259*100)</f>
        <v>0</v>
      </c>
      <c r="Z259">
        <f>BY259*(CD259+CE259)/1000</f>
        <v>0</v>
      </c>
      <c r="AA259">
        <f>0.61365*exp(17.502*CF259/(240.97+CF259))</f>
        <v>0</v>
      </c>
      <c r="AB259">
        <f>(X259-BY259*(CD259+CE259)/1000)</f>
        <v>0</v>
      </c>
      <c r="AC259">
        <f>(-J259*44100)</f>
        <v>0</v>
      </c>
      <c r="AD259">
        <f>2*29.3*R259*0.92*(CF259-W259)</f>
        <v>0</v>
      </c>
      <c r="AE259">
        <f>2*0.95*5.67E-8*(((CF259+$B$7)+273)^4-(W259+273)^4)</f>
        <v>0</v>
      </c>
      <c r="AF259">
        <f>U259+AE259+AC259+AD259</f>
        <v>0</v>
      </c>
      <c r="AG259">
        <v>13</v>
      </c>
      <c r="AH259">
        <v>1</v>
      </c>
      <c r="AI259">
        <f>IF(AG259*$H$13&gt;=AK259,1.0,(AK259/(AK259-AG259*$H$13)))</f>
        <v>0</v>
      </c>
      <c r="AJ259">
        <f>(AI259-1)*100</f>
        <v>0</v>
      </c>
      <c r="AK259">
        <f>MAX(0,($B$13+$C$13*CK259)/(1+$D$13*CK259)*CD259/(CF259+273)*$E$13)</f>
        <v>0</v>
      </c>
      <c r="AL259" t="s">
        <v>292</v>
      </c>
      <c r="AM259" t="s">
        <v>292</v>
      </c>
      <c r="AN259">
        <v>0</v>
      </c>
      <c r="AO259">
        <v>0</v>
      </c>
      <c r="AP259">
        <f>1-AN259/AO259</f>
        <v>0</v>
      </c>
      <c r="AQ259">
        <v>0</v>
      </c>
      <c r="AR259" t="s">
        <v>292</v>
      </c>
      <c r="AS259" t="s">
        <v>292</v>
      </c>
      <c r="AT259">
        <v>0</v>
      </c>
      <c r="AU259">
        <v>0</v>
      </c>
      <c r="AV259">
        <f>1-AT259/AU259</f>
        <v>0</v>
      </c>
      <c r="AW259">
        <v>0.5</v>
      </c>
      <c r="AX259">
        <f>BO259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292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BN259">
        <f>$B$11*CL259+$C$11*CM259+$F$11*CN259*(1-CQ259)</f>
        <v>0</v>
      </c>
      <c r="BO259">
        <f>BN259*BP259</f>
        <v>0</v>
      </c>
      <c r="BP259">
        <f>($B$11*$D$9+$C$11*$D$9+$F$11*((DA259+CS259)/MAX(DA259+CS259+DB259, 0.1)*$I$9+DB259/MAX(DA259+CS259+DB259, 0.1)*$J$9))/($B$11+$C$11+$F$11)</f>
        <v>0</v>
      </c>
      <c r="BQ259">
        <f>($B$11*$K$9+$C$11*$K$9+$F$11*((DA259+CS259)/MAX(DA259+CS259+DB259, 0.1)*$P$9+DB259/MAX(DA259+CS259+DB259, 0.1)*$Q$9))/($B$11+$C$11+$F$11)</f>
        <v>0</v>
      </c>
      <c r="BR259">
        <v>6</v>
      </c>
      <c r="BS259">
        <v>0.5</v>
      </c>
      <c r="BT259" t="s">
        <v>293</v>
      </c>
      <c r="BU259">
        <v>2</v>
      </c>
      <c r="BV259">
        <v>1626126797.6</v>
      </c>
      <c r="BW259">
        <v>400.981666666667</v>
      </c>
      <c r="BX259">
        <v>419.928</v>
      </c>
      <c r="BY259">
        <v>9.07962666666666</v>
      </c>
      <c r="BZ259">
        <v>5.30552</v>
      </c>
      <c r="CA259">
        <v>398.853333333333</v>
      </c>
      <c r="CB259">
        <v>9.12573666666667</v>
      </c>
      <c r="CC259">
        <v>899.991666666667</v>
      </c>
      <c r="CD259">
        <v>100.775</v>
      </c>
      <c r="CE259">
        <v>0.110837333333333</v>
      </c>
      <c r="CF259">
        <v>22.0344</v>
      </c>
      <c r="CG259">
        <v>20.7624666666667</v>
      </c>
      <c r="CH259">
        <v>999.9</v>
      </c>
      <c r="CI259">
        <v>0</v>
      </c>
      <c r="CJ259">
        <v>0</v>
      </c>
      <c r="CK259">
        <v>10027.9</v>
      </c>
      <c r="CL259">
        <v>0</v>
      </c>
      <c r="CM259">
        <v>0.221023</v>
      </c>
      <c r="CN259">
        <v>1460.06666666667</v>
      </c>
      <c r="CO259">
        <v>0.972999</v>
      </c>
      <c r="CP259">
        <v>0.0270008</v>
      </c>
      <c r="CQ259">
        <v>0</v>
      </c>
      <c r="CR259">
        <v>880.531666666667</v>
      </c>
      <c r="CS259">
        <v>4.99999</v>
      </c>
      <c r="CT259">
        <v>12898.9</v>
      </c>
      <c r="CU259">
        <v>12728.9</v>
      </c>
      <c r="CV259">
        <v>40.187</v>
      </c>
      <c r="CW259">
        <v>42.25</v>
      </c>
      <c r="CX259">
        <v>41.312</v>
      </c>
      <c r="CY259">
        <v>41.625</v>
      </c>
      <c r="CZ259">
        <v>42</v>
      </c>
      <c r="DA259">
        <v>1415.77666666667</v>
      </c>
      <c r="DB259">
        <v>39.29</v>
      </c>
      <c r="DC259">
        <v>0</v>
      </c>
      <c r="DD259">
        <v>1626126807.7</v>
      </c>
      <c r="DE259">
        <v>0</v>
      </c>
      <c r="DF259">
        <v>881.021076923077</v>
      </c>
      <c r="DG259">
        <v>-4.30953846524273</v>
      </c>
      <c r="DH259">
        <v>-59.4188034752804</v>
      </c>
      <c r="DI259">
        <v>12904.8384615385</v>
      </c>
      <c r="DJ259">
        <v>15</v>
      </c>
      <c r="DK259">
        <v>1626126261</v>
      </c>
      <c r="DL259" t="s">
        <v>294</v>
      </c>
      <c r="DM259">
        <v>1626126255</v>
      </c>
      <c r="DN259">
        <v>1626126261</v>
      </c>
      <c r="DO259">
        <v>7</v>
      </c>
      <c r="DP259">
        <v>0.339</v>
      </c>
      <c r="DQ259">
        <v>0.02</v>
      </c>
      <c r="DR259">
        <v>2.158</v>
      </c>
      <c r="DS259">
        <v>-0.064</v>
      </c>
      <c r="DT259">
        <v>420</v>
      </c>
      <c r="DU259">
        <v>4</v>
      </c>
      <c r="DV259">
        <v>0.09</v>
      </c>
      <c r="DW259">
        <v>0.05</v>
      </c>
      <c r="DX259">
        <v>-18.910487804878</v>
      </c>
      <c r="DY259">
        <v>-0.317101045296153</v>
      </c>
      <c r="DZ259">
        <v>0.0354837179777273</v>
      </c>
      <c r="EA259">
        <v>1</v>
      </c>
      <c r="EB259">
        <v>881.271028571428</v>
      </c>
      <c r="EC259">
        <v>-4.47672233217007</v>
      </c>
      <c r="ED259">
        <v>0.503975253684679</v>
      </c>
      <c r="EE259">
        <v>1</v>
      </c>
      <c r="EF259">
        <v>3.75638682926829</v>
      </c>
      <c r="EG259">
        <v>0.249060836236934</v>
      </c>
      <c r="EH259">
        <v>0.0261722612832397</v>
      </c>
      <c r="EI259">
        <v>0</v>
      </c>
      <c r="EJ259">
        <v>2</v>
      </c>
      <c r="EK259">
        <v>3</v>
      </c>
      <c r="EL259" t="s">
        <v>340</v>
      </c>
      <c r="EM259">
        <v>100</v>
      </c>
      <c r="EN259">
        <v>100</v>
      </c>
      <c r="EO259">
        <v>2.128</v>
      </c>
      <c r="EP259">
        <v>-0.046</v>
      </c>
      <c r="EQ259">
        <v>1.36772170046793</v>
      </c>
      <c r="ER259">
        <v>0.00225868272383977</v>
      </c>
      <c r="ES259">
        <v>-9.96746185667655e-07</v>
      </c>
      <c r="ET259">
        <v>2.83711317370827e-10</v>
      </c>
      <c r="EU259">
        <v>-0.063082517618382</v>
      </c>
      <c r="EV259">
        <v>-0.00217948432402501</v>
      </c>
      <c r="EW259">
        <v>0.000453263451741206</v>
      </c>
      <c r="EX259">
        <v>-1.16319206543697e-06</v>
      </c>
      <c r="EY259">
        <v>-2</v>
      </c>
      <c r="EZ259">
        <v>2196</v>
      </c>
      <c r="FA259">
        <v>1</v>
      </c>
      <c r="FB259">
        <v>25</v>
      </c>
      <c r="FC259">
        <v>9.1</v>
      </c>
      <c r="FD259">
        <v>9</v>
      </c>
      <c r="FE259">
        <v>18</v>
      </c>
      <c r="FF259">
        <v>946.174</v>
      </c>
      <c r="FG259">
        <v>426.365</v>
      </c>
      <c r="FH259">
        <v>23.6329</v>
      </c>
      <c r="FI259">
        <v>25.441</v>
      </c>
      <c r="FJ259">
        <v>29.9997</v>
      </c>
      <c r="FK259">
        <v>25.6251</v>
      </c>
      <c r="FL259">
        <v>25.6687</v>
      </c>
      <c r="FM259">
        <v>25.2764</v>
      </c>
      <c r="FN259">
        <v>68.0944</v>
      </c>
      <c r="FO259">
        <v>0</v>
      </c>
      <c r="FP259">
        <v>23.77</v>
      </c>
      <c r="FQ259">
        <v>420</v>
      </c>
      <c r="FR259">
        <v>5.34852</v>
      </c>
      <c r="FS259">
        <v>101.424</v>
      </c>
      <c r="FT259">
        <v>102.053</v>
      </c>
    </row>
    <row r="260" spans="1:176">
      <c r="A260">
        <v>244</v>
      </c>
      <c r="B260">
        <v>1626126800.6</v>
      </c>
      <c r="C260">
        <v>486.099999904633</v>
      </c>
      <c r="D260" t="s">
        <v>782</v>
      </c>
      <c r="E260" t="s">
        <v>783</v>
      </c>
      <c r="F260">
        <v>1</v>
      </c>
      <c r="I260">
        <v>1626126799.6</v>
      </c>
      <c r="J260">
        <f>(K260)/1000</f>
        <v>0</v>
      </c>
      <c r="K260">
        <f>1000*CC260*AI260*(BY260-BZ260)/(100*BR260*(1000-AI260*BY260))</f>
        <v>0</v>
      </c>
      <c r="L260">
        <f>CC260*AI260*(BX260-BW260*(1000-AI260*BZ260)/(1000-AI260*BY260))/(100*BR260)</f>
        <v>0</v>
      </c>
      <c r="M260">
        <f>BW260 - IF(AI260&gt;1, L260*BR260*100.0/(AK260*CK260), 0)</f>
        <v>0</v>
      </c>
      <c r="N260">
        <f>((T260-J260/2)*M260-L260)/(T260+J260/2)</f>
        <v>0</v>
      </c>
      <c r="O260">
        <f>N260*(CD260+CE260)/1000.0</f>
        <v>0</v>
      </c>
      <c r="P260">
        <f>(BW260 - IF(AI260&gt;1, L260*BR260*100.0/(AK260*CK260), 0))*(CD260+CE260)/1000.0</f>
        <v>0</v>
      </c>
      <c r="Q260">
        <f>2.0/((1/S260-1/R260)+SIGN(S260)*SQRT((1/S260-1/R260)*(1/S260-1/R260) + 4*BS260/((BS260+1)*(BS260+1))*(2*1/S260*1/R260-1/R260*1/R260)))</f>
        <v>0</v>
      </c>
      <c r="R260">
        <f>IF(LEFT(BT260,1)&lt;&gt;"0",IF(LEFT(BT260,1)="1",3.0,BU260),$D$5+$E$5*(CK260*CD260/($K$5*1000))+$F$5*(CK260*CD260/($K$5*1000))*MAX(MIN(BR260,$J$5),$I$5)*MAX(MIN(BR260,$J$5),$I$5)+$G$5*MAX(MIN(BR260,$J$5),$I$5)*(CK260*CD260/($K$5*1000))+$H$5*(CK260*CD260/($K$5*1000))*(CK260*CD260/($K$5*1000)))</f>
        <v>0</v>
      </c>
      <c r="S260">
        <f>J260*(1000-(1000*0.61365*exp(17.502*W260/(240.97+W260))/(CD260+CE260)+BY260)/2)/(1000*0.61365*exp(17.502*W260/(240.97+W260))/(CD260+CE260)-BY260)</f>
        <v>0</v>
      </c>
      <c r="T260">
        <f>1/((BS260+1)/(Q260/1.6)+1/(R260/1.37)) + BS260/((BS260+1)/(Q260/1.6) + BS260/(R260/1.37))</f>
        <v>0</v>
      </c>
      <c r="U260">
        <f>(BN260*BQ260)</f>
        <v>0</v>
      </c>
      <c r="V260">
        <f>(CF260+(U260+2*0.95*5.67E-8*(((CF260+$B$7)+273)^4-(CF260+273)^4)-44100*J260)/(1.84*29.3*R260+8*0.95*5.67E-8*(CF260+273)^3))</f>
        <v>0</v>
      </c>
      <c r="W260">
        <f>($C$7*CG260+$D$7*CH260+$E$7*V260)</f>
        <v>0</v>
      </c>
      <c r="X260">
        <f>0.61365*exp(17.502*W260/(240.97+W260))</f>
        <v>0</v>
      </c>
      <c r="Y260">
        <f>(Z260/AA260*100)</f>
        <v>0</v>
      </c>
      <c r="Z260">
        <f>BY260*(CD260+CE260)/1000</f>
        <v>0</v>
      </c>
      <c r="AA260">
        <f>0.61365*exp(17.502*CF260/(240.97+CF260))</f>
        <v>0</v>
      </c>
      <c r="AB260">
        <f>(X260-BY260*(CD260+CE260)/1000)</f>
        <v>0</v>
      </c>
      <c r="AC260">
        <f>(-J260*44100)</f>
        <v>0</v>
      </c>
      <c r="AD260">
        <f>2*29.3*R260*0.92*(CF260-W260)</f>
        <v>0</v>
      </c>
      <c r="AE260">
        <f>2*0.95*5.67E-8*(((CF260+$B$7)+273)^4-(W260+273)^4)</f>
        <v>0</v>
      </c>
      <c r="AF260">
        <f>U260+AE260+AC260+AD260</f>
        <v>0</v>
      </c>
      <c r="AG260">
        <v>13</v>
      </c>
      <c r="AH260">
        <v>1</v>
      </c>
      <c r="AI260">
        <f>IF(AG260*$H$13&gt;=AK260,1.0,(AK260/(AK260-AG260*$H$13)))</f>
        <v>0</v>
      </c>
      <c r="AJ260">
        <f>(AI260-1)*100</f>
        <v>0</v>
      </c>
      <c r="AK260">
        <f>MAX(0,($B$13+$C$13*CK260)/(1+$D$13*CK260)*CD260/(CF260+273)*$E$13)</f>
        <v>0</v>
      </c>
      <c r="AL260" t="s">
        <v>292</v>
      </c>
      <c r="AM260" t="s">
        <v>292</v>
      </c>
      <c r="AN260">
        <v>0</v>
      </c>
      <c r="AO260">
        <v>0</v>
      </c>
      <c r="AP260">
        <f>1-AN260/AO260</f>
        <v>0</v>
      </c>
      <c r="AQ260">
        <v>0</v>
      </c>
      <c r="AR260" t="s">
        <v>292</v>
      </c>
      <c r="AS260" t="s">
        <v>292</v>
      </c>
      <c r="AT260">
        <v>0</v>
      </c>
      <c r="AU260">
        <v>0</v>
      </c>
      <c r="AV260">
        <f>1-AT260/AU260</f>
        <v>0</v>
      </c>
      <c r="AW260">
        <v>0.5</v>
      </c>
      <c r="AX260">
        <f>BO260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292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BN260">
        <f>$B$11*CL260+$C$11*CM260+$F$11*CN260*(1-CQ260)</f>
        <v>0</v>
      </c>
      <c r="BO260">
        <f>BN260*BP260</f>
        <v>0</v>
      </c>
      <c r="BP260">
        <f>($B$11*$D$9+$C$11*$D$9+$F$11*((DA260+CS260)/MAX(DA260+CS260+DB260, 0.1)*$I$9+DB260/MAX(DA260+CS260+DB260, 0.1)*$J$9))/($B$11+$C$11+$F$11)</f>
        <v>0</v>
      </c>
      <c r="BQ260">
        <f>($B$11*$K$9+$C$11*$K$9+$F$11*((DA260+CS260)/MAX(DA260+CS260+DB260, 0.1)*$P$9+DB260/MAX(DA260+CS260+DB260, 0.1)*$Q$9))/($B$11+$C$11+$F$11)</f>
        <v>0</v>
      </c>
      <c r="BR260">
        <v>6</v>
      </c>
      <c r="BS260">
        <v>0.5</v>
      </c>
      <c r="BT260" t="s">
        <v>293</v>
      </c>
      <c r="BU260">
        <v>2</v>
      </c>
      <c r="BV260">
        <v>1626126799.6</v>
      </c>
      <c r="BW260">
        <v>400.982</v>
      </c>
      <c r="BX260">
        <v>420.015</v>
      </c>
      <c r="BY260">
        <v>9.11416333333333</v>
      </c>
      <c r="BZ260">
        <v>5.33718666666667</v>
      </c>
      <c r="CA260">
        <v>398.854</v>
      </c>
      <c r="CB260">
        <v>9.16007333333333</v>
      </c>
      <c r="CC260">
        <v>899.970333333333</v>
      </c>
      <c r="CD260">
        <v>100.775333333333</v>
      </c>
      <c r="CE260">
        <v>0.110494666666667</v>
      </c>
      <c r="CF260">
        <v>22.0690666666667</v>
      </c>
      <c r="CG260">
        <v>20.7902</v>
      </c>
      <c r="CH260">
        <v>999.9</v>
      </c>
      <c r="CI260">
        <v>0</v>
      </c>
      <c r="CJ260">
        <v>0</v>
      </c>
      <c r="CK260">
        <v>10017.7</v>
      </c>
      <c r="CL260">
        <v>0</v>
      </c>
      <c r="CM260">
        <v>0.221023</v>
      </c>
      <c r="CN260">
        <v>1460.07</v>
      </c>
      <c r="CO260">
        <v>0.972997666666667</v>
      </c>
      <c r="CP260">
        <v>0.0270023666666667</v>
      </c>
      <c r="CQ260">
        <v>0</v>
      </c>
      <c r="CR260">
        <v>880.112666666667</v>
      </c>
      <c r="CS260">
        <v>4.99999</v>
      </c>
      <c r="CT260">
        <v>12896.9666666667</v>
      </c>
      <c r="CU260">
        <v>12728.9</v>
      </c>
      <c r="CV260">
        <v>40.187</v>
      </c>
      <c r="CW260">
        <v>42.25</v>
      </c>
      <c r="CX260">
        <v>41.312</v>
      </c>
      <c r="CY260">
        <v>41.625</v>
      </c>
      <c r="CZ260">
        <v>42</v>
      </c>
      <c r="DA260">
        <v>1415.78</v>
      </c>
      <c r="DB260">
        <v>39.29</v>
      </c>
      <c r="DC260">
        <v>0</v>
      </c>
      <c r="DD260">
        <v>1626126810.1</v>
      </c>
      <c r="DE260">
        <v>0</v>
      </c>
      <c r="DF260">
        <v>880.793115384615</v>
      </c>
      <c r="DG260">
        <v>-4.9500512791017</v>
      </c>
      <c r="DH260">
        <v>-56.7760684145031</v>
      </c>
      <c r="DI260">
        <v>12902.5653846154</v>
      </c>
      <c r="DJ260">
        <v>15</v>
      </c>
      <c r="DK260">
        <v>1626126261</v>
      </c>
      <c r="DL260" t="s">
        <v>294</v>
      </c>
      <c r="DM260">
        <v>1626126255</v>
      </c>
      <c r="DN260">
        <v>1626126261</v>
      </c>
      <c r="DO260">
        <v>7</v>
      </c>
      <c r="DP260">
        <v>0.339</v>
      </c>
      <c r="DQ260">
        <v>0.02</v>
      </c>
      <c r="DR260">
        <v>2.158</v>
      </c>
      <c r="DS260">
        <v>-0.064</v>
      </c>
      <c r="DT260">
        <v>420</v>
      </c>
      <c r="DU260">
        <v>4</v>
      </c>
      <c r="DV260">
        <v>0.09</v>
      </c>
      <c r="DW260">
        <v>0.05</v>
      </c>
      <c r="DX260">
        <v>-18.9240926829268</v>
      </c>
      <c r="DY260">
        <v>-0.351712891986052</v>
      </c>
      <c r="DZ260">
        <v>0.0393316504478039</v>
      </c>
      <c r="EA260">
        <v>1</v>
      </c>
      <c r="EB260">
        <v>881.067636363636</v>
      </c>
      <c r="EC260">
        <v>-4.79324219020647</v>
      </c>
      <c r="ED260">
        <v>0.509886785899835</v>
      </c>
      <c r="EE260">
        <v>1</v>
      </c>
      <c r="EF260">
        <v>3.76275121951219</v>
      </c>
      <c r="EG260">
        <v>0.183909616724738</v>
      </c>
      <c r="EH260">
        <v>0.0210480509722944</v>
      </c>
      <c r="EI260">
        <v>0</v>
      </c>
      <c r="EJ260">
        <v>2</v>
      </c>
      <c r="EK260">
        <v>3</v>
      </c>
      <c r="EL260" t="s">
        <v>340</v>
      </c>
      <c r="EM260">
        <v>100</v>
      </c>
      <c r="EN260">
        <v>100</v>
      </c>
      <c r="EO260">
        <v>2.128</v>
      </c>
      <c r="EP260">
        <v>-0.0458</v>
      </c>
      <c r="EQ260">
        <v>1.36772170046793</v>
      </c>
      <c r="ER260">
        <v>0.00225868272383977</v>
      </c>
      <c r="ES260">
        <v>-9.96746185667655e-07</v>
      </c>
      <c r="ET260">
        <v>2.83711317370827e-10</v>
      </c>
      <c r="EU260">
        <v>-0.063082517618382</v>
      </c>
      <c r="EV260">
        <v>-0.00217948432402501</v>
      </c>
      <c r="EW260">
        <v>0.000453263451741206</v>
      </c>
      <c r="EX260">
        <v>-1.16319206543697e-06</v>
      </c>
      <c r="EY260">
        <v>-2</v>
      </c>
      <c r="EZ260">
        <v>2196</v>
      </c>
      <c r="FA260">
        <v>1</v>
      </c>
      <c r="FB260">
        <v>25</v>
      </c>
      <c r="FC260">
        <v>9.1</v>
      </c>
      <c r="FD260">
        <v>9</v>
      </c>
      <c r="FE260">
        <v>18</v>
      </c>
      <c r="FF260">
        <v>946.163</v>
      </c>
      <c r="FG260">
        <v>426.234</v>
      </c>
      <c r="FH260">
        <v>23.6954</v>
      </c>
      <c r="FI260">
        <v>25.4383</v>
      </c>
      <c r="FJ260">
        <v>29.9997</v>
      </c>
      <c r="FK260">
        <v>25.623</v>
      </c>
      <c r="FL260">
        <v>25.6671</v>
      </c>
      <c r="FM260">
        <v>25.2766</v>
      </c>
      <c r="FN260">
        <v>68.0944</v>
      </c>
      <c r="FO260">
        <v>0</v>
      </c>
      <c r="FP260">
        <v>23.77</v>
      </c>
      <c r="FQ260">
        <v>420</v>
      </c>
      <c r="FR260">
        <v>5.34743</v>
      </c>
      <c r="FS260">
        <v>101.425</v>
      </c>
      <c r="FT260">
        <v>102.053</v>
      </c>
    </row>
    <row r="261" spans="1:176">
      <c r="A261">
        <v>245</v>
      </c>
      <c r="B261">
        <v>1626126802.6</v>
      </c>
      <c r="C261">
        <v>488.099999904633</v>
      </c>
      <c r="D261" t="s">
        <v>784</v>
      </c>
      <c r="E261" t="s">
        <v>785</v>
      </c>
      <c r="F261">
        <v>1</v>
      </c>
      <c r="I261">
        <v>1626126801.6</v>
      </c>
      <c r="J261">
        <f>(K261)/1000</f>
        <v>0</v>
      </c>
      <c r="K261">
        <f>1000*CC261*AI261*(BY261-BZ261)/(100*BR261*(1000-AI261*BY261))</f>
        <v>0</v>
      </c>
      <c r="L261">
        <f>CC261*AI261*(BX261-BW261*(1000-AI261*BZ261)/(1000-AI261*BY261))/(100*BR261)</f>
        <v>0</v>
      </c>
      <c r="M261">
        <f>BW261 - IF(AI261&gt;1, L261*BR261*100.0/(AK261*CK261), 0)</f>
        <v>0</v>
      </c>
      <c r="N261">
        <f>((T261-J261/2)*M261-L261)/(T261+J261/2)</f>
        <v>0</v>
      </c>
      <c r="O261">
        <f>N261*(CD261+CE261)/1000.0</f>
        <v>0</v>
      </c>
      <c r="P261">
        <f>(BW261 - IF(AI261&gt;1, L261*BR261*100.0/(AK261*CK261), 0))*(CD261+CE261)/1000.0</f>
        <v>0</v>
      </c>
      <c r="Q261">
        <f>2.0/((1/S261-1/R261)+SIGN(S261)*SQRT((1/S261-1/R261)*(1/S261-1/R261) + 4*BS261/((BS261+1)*(BS261+1))*(2*1/S261*1/R261-1/R261*1/R261)))</f>
        <v>0</v>
      </c>
      <c r="R261">
        <f>IF(LEFT(BT261,1)&lt;&gt;"0",IF(LEFT(BT261,1)="1",3.0,BU261),$D$5+$E$5*(CK261*CD261/($K$5*1000))+$F$5*(CK261*CD261/($K$5*1000))*MAX(MIN(BR261,$J$5),$I$5)*MAX(MIN(BR261,$J$5),$I$5)+$G$5*MAX(MIN(BR261,$J$5),$I$5)*(CK261*CD261/($K$5*1000))+$H$5*(CK261*CD261/($K$5*1000))*(CK261*CD261/($K$5*1000)))</f>
        <v>0</v>
      </c>
      <c r="S261">
        <f>J261*(1000-(1000*0.61365*exp(17.502*W261/(240.97+W261))/(CD261+CE261)+BY261)/2)/(1000*0.61365*exp(17.502*W261/(240.97+W261))/(CD261+CE261)-BY261)</f>
        <v>0</v>
      </c>
      <c r="T261">
        <f>1/((BS261+1)/(Q261/1.6)+1/(R261/1.37)) + BS261/((BS261+1)/(Q261/1.6) + BS261/(R261/1.37))</f>
        <v>0</v>
      </c>
      <c r="U261">
        <f>(BN261*BQ261)</f>
        <v>0</v>
      </c>
      <c r="V261">
        <f>(CF261+(U261+2*0.95*5.67E-8*(((CF261+$B$7)+273)^4-(CF261+273)^4)-44100*J261)/(1.84*29.3*R261+8*0.95*5.67E-8*(CF261+273)^3))</f>
        <v>0</v>
      </c>
      <c r="W261">
        <f>($C$7*CG261+$D$7*CH261+$E$7*V261)</f>
        <v>0</v>
      </c>
      <c r="X261">
        <f>0.61365*exp(17.502*W261/(240.97+W261))</f>
        <v>0</v>
      </c>
      <c r="Y261">
        <f>(Z261/AA261*100)</f>
        <v>0</v>
      </c>
      <c r="Z261">
        <f>BY261*(CD261+CE261)/1000</f>
        <v>0</v>
      </c>
      <c r="AA261">
        <f>0.61365*exp(17.502*CF261/(240.97+CF261))</f>
        <v>0</v>
      </c>
      <c r="AB261">
        <f>(X261-BY261*(CD261+CE261)/1000)</f>
        <v>0</v>
      </c>
      <c r="AC261">
        <f>(-J261*44100)</f>
        <v>0</v>
      </c>
      <c r="AD261">
        <f>2*29.3*R261*0.92*(CF261-W261)</f>
        <v>0</v>
      </c>
      <c r="AE261">
        <f>2*0.95*5.67E-8*(((CF261+$B$7)+273)^4-(W261+273)^4)</f>
        <v>0</v>
      </c>
      <c r="AF261">
        <f>U261+AE261+AC261+AD261</f>
        <v>0</v>
      </c>
      <c r="AG261">
        <v>12</v>
      </c>
      <c r="AH261">
        <v>1</v>
      </c>
      <c r="AI261">
        <f>IF(AG261*$H$13&gt;=AK261,1.0,(AK261/(AK261-AG261*$H$13)))</f>
        <v>0</v>
      </c>
      <c r="AJ261">
        <f>(AI261-1)*100</f>
        <v>0</v>
      </c>
      <c r="AK261">
        <f>MAX(0,($B$13+$C$13*CK261)/(1+$D$13*CK261)*CD261/(CF261+273)*$E$13)</f>
        <v>0</v>
      </c>
      <c r="AL261" t="s">
        <v>292</v>
      </c>
      <c r="AM261" t="s">
        <v>292</v>
      </c>
      <c r="AN261">
        <v>0</v>
      </c>
      <c r="AO261">
        <v>0</v>
      </c>
      <c r="AP261">
        <f>1-AN261/AO261</f>
        <v>0</v>
      </c>
      <c r="AQ261">
        <v>0</v>
      </c>
      <c r="AR261" t="s">
        <v>292</v>
      </c>
      <c r="AS261" t="s">
        <v>292</v>
      </c>
      <c r="AT261">
        <v>0</v>
      </c>
      <c r="AU261">
        <v>0</v>
      </c>
      <c r="AV261">
        <f>1-AT261/AU261</f>
        <v>0</v>
      </c>
      <c r="AW261">
        <v>0.5</v>
      </c>
      <c r="AX261">
        <f>BO261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292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BN261">
        <f>$B$11*CL261+$C$11*CM261+$F$11*CN261*(1-CQ261)</f>
        <v>0</v>
      </c>
      <c r="BO261">
        <f>BN261*BP261</f>
        <v>0</v>
      </c>
      <c r="BP261">
        <f>($B$11*$D$9+$C$11*$D$9+$F$11*((DA261+CS261)/MAX(DA261+CS261+DB261, 0.1)*$I$9+DB261/MAX(DA261+CS261+DB261, 0.1)*$J$9))/($B$11+$C$11+$F$11)</f>
        <v>0</v>
      </c>
      <c r="BQ261">
        <f>($B$11*$K$9+$C$11*$K$9+$F$11*((DA261+CS261)/MAX(DA261+CS261+DB261, 0.1)*$P$9+DB261/MAX(DA261+CS261+DB261, 0.1)*$Q$9))/($B$11+$C$11+$F$11)</f>
        <v>0</v>
      </c>
      <c r="BR261">
        <v>6</v>
      </c>
      <c r="BS261">
        <v>0.5</v>
      </c>
      <c r="BT261" t="s">
        <v>293</v>
      </c>
      <c r="BU261">
        <v>2</v>
      </c>
      <c r="BV261">
        <v>1626126801.6</v>
      </c>
      <c r="BW261">
        <v>400.968333333333</v>
      </c>
      <c r="BX261">
        <v>420.034333333333</v>
      </c>
      <c r="BY261">
        <v>9.14512</v>
      </c>
      <c r="BZ261">
        <v>5.3446</v>
      </c>
      <c r="CA261">
        <v>398.840333333333</v>
      </c>
      <c r="CB261">
        <v>9.19085</v>
      </c>
      <c r="CC261">
        <v>900.013333333333</v>
      </c>
      <c r="CD261">
        <v>100.775666666667</v>
      </c>
      <c r="CE261">
        <v>0.110992333333333</v>
      </c>
      <c r="CF261">
        <v>22.1025</v>
      </c>
      <c r="CG261">
        <v>20.8270333333333</v>
      </c>
      <c r="CH261">
        <v>999.9</v>
      </c>
      <c r="CI261">
        <v>0</v>
      </c>
      <c r="CJ261">
        <v>0</v>
      </c>
      <c r="CK261">
        <v>10012.5</v>
      </c>
      <c r="CL261">
        <v>0</v>
      </c>
      <c r="CM261">
        <v>0.221023</v>
      </c>
      <c r="CN261">
        <v>1459.90333333333</v>
      </c>
      <c r="CO261">
        <v>0.972996333333333</v>
      </c>
      <c r="CP261">
        <v>0.0270039333333333</v>
      </c>
      <c r="CQ261">
        <v>0</v>
      </c>
      <c r="CR261">
        <v>880.02</v>
      </c>
      <c r="CS261">
        <v>4.99999</v>
      </c>
      <c r="CT261">
        <v>12893.3</v>
      </c>
      <c r="CU261">
        <v>12727.4666666667</v>
      </c>
      <c r="CV261">
        <v>40.187</v>
      </c>
      <c r="CW261">
        <v>42.25</v>
      </c>
      <c r="CX261">
        <v>41.312</v>
      </c>
      <c r="CY261">
        <v>41.625</v>
      </c>
      <c r="CZ261">
        <v>42</v>
      </c>
      <c r="DA261">
        <v>1415.61333333333</v>
      </c>
      <c r="DB261">
        <v>39.29</v>
      </c>
      <c r="DC261">
        <v>0</v>
      </c>
      <c r="DD261">
        <v>1626126811.9</v>
      </c>
      <c r="DE261">
        <v>0</v>
      </c>
      <c r="DF261">
        <v>880.63764</v>
      </c>
      <c r="DG261">
        <v>-5.15446152956612</v>
      </c>
      <c r="DH261">
        <v>-57.6615383830634</v>
      </c>
      <c r="DI261">
        <v>12900.372</v>
      </c>
      <c r="DJ261">
        <v>15</v>
      </c>
      <c r="DK261">
        <v>1626126261</v>
      </c>
      <c r="DL261" t="s">
        <v>294</v>
      </c>
      <c r="DM261">
        <v>1626126255</v>
      </c>
      <c r="DN261">
        <v>1626126261</v>
      </c>
      <c r="DO261">
        <v>7</v>
      </c>
      <c r="DP261">
        <v>0.339</v>
      </c>
      <c r="DQ261">
        <v>0.02</v>
      </c>
      <c r="DR261">
        <v>2.158</v>
      </c>
      <c r="DS261">
        <v>-0.064</v>
      </c>
      <c r="DT261">
        <v>420</v>
      </c>
      <c r="DU261">
        <v>4</v>
      </c>
      <c r="DV261">
        <v>0.09</v>
      </c>
      <c r="DW261">
        <v>0.05</v>
      </c>
      <c r="DX261">
        <v>-18.9430878048781</v>
      </c>
      <c r="DY261">
        <v>-0.497479442508698</v>
      </c>
      <c r="DZ261">
        <v>0.0560409788877177</v>
      </c>
      <c r="EA261">
        <v>1</v>
      </c>
      <c r="EB261">
        <v>880.892764705882</v>
      </c>
      <c r="EC261">
        <v>-4.8717029290763</v>
      </c>
      <c r="ED261">
        <v>0.527355782282952</v>
      </c>
      <c r="EE261">
        <v>1</v>
      </c>
      <c r="EF261">
        <v>3.76965609756098</v>
      </c>
      <c r="EG261">
        <v>0.149461672473864</v>
      </c>
      <c r="EH261">
        <v>0.0175036514487481</v>
      </c>
      <c r="EI261">
        <v>0</v>
      </c>
      <c r="EJ261">
        <v>2</v>
      </c>
      <c r="EK261">
        <v>3</v>
      </c>
      <c r="EL261" t="s">
        <v>340</v>
      </c>
      <c r="EM261">
        <v>100</v>
      </c>
      <c r="EN261">
        <v>100</v>
      </c>
      <c r="EO261">
        <v>2.128</v>
      </c>
      <c r="EP261">
        <v>-0.0457</v>
      </c>
      <c r="EQ261">
        <v>1.36772170046793</v>
      </c>
      <c r="ER261">
        <v>0.00225868272383977</v>
      </c>
      <c r="ES261">
        <v>-9.96746185667655e-07</v>
      </c>
      <c r="ET261">
        <v>2.83711317370827e-10</v>
      </c>
      <c r="EU261">
        <v>-0.063082517618382</v>
      </c>
      <c r="EV261">
        <v>-0.00217948432402501</v>
      </c>
      <c r="EW261">
        <v>0.000453263451741206</v>
      </c>
      <c r="EX261">
        <v>-1.16319206543697e-06</v>
      </c>
      <c r="EY261">
        <v>-2</v>
      </c>
      <c r="EZ261">
        <v>2196</v>
      </c>
      <c r="FA261">
        <v>1</v>
      </c>
      <c r="FB261">
        <v>25</v>
      </c>
      <c r="FC261">
        <v>9.1</v>
      </c>
      <c r="FD261">
        <v>9</v>
      </c>
      <c r="FE261">
        <v>18</v>
      </c>
      <c r="FF261">
        <v>946.412</v>
      </c>
      <c r="FG261">
        <v>426.25</v>
      </c>
      <c r="FH261">
        <v>23.7685</v>
      </c>
      <c r="FI261">
        <v>25.4361</v>
      </c>
      <c r="FJ261">
        <v>29.9998</v>
      </c>
      <c r="FK261">
        <v>25.6208</v>
      </c>
      <c r="FL261">
        <v>25.6655</v>
      </c>
      <c r="FM261">
        <v>25.2762</v>
      </c>
      <c r="FN261">
        <v>68.0944</v>
      </c>
      <c r="FO261">
        <v>0</v>
      </c>
      <c r="FP261">
        <v>23.88</v>
      </c>
      <c r="FQ261">
        <v>420</v>
      </c>
      <c r="FR261">
        <v>5.39209</v>
      </c>
      <c r="FS261">
        <v>101.424</v>
      </c>
      <c r="FT261">
        <v>102.054</v>
      </c>
    </row>
    <row r="262" spans="1:176">
      <c r="A262">
        <v>246</v>
      </c>
      <c r="B262">
        <v>1626126804.6</v>
      </c>
      <c r="C262">
        <v>490.099999904633</v>
      </c>
      <c r="D262" t="s">
        <v>786</v>
      </c>
      <c r="E262" t="s">
        <v>787</v>
      </c>
      <c r="F262">
        <v>1</v>
      </c>
      <c r="I262">
        <v>1626126803.6</v>
      </c>
      <c r="J262">
        <f>(K262)/1000</f>
        <v>0</v>
      </c>
      <c r="K262">
        <f>1000*CC262*AI262*(BY262-BZ262)/(100*BR262*(1000-AI262*BY262))</f>
        <v>0</v>
      </c>
      <c r="L262">
        <f>CC262*AI262*(BX262-BW262*(1000-AI262*BZ262)/(1000-AI262*BY262))/(100*BR262)</f>
        <v>0</v>
      </c>
      <c r="M262">
        <f>BW262 - IF(AI262&gt;1, L262*BR262*100.0/(AK262*CK262), 0)</f>
        <v>0</v>
      </c>
      <c r="N262">
        <f>((T262-J262/2)*M262-L262)/(T262+J262/2)</f>
        <v>0</v>
      </c>
      <c r="O262">
        <f>N262*(CD262+CE262)/1000.0</f>
        <v>0</v>
      </c>
      <c r="P262">
        <f>(BW262 - IF(AI262&gt;1, L262*BR262*100.0/(AK262*CK262), 0))*(CD262+CE262)/1000.0</f>
        <v>0</v>
      </c>
      <c r="Q262">
        <f>2.0/((1/S262-1/R262)+SIGN(S262)*SQRT((1/S262-1/R262)*(1/S262-1/R262) + 4*BS262/((BS262+1)*(BS262+1))*(2*1/S262*1/R262-1/R262*1/R262)))</f>
        <v>0</v>
      </c>
      <c r="R262">
        <f>IF(LEFT(BT262,1)&lt;&gt;"0",IF(LEFT(BT262,1)="1",3.0,BU262),$D$5+$E$5*(CK262*CD262/($K$5*1000))+$F$5*(CK262*CD262/($K$5*1000))*MAX(MIN(BR262,$J$5),$I$5)*MAX(MIN(BR262,$J$5),$I$5)+$G$5*MAX(MIN(BR262,$J$5),$I$5)*(CK262*CD262/($K$5*1000))+$H$5*(CK262*CD262/($K$5*1000))*(CK262*CD262/($K$5*1000)))</f>
        <v>0</v>
      </c>
      <c r="S262">
        <f>J262*(1000-(1000*0.61365*exp(17.502*W262/(240.97+W262))/(CD262+CE262)+BY262)/2)/(1000*0.61365*exp(17.502*W262/(240.97+W262))/(CD262+CE262)-BY262)</f>
        <v>0</v>
      </c>
      <c r="T262">
        <f>1/((BS262+1)/(Q262/1.6)+1/(R262/1.37)) + BS262/((BS262+1)/(Q262/1.6) + BS262/(R262/1.37))</f>
        <v>0</v>
      </c>
      <c r="U262">
        <f>(BN262*BQ262)</f>
        <v>0</v>
      </c>
      <c r="V262">
        <f>(CF262+(U262+2*0.95*5.67E-8*(((CF262+$B$7)+273)^4-(CF262+273)^4)-44100*J262)/(1.84*29.3*R262+8*0.95*5.67E-8*(CF262+273)^3))</f>
        <v>0</v>
      </c>
      <c r="W262">
        <f>($C$7*CG262+$D$7*CH262+$E$7*V262)</f>
        <v>0</v>
      </c>
      <c r="X262">
        <f>0.61365*exp(17.502*W262/(240.97+W262))</f>
        <v>0</v>
      </c>
      <c r="Y262">
        <f>(Z262/AA262*100)</f>
        <v>0</v>
      </c>
      <c r="Z262">
        <f>BY262*(CD262+CE262)/1000</f>
        <v>0</v>
      </c>
      <c r="AA262">
        <f>0.61365*exp(17.502*CF262/(240.97+CF262))</f>
        <v>0</v>
      </c>
      <c r="AB262">
        <f>(X262-BY262*(CD262+CE262)/1000)</f>
        <v>0</v>
      </c>
      <c r="AC262">
        <f>(-J262*44100)</f>
        <v>0</v>
      </c>
      <c r="AD262">
        <f>2*29.3*R262*0.92*(CF262-W262)</f>
        <v>0</v>
      </c>
      <c r="AE262">
        <f>2*0.95*5.67E-8*(((CF262+$B$7)+273)^4-(W262+273)^4)</f>
        <v>0</v>
      </c>
      <c r="AF262">
        <f>U262+AE262+AC262+AD262</f>
        <v>0</v>
      </c>
      <c r="AG262">
        <v>12</v>
      </c>
      <c r="AH262">
        <v>1</v>
      </c>
      <c r="AI262">
        <f>IF(AG262*$H$13&gt;=AK262,1.0,(AK262/(AK262-AG262*$H$13)))</f>
        <v>0</v>
      </c>
      <c r="AJ262">
        <f>(AI262-1)*100</f>
        <v>0</v>
      </c>
      <c r="AK262">
        <f>MAX(0,($B$13+$C$13*CK262)/(1+$D$13*CK262)*CD262/(CF262+273)*$E$13)</f>
        <v>0</v>
      </c>
      <c r="AL262" t="s">
        <v>292</v>
      </c>
      <c r="AM262" t="s">
        <v>292</v>
      </c>
      <c r="AN262">
        <v>0</v>
      </c>
      <c r="AO262">
        <v>0</v>
      </c>
      <c r="AP262">
        <f>1-AN262/AO262</f>
        <v>0</v>
      </c>
      <c r="AQ262">
        <v>0</v>
      </c>
      <c r="AR262" t="s">
        <v>292</v>
      </c>
      <c r="AS262" t="s">
        <v>292</v>
      </c>
      <c r="AT262">
        <v>0</v>
      </c>
      <c r="AU262">
        <v>0</v>
      </c>
      <c r="AV262">
        <f>1-AT262/AU262</f>
        <v>0</v>
      </c>
      <c r="AW262">
        <v>0.5</v>
      </c>
      <c r="AX262">
        <f>BO262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292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BN262">
        <f>$B$11*CL262+$C$11*CM262+$F$11*CN262*(1-CQ262)</f>
        <v>0</v>
      </c>
      <c r="BO262">
        <f>BN262*BP262</f>
        <v>0</v>
      </c>
      <c r="BP262">
        <f>($B$11*$D$9+$C$11*$D$9+$F$11*((DA262+CS262)/MAX(DA262+CS262+DB262, 0.1)*$I$9+DB262/MAX(DA262+CS262+DB262, 0.1)*$J$9))/($B$11+$C$11+$F$11)</f>
        <v>0</v>
      </c>
      <c r="BQ262">
        <f>($B$11*$K$9+$C$11*$K$9+$F$11*((DA262+CS262)/MAX(DA262+CS262+DB262, 0.1)*$P$9+DB262/MAX(DA262+CS262+DB262, 0.1)*$Q$9))/($B$11+$C$11+$F$11)</f>
        <v>0</v>
      </c>
      <c r="BR262">
        <v>6</v>
      </c>
      <c r="BS262">
        <v>0.5</v>
      </c>
      <c r="BT262" t="s">
        <v>293</v>
      </c>
      <c r="BU262">
        <v>2</v>
      </c>
      <c r="BV262">
        <v>1626126803.6</v>
      </c>
      <c r="BW262">
        <v>400.965333333333</v>
      </c>
      <c r="BX262">
        <v>419.991</v>
      </c>
      <c r="BY262">
        <v>9.16927</v>
      </c>
      <c r="BZ262">
        <v>5.3472</v>
      </c>
      <c r="CA262">
        <v>398.837333333333</v>
      </c>
      <c r="CB262">
        <v>9.21486</v>
      </c>
      <c r="CC262">
        <v>900.020666666667</v>
      </c>
      <c r="CD262">
        <v>100.775333333333</v>
      </c>
      <c r="CE262">
        <v>0.110904333333333</v>
      </c>
      <c r="CF262">
        <v>22.1384666666667</v>
      </c>
      <c r="CG262">
        <v>20.8659</v>
      </c>
      <c r="CH262">
        <v>999.9</v>
      </c>
      <c r="CI262">
        <v>0</v>
      </c>
      <c r="CJ262">
        <v>0</v>
      </c>
      <c r="CK262">
        <v>9978.54333333333</v>
      </c>
      <c r="CL262">
        <v>0</v>
      </c>
      <c r="CM262">
        <v>0.221023</v>
      </c>
      <c r="CN262">
        <v>1459.9</v>
      </c>
      <c r="CO262">
        <v>0.972996333333333</v>
      </c>
      <c r="CP262">
        <v>0.0270039333333333</v>
      </c>
      <c r="CQ262">
        <v>0</v>
      </c>
      <c r="CR262">
        <v>880.055</v>
      </c>
      <c r="CS262">
        <v>4.99999</v>
      </c>
      <c r="CT262">
        <v>12891.4333333333</v>
      </c>
      <c r="CU262">
        <v>12727.4333333333</v>
      </c>
      <c r="CV262">
        <v>40.187</v>
      </c>
      <c r="CW262">
        <v>42.25</v>
      </c>
      <c r="CX262">
        <v>41.312</v>
      </c>
      <c r="CY262">
        <v>41.625</v>
      </c>
      <c r="CZ262">
        <v>42</v>
      </c>
      <c r="DA262">
        <v>1415.61</v>
      </c>
      <c r="DB262">
        <v>39.29</v>
      </c>
      <c r="DC262">
        <v>0</v>
      </c>
      <c r="DD262">
        <v>1626126813.7</v>
      </c>
      <c r="DE262">
        <v>0</v>
      </c>
      <c r="DF262">
        <v>880.532576923077</v>
      </c>
      <c r="DG262">
        <v>-5.01719658365117</v>
      </c>
      <c r="DH262">
        <v>-58.0752137071644</v>
      </c>
      <c r="DI262">
        <v>12898.7576923077</v>
      </c>
      <c r="DJ262">
        <v>15</v>
      </c>
      <c r="DK262">
        <v>1626126261</v>
      </c>
      <c r="DL262" t="s">
        <v>294</v>
      </c>
      <c r="DM262">
        <v>1626126255</v>
      </c>
      <c r="DN262">
        <v>1626126261</v>
      </c>
      <c r="DO262">
        <v>7</v>
      </c>
      <c r="DP262">
        <v>0.339</v>
      </c>
      <c r="DQ262">
        <v>0.02</v>
      </c>
      <c r="DR262">
        <v>2.158</v>
      </c>
      <c r="DS262">
        <v>-0.064</v>
      </c>
      <c r="DT262">
        <v>420</v>
      </c>
      <c r="DU262">
        <v>4</v>
      </c>
      <c r="DV262">
        <v>0.09</v>
      </c>
      <c r="DW262">
        <v>0.05</v>
      </c>
      <c r="DX262">
        <v>-18.9597731707317</v>
      </c>
      <c r="DY262">
        <v>-0.500755400696883</v>
      </c>
      <c r="DZ262">
        <v>0.0563613949540461</v>
      </c>
      <c r="EA262">
        <v>0</v>
      </c>
      <c r="EB262">
        <v>880.781542857143</v>
      </c>
      <c r="EC262">
        <v>-4.80373114950432</v>
      </c>
      <c r="ED262">
        <v>0.533212921441179</v>
      </c>
      <c r="EE262">
        <v>1</v>
      </c>
      <c r="EF262">
        <v>3.77742682926829</v>
      </c>
      <c r="EG262">
        <v>0.151919581881535</v>
      </c>
      <c r="EH262">
        <v>0.0178560721979025</v>
      </c>
      <c r="EI262">
        <v>0</v>
      </c>
      <c r="EJ262">
        <v>1</v>
      </c>
      <c r="EK262">
        <v>3</v>
      </c>
      <c r="EL262" t="s">
        <v>459</v>
      </c>
      <c r="EM262">
        <v>100</v>
      </c>
      <c r="EN262">
        <v>100</v>
      </c>
      <c r="EO262">
        <v>2.128</v>
      </c>
      <c r="EP262">
        <v>-0.0455</v>
      </c>
      <c r="EQ262">
        <v>1.36772170046793</v>
      </c>
      <c r="ER262">
        <v>0.00225868272383977</v>
      </c>
      <c r="ES262">
        <v>-9.96746185667655e-07</v>
      </c>
      <c r="ET262">
        <v>2.83711317370827e-10</v>
      </c>
      <c r="EU262">
        <v>-0.063082517618382</v>
      </c>
      <c r="EV262">
        <v>-0.00217948432402501</v>
      </c>
      <c r="EW262">
        <v>0.000453263451741206</v>
      </c>
      <c r="EX262">
        <v>-1.16319206543697e-06</v>
      </c>
      <c r="EY262">
        <v>-2</v>
      </c>
      <c r="EZ262">
        <v>2196</v>
      </c>
      <c r="FA262">
        <v>1</v>
      </c>
      <c r="FB262">
        <v>25</v>
      </c>
      <c r="FC262">
        <v>9.2</v>
      </c>
      <c r="FD262">
        <v>9.1</v>
      </c>
      <c r="FE262">
        <v>18</v>
      </c>
      <c r="FF262">
        <v>946.66</v>
      </c>
      <c r="FG262">
        <v>426.263</v>
      </c>
      <c r="FH262">
        <v>23.8318</v>
      </c>
      <c r="FI262">
        <v>25.4337</v>
      </c>
      <c r="FJ262">
        <v>29.9998</v>
      </c>
      <c r="FK262">
        <v>25.6187</v>
      </c>
      <c r="FL262">
        <v>25.6633</v>
      </c>
      <c r="FM262">
        <v>25.2774</v>
      </c>
      <c r="FN262">
        <v>68.0944</v>
      </c>
      <c r="FO262">
        <v>0</v>
      </c>
      <c r="FP262">
        <v>23.98</v>
      </c>
      <c r="FQ262">
        <v>420</v>
      </c>
      <c r="FR262">
        <v>5.38622</v>
      </c>
      <c r="FS262">
        <v>101.424</v>
      </c>
      <c r="FT262">
        <v>102.054</v>
      </c>
    </row>
    <row r="263" spans="1:176">
      <c r="A263">
        <v>247</v>
      </c>
      <c r="B263">
        <v>1626126806.6</v>
      </c>
      <c r="C263">
        <v>492.099999904633</v>
      </c>
      <c r="D263" t="s">
        <v>788</v>
      </c>
      <c r="E263" t="s">
        <v>789</v>
      </c>
      <c r="F263">
        <v>1</v>
      </c>
      <c r="I263">
        <v>1626126805.6</v>
      </c>
      <c r="J263">
        <f>(K263)/1000</f>
        <v>0</v>
      </c>
      <c r="K263">
        <f>1000*CC263*AI263*(BY263-BZ263)/(100*BR263*(1000-AI263*BY263))</f>
        <v>0</v>
      </c>
      <c r="L263">
        <f>CC263*AI263*(BX263-BW263*(1000-AI263*BZ263)/(1000-AI263*BY263))/(100*BR263)</f>
        <v>0</v>
      </c>
      <c r="M263">
        <f>BW263 - IF(AI263&gt;1, L263*BR263*100.0/(AK263*CK263), 0)</f>
        <v>0</v>
      </c>
      <c r="N263">
        <f>((T263-J263/2)*M263-L263)/(T263+J263/2)</f>
        <v>0</v>
      </c>
      <c r="O263">
        <f>N263*(CD263+CE263)/1000.0</f>
        <v>0</v>
      </c>
      <c r="P263">
        <f>(BW263 - IF(AI263&gt;1, L263*BR263*100.0/(AK263*CK263), 0))*(CD263+CE263)/1000.0</f>
        <v>0</v>
      </c>
      <c r="Q263">
        <f>2.0/((1/S263-1/R263)+SIGN(S263)*SQRT((1/S263-1/R263)*(1/S263-1/R263) + 4*BS263/((BS263+1)*(BS263+1))*(2*1/S263*1/R263-1/R263*1/R263)))</f>
        <v>0</v>
      </c>
      <c r="R263">
        <f>IF(LEFT(BT263,1)&lt;&gt;"0",IF(LEFT(BT263,1)="1",3.0,BU263),$D$5+$E$5*(CK263*CD263/($K$5*1000))+$F$5*(CK263*CD263/($K$5*1000))*MAX(MIN(BR263,$J$5),$I$5)*MAX(MIN(BR263,$J$5),$I$5)+$G$5*MAX(MIN(BR263,$J$5),$I$5)*(CK263*CD263/($K$5*1000))+$H$5*(CK263*CD263/($K$5*1000))*(CK263*CD263/($K$5*1000)))</f>
        <v>0</v>
      </c>
      <c r="S263">
        <f>J263*(1000-(1000*0.61365*exp(17.502*W263/(240.97+W263))/(CD263+CE263)+BY263)/2)/(1000*0.61365*exp(17.502*W263/(240.97+W263))/(CD263+CE263)-BY263)</f>
        <v>0</v>
      </c>
      <c r="T263">
        <f>1/((BS263+1)/(Q263/1.6)+1/(R263/1.37)) + BS263/((BS263+1)/(Q263/1.6) + BS263/(R263/1.37))</f>
        <v>0</v>
      </c>
      <c r="U263">
        <f>(BN263*BQ263)</f>
        <v>0</v>
      </c>
      <c r="V263">
        <f>(CF263+(U263+2*0.95*5.67E-8*(((CF263+$B$7)+273)^4-(CF263+273)^4)-44100*J263)/(1.84*29.3*R263+8*0.95*5.67E-8*(CF263+273)^3))</f>
        <v>0</v>
      </c>
      <c r="W263">
        <f>($C$7*CG263+$D$7*CH263+$E$7*V263)</f>
        <v>0</v>
      </c>
      <c r="X263">
        <f>0.61365*exp(17.502*W263/(240.97+W263))</f>
        <v>0</v>
      </c>
      <c r="Y263">
        <f>(Z263/AA263*100)</f>
        <v>0</v>
      </c>
      <c r="Z263">
        <f>BY263*(CD263+CE263)/1000</f>
        <v>0</v>
      </c>
      <c r="AA263">
        <f>0.61365*exp(17.502*CF263/(240.97+CF263))</f>
        <v>0</v>
      </c>
      <c r="AB263">
        <f>(X263-BY263*(CD263+CE263)/1000)</f>
        <v>0</v>
      </c>
      <c r="AC263">
        <f>(-J263*44100)</f>
        <v>0</v>
      </c>
      <c r="AD263">
        <f>2*29.3*R263*0.92*(CF263-W263)</f>
        <v>0</v>
      </c>
      <c r="AE263">
        <f>2*0.95*5.67E-8*(((CF263+$B$7)+273)^4-(W263+273)^4)</f>
        <v>0</v>
      </c>
      <c r="AF263">
        <f>U263+AE263+AC263+AD263</f>
        <v>0</v>
      </c>
      <c r="AG263">
        <v>12</v>
      </c>
      <c r="AH263">
        <v>1</v>
      </c>
      <c r="AI263">
        <f>IF(AG263*$H$13&gt;=AK263,1.0,(AK263/(AK263-AG263*$H$13)))</f>
        <v>0</v>
      </c>
      <c r="AJ263">
        <f>(AI263-1)*100</f>
        <v>0</v>
      </c>
      <c r="AK263">
        <f>MAX(0,($B$13+$C$13*CK263)/(1+$D$13*CK263)*CD263/(CF263+273)*$E$13)</f>
        <v>0</v>
      </c>
      <c r="AL263" t="s">
        <v>292</v>
      </c>
      <c r="AM263" t="s">
        <v>292</v>
      </c>
      <c r="AN263">
        <v>0</v>
      </c>
      <c r="AO263">
        <v>0</v>
      </c>
      <c r="AP263">
        <f>1-AN263/AO263</f>
        <v>0</v>
      </c>
      <c r="AQ263">
        <v>0</v>
      </c>
      <c r="AR263" t="s">
        <v>292</v>
      </c>
      <c r="AS263" t="s">
        <v>292</v>
      </c>
      <c r="AT263">
        <v>0</v>
      </c>
      <c r="AU263">
        <v>0</v>
      </c>
      <c r="AV263">
        <f>1-AT263/AU263</f>
        <v>0</v>
      </c>
      <c r="AW263">
        <v>0.5</v>
      </c>
      <c r="AX263">
        <f>BO263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292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BN263">
        <f>$B$11*CL263+$C$11*CM263+$F$11*CN263*(1-CQ263)</f>
        <v>0</v>
      </c>
      <c r="BO263">
        <f>BN263*BP263</f>
        <v>0</v>
      </c>
      <c r="BP263">
        <f>($B$11*$D$9+$C$11*$D$9+$F$11*((DA263+CS263)/MAX(DA263+CS263+DB263, 0.1)*$I$9+DB263/MAX(DA263+CS263+DB263, 0.1)*$J$9))/($B$11+$C$11+$F$11)</f>
        <v>0</v>
      </c>
      <c r="BQ263">
        <f>($B$11*$K$9+$C$11*$K$9+$F$11*((DA263+CS263)/MAX(DA263+CS263+DB263, 0.1)*$P$9+DB263/MAX(DA263+CS263+DB263, 0.1)*$Q$9))/($B$11+$C$11+$F$11)</f>
        <v>0</v>
      </c>
      <c r="BR263">
        <v>6</v>
      </c>
      <c r="BS263">
        <v>0.5</v>
      </c>
      <c r="BT263" t="s">
        <v>293</v>
      </c>
      <c r="BU263">
        <v>2</v>
      </c>
      <c r="BV263">
        <v>1626126805.6</v>
      </c>
      <c r="BW263">
        <v>400.939</v>
      </c>
      <c r="BX263">
        <v>419.965333333333</v>
      </c>
      <c r="BY263">
        <v>9.19051333333333</v>
      </c>
      <c r="BZ263">
        <v>5.34904333333333</v>
      </c>
      <c r="CA263">
        <v>398.811</v>
      </c>
      <c r="CB263">
        <v>9.23597333333333</v>
      </c>
      <c r="CC263">
        <v>899.991333333333</v>
      </c>
      <c r="CD263">
        <v>100.774666666667</v>
      </c>
      <c r="CE263">
        <v>0.110713333333333</v>
      </c>
      <c r="CF263">
        <v>22.1739333333333</v>
      </c>
      <c r="CG263">
        <v>20.8954333333333</v>
      </c>
      <c r="CH263">
        <v>999.9</v>
      </c>
      <c r="CI263">
        <v>0</v>
      </c>
      <c r="CJ263">
        <v>0</v>
      </c>
      <c r="CK263">
        <v>9918.54</v>
      </c>
      <c r="CL263">
        <v>0</v>
      </c>
      <c r="CM263">
        <v>0.221023</v>
      </c>
      <c r="CN263">
        <v>1460.06</v>
      </c>
      <c r="CO263">
        <v>0.972999</v>
      </c>
      <c r="CP263">
        <v>0.0270008</v>
      </c>
      <c r="CQ263">
        <v>0</v>
      </c>
      <c r="CR263">
        <v>879.930666666667</v>
      </c>
      <c r="CS263">
        <v>4.99999</v>
      </c>
      <c r="CT263">
        <v>12891.6666666667</v>
      </c>
      <c r="CU263">
        <v>12728.9</v>
      </c>
      <c r="CV263">
        <v>40.187</v>
      </c>
      <c r="CW263">
        <v>42.25</v>
      </c>
      <c r="CX263">
        <v>41.312</v>
      </c>
      <c r="CY263">
        <v>41.625</v>
      </c>
      <c r="CZ263">
        <v>42</v>
      </c>
      <c r="DA263">
        <v>1415.77</v>
      </c>
      <c r="DB263">
        <v>39.29</v>
      </c>
      <c r="DC263">
        <v>0</v>
      </c>
      <c r="DD263">
        <v>1626126816.1</v>
      </c>
      <c r="DE263">
        <v>0</v>
      </c>
      <c r="DF263">
        <v>880.35</v>
      </c>
      <c r="DG263">
        <v>-4.36622221922469</v>
      </c>
      <c r="DH263">
        <v>-56.7794871791199</v>
      </c>
      <c r="DI263">
        <v>12896.6846153846</v>
      </c>
      <c r="DJ263">
        <v>15</v>
      </c>
      <c r="DK263">
        <v>1626126261</v>
      </c>
      <c r="DL263" t="s">
        <v>294</v>
      </c>
      <c r="DM263">
        <v>1626126255</v>
      </c>
      <c r="DN263">
        <v>1626126261</v>
      </c>
      <c r="DO263">
        <v>7</v>
      </c>
      <c r="DP263">
        <v>0.339</v>
      </c>
      <c r="DQ263">
        <v>0.02</v>
      </c>
      <c r="DR263">
        <v>2.158</v>
      </c>
      <c r="DS263">
        <v>-0.064</v>
      </c>
      <c r="DT263">
        <v>420</v>
      </c>
      <c r="DU263">
        <v>4</v>
      </c>
      <c r="DV263">
        <v>0.09</v>
      </c>
      <c r="DW263">
        <v>0.05</v>
      </c>
      <c r="DX263">
        <v>-18.9729097560976</v>
      </c>
      <c r="DY263">
        <v>-0.434619512195121</v>
      </c>
      <c r="DZ263">
        <v>0.0515766576285788</v>
      </c>
      <c r="EA263">
        <v>1</v>
      </c>
      <c r="EB263">
        <v>880.619970588235</v>
      </c>
      <c r="EC263">
        <v>-4.58280434931892</v>
      </c>
      <c r="ED263">
        <v>0.500901509944182</v>
      </c>
      <c r="EE263">
        <v>1</v>
      </c>
      <c r="EF263">
        <v>3.7861043902439</v>
      </c>
      <c r="EG263">
        <v>0.180048292682928</v>
      </c>
      <c r="EH263">
        <v>0.0214941849253189</v>
      </c>
      <c r="EI263">
        <v>0</v>
      </c>
      <c r="EJ263">
        <v>2</v>
      </c>
      <c r="EK263">
        <v>3</v>
      </c>
      <c r="EL263" t="s">
        <v>340</v>
      </c>
      <c r="EM263">
        <v>100</v>
      </c>
      <c r="EN263">
        <v>100</v>
      </c>
      <c r="EO263">
        <v>2.128</v>
      </c>
      <c r="EP263">
        <v>-0.0454</v>
      </c>
      <c r="EQ263">
        <v>1.36772170046793</v>
      </c>
      <c r="ER263">
        <v>0.00225868272383977</v>
      </c>
      <c r="ES263">
        <v>-9.96746185667655e-07</v>
      </c>
      <c r="ET263">
        <v>2.83711317370827e-10</v>
      </c>
      <c r="EU263">
        <v>-0.063082517618382</v>
      </c>
      <c r="EV263">
        <v>-0.00217948432402501</v>
      </c>
      <c r="EW263">
        <v>0.000453263451741206</v>
      </c>
      <c r="EX263">
        <v>-1.16319206543697e-06</v>
      </c>
      <c r="EY263">
        <v>-2</v>
      </c>
      <c r="EZ263">
        <v>2196</v>
      </c>
      <c r="FA263">
        <v>1</v>
      </c>
      <c r="FB263">
        <v>25</v>
      </c>
      <c r="FC263">
        <v>9.2</v>
      </c>
      <c r="FD263">
        <v>9.1</v>
      </c>
      <c r="FE263">
        <v>18</v>
      </c>
      <c r="FF263">
        <v>946.544</v>
      </c>
      <c r="FG263">
        <v>426.231</v>
      </c>
      <c r="FH263">
        <v>23.8987</v>
      </c>
      <c r="FI263">
        <v>25.4311</v>
      </c>
      <c r="FJ263">
        <v>29.9998</v>
      </c>
      <c r="FK263">
        <v>25.6165</v>
      </c>
      <c r="FL263">
        <v>25.6612</v>
      </c>
      <c r="FM263">
        <v>25.2761</v>
      </c>
      <c r="FN263">
        <v>68.0944</v>
      </c>
      <c r="FO263">
        <v>0</v>
      </c>
      <c r="FP263">
        <v>23.98</v>
      </c>
      <c r="FQ263">
        <v>420</v>
      </c>
      <c r="FR263">
        <v>5.38092</v>
      </c>
      <c r="FS263">
        <v>101.425</v>
      </c>
      <c r="FT263">
        <v>102.054</v>
      </c>
    </row>
    <row r="264" spans="1:176">
      <c r="A264">
        <v>248</v>
      </c>
      <c r="B264">
        <v>1626126808.6</v>
      </c>
      <c r="C264">
        <v>494.099999904633</v>
      </c>
      <c r="D264" t="s">
        <v>790</v>
      </c>
      <c r="E264" t="s">
        <v>791</v>
      </c>
      <c r="F264">
        <v>1</v>
      </c>
      <c r="I264">
        <v>1626126807.6</v>
      </c>
      <c r="J264">
        <f>(K264)/1000</f>
        <v>0</v>
      </c>
      <c r="K264">
        <f>1000*CC264*AI264*(BY264-BZ264)/(100*BR264*(1000-AI264*BY264))</f>
        <v>0</v>
      </c>
      <c r="L264">
        <f>CC264*AI264*(BX264-BW264*(1000-AI264*BZ264)/(1000-AI264*BY264))/(100*BR264)</f>
        <v>0</v>
      </c>
      <c r="M264">
        <f>BW264 - IF(AI264&gt;1, L264*BR264*100.0/(AK264*CK264), 0)</f>
        <v>0</v>
      </c>
      <c r="N264">
        <f>((T264-J264/2)*M264-L264)/(T264+J264/2)</f>
        <v>0</v>
      </c>
      <c r="O264">
        <f>N264*(CD264+CE264)/1000.0</f>
        <v>0</v>
      </c>
      <c r="P264">
        <f>(BW264 - IF(AI264&gt;1, L264*BR264*100.0/(AK264*CK264), 0))*(CD264+CE264)/1000.0</f>
        <v>0</v>
      </c>
      <c r="Q264">
        <f>2.0/((1/S264-1/R264)+SIGN(S264)*SQRT((1/S264-1/R264)*(1/S264-1/R264) + 4*BS264/((BS264+1)*(BS264+1))*(2*1/S264*1/R264-1/R264*1/R264)))</f>
        <v>0</v>
      </c>
      <c r="R264">
        <f>IF(LEFT(BT264,1)&lt;&gt;"0",IF(LEFT(BT264,1)="1",3.0,BU264),$D$5+$E$5*(CK264*CD264/($K$5*1000))+$F$5*(CK264*CD264/($K$5*1000))*MAX(MIN(BR264,$J$5),$I$5)*MAX(MIN(BR264,$J$5),$I$5)+$G$5*MAX(MIN(BR264,$J$5),$I$5)*(CK264*CD264/($K$5*1000))+$H$5*(CK264*CD264/($K$5*1000))*(CK264*CD264/($K$5*1000)))</f>
        <v>0</v>
      </c>
      <c r="S264">
        <f>J264*(1000-(1000*0.61365*exp(17.502*W264/(240.97+W264))/(CD264+CE264)+BY264)/2)/(1000*0.61365*exp(17.502*W264/(240.97+W264))/(CD264+CE264)-BY264)</f>
        <v>0</v>
      </c>
      <c r="T264">
        <f>1/((BS264+1)/(Q264/1.6)+1/(R264/1.37)) + BS264/((BS264+1)/(Q264/1.6) + BS264/(R264/1.37))</f>
        <v>0</v>
      </c>
      <c r="U264">
        <f>(BN264*BQ264)</f>
        <v>0</v>
      </c>
      <c r="V264">
        <f>(CF264+(U264+2*0.95*5.67E-8*(((CF264+$B$7)+273)^4-(CF264+273)^4)-44100*J264)/(1.84*29.3*R264+8*0.95*5.67E-8*(CF264+273)^3))</f>
        <v>0</v>
      </c>
      <c r="W264">
        <f>($C$7*CG264+$D$7*CH264+$E$7*V264)</f>
        <v>0</v>
      </c>
      <c r="X264">
        <f>0.61365*exp(17.502*W264/(240.97+W264))</f>
        <v>0</v>
      </c>
      <c r="Y264">
        <f>(Z264/AA264*100)</f>
        <v>0</v>
      </c>
      <c r="Z264">
        <f>BY264*(CD264+CE264)/1000</f>
        <v>0</v>
      </c>
      <c r="AA264">
        <f>0.61365*exp(17.502*CF264/(240.97+CF264))</f>
        <v>0</v>
      </c>
      <c r="AB264">
        <f>(X264-BY264*(CD264+CE264)/1000)</f>
        <v>0</v>
      </c>
      <c r="AC264">
        <f>(-J264*44100)</f>
        <v>0</v>
      </c>
      <c r="AD264">
        <f>2*29.3*R264*0.92*(CF264-W264)</f>
        <v>0</v>
      </c>
      <c r="AE264">
        <f>2*0.95*5.67E-8*(((CF264+$B$7)+273)^4-(W264+273)^4)</f>
        <v>0</v>
      </c>
      <c r="AF264">
        <f>U264+AE264+AC264+AD264</f>
        <v>0</v>
      </c>
      <c r="AG264">
        <v>12</v>
      </c>
      <c r="AH264">
        <v>1</v>
      </c>
      <c r="AI264">
        <f>IF(AG264*$H$13&gt;=AK264,1.0,(AK264/(AK264-AG264*$H$13)))</f>
        <v>0</v>
      </c>
      <c r="AJ264">
        <f>(AI264-1)*100</f>
        <v>0</v>
      </c>
      <c r="AK264">
        <f>MAX(0,($B$13+$C$13*CK264)/(1+$D$13*CK264)*CD264/(CF264+273)*$E$13)</f>
        <v>0</v>
      </c>
      <c r="AL264" t="s">
        <v>292</v>
      </c>
      <c r="AM264" t="s">
        <v>292</v>
      </c>
      <c r="AN264">
        <v>0</v>
      </c>
      <c r="AO264">
        <v>0</v>
      </c>
      <c r="AP264">
        <f>1-AN264/AO264</f>
        <v>0</v>
      </c>
      <c r="AQ264">
        <v>0</v>
      </c>
      <c r="AR264" t="s">
        <v>292</v>
      </c>
      <c r="AS264" t="s">
        <v>292</v>
      </c>
      <c r="AT264">
        <v>0</v>
      </c>
      <c r="AU264">
        <v>0</v>
      </c>
      <c r="AV264">
        <f>1-AT264/AU264</f>
        <v>0</v>
      </c>
      <c r="AW264">
        <v>0.5</v>
      </c>
      <c r="AX264">
        <f>BO264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292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BN264">
        <f>$B$11*CL264+$C$11*CM264+$F$11*CN264*(1-CQ264)</f>
        <v>0</v>
      </c>
      <c r="BO264">
        <f>BN264*BP264</f>
        <v>0</v>
      </c>
      <c r="BP264">
        <f>($B$11*$D$9+$C$11*$D$9+$F$11*((DA264+CS264)/MAX(DA264+CS264+DB264, 0.1)*$I$9+DB264/MAX(DA264+CS264+DB264, 0.1)*$J$9))/($B$11+$C$11+$F$11)</f>
        <v>0</v>
      </c>
      <c r="BQ264">
        <f>($B$11*$K$9+$C$11*$K$9+$F$11*((DA264+CS264)/MAX(DA264+CS264+DB264, 0.1)*$P$9+DB264/MAX(DA264+CS264+DB264, 0.1)*$Q$9))/($B$11+$C$11+$F$11)</f>
        <v>0</v>
      </c>
      <c r="BR264">
        <v>6</v>
      </c>
      <c r="BS264">
        <v>0.5</v>
      </c>
      <c r="BT264" t="s">
        <v>293</v>
      </c>
      <c r="BU264">
        <v>2</v>
      </c>
      <c r="BV264">
        <v>1626126807.6</v>
      </c>
      <c r="BW264">
        <v>400.941</v>
      </c>
      <c r="BX264">
        <v>420.002333333333</v>
      </c>
      <c r="BY264">
        <v>9.20539</v>
      </c>
      <c r="BZ264">
        <v>5.35038333333333</v>
      </c>
      <c r="CA264">
        <v>398.813</v>
      </c>
      <c r="CB264">
        <v>9.25077</v>
      </c>
      <c r="CC264">
        <v>899.968</v>
      </c>
      <c r="CD264">
        <v>100.776</v>
      </c>
      <c r="CE264">
        <v>0.111473666666667</v>
      </c>
      <c r="CF264">
        <v>22.2097333333333</v>
      </c>
      <c r="CG264">
        <v>20.9307333333333</v>
      </c>
      <c r="CH264">
        <v>999.9</v>
      </c>
      <c r="CI264">
        <v>0</v>
      </c>
      <c r="CJ264">
        <v>0</v>
      </c>
      <c r="CK264">
        <v>9935.62666666667</v>
      </c>
      <c r="CL264">
        <v>0</v>
      </c>
      <c r="CM264">
        <v>0.221023</v>
      </c>
      <c r="CN264">
        <v>1459.98666666667</v>
      </c>
      <c r="CO264">
        <v>0.972997666666667</v>
      </c>
      <c r="CP264">
        <v>0.0270023666666667</v>
      </c>
      <c r="CQ264">
        <v>0</v>
      </c>
      <c r="CR264">
        <v>879.841333333333</v>
      </c>
      <c r="CS264">
        <v>4.99999</v>
      </c>
      <c r="CT264">
        <v>12888.5666666667</v>
      </c>
      <c r="CU264">
        <v>12728.1666666667</v>
      </c>
      <c r="CV264">
        <v>40.187</v>
      </c>
      <c r="CW264">
        <v>42.25</v>
      </c>
      <c r="CX264">
        <v>41.312</v>
      </c>
      <c r="CY264">
        <v>41.625</v>
      </c>
      <c r="CZ264">
        <v>42</v>
      </c>
      <c r="DA264">
        <v>1415.69666666667</v>
      </c>
      <c r="DB264">
        <v>39.29</v>
      </c>
      <c r="DC264">
        <v>0</v>
      </c>
      <c r="DD264">
        <v>1626126817.9</v>
      </c>
      <c r="DE264">
        <v>0</v>
      </c>
      <c r="DF264">
        <v>880.2198</v>
      </c>
      <c r="DG264">
        <v>-3.83507691457864</v>
      </c>
      <c r="DH264">
        <v>-58.853846088232</v>
      </c>
      <c r="DI264">
        <v>12894.684</v>
      </c>
      <c r="DJ264">
        <v>15</v>
      </c>
      <c r="DK264">
        <v>1626126261</v>
      </c>
      <c r="DL264" t="s">
        <v>294</v>
      </c>
      <c r="DM264">
        <v>1626126255</v>
      </c>
      <c r="DN264">
        <v>1626126261</v>
      </c>
      <c r="DO264">
        <v>7</v>
      </c>
      <c r="DP264">
        <v>0.339</v>
      </c>
      <c r="DQ264">
        <v>0.02</v>
      </c>
      <c r="DR264">
        <v>2.158</v>
      </c>
      <c r="DS264">
        <v>-0.064</v>
      </c>
      <c r="DT264">
        <v>420</v>
      </c>
      <c r="DU264">
        <v>4</v>
      </c>
      <c r="DV264">
        <v>0.09</v>
      </c>
      <c r="DW264">
        <v>0.05</v>
      </c>
      <c r="DX264">
        <v>-18.9858756097561</v>
      </c>
      <c r="DY264">
        <v>-0.462424390243897</v>
      </c>
      <c r="DZ264">
        <v>0.0535772329718592</v>
      </c>
      <c r="EA264">
        <v>1</v>
      </c>
      <c r="EB264">
        <v>880.469363636364</v>
      </c>
      <c r="EC264">
        <v>-4.63329536323032</v>
      </c>
      <c r="ED264">
        <v>0.479224614773656</v>
      </c>
      <c r="EE264">
        <v>1</v>
      </c>
      <c r="EF264">
        <v>3.79526682926829</v>
      </c>
      <c r="EG264">
        <v>0.224781533101055</v>
      </c>
      <c r="EH264">
        <v>0.026477548836429</v>
      </c>
      <c r="EI264">
        <v>0</v>
      </c>
      <c r="EJ264">
        <v>2</v>
      </c>
      <c r="EK264">
        <v>3</v>
      </c>
      <c r="EL264" t="s">
        <v>340</v>
      </c>
      <c r="EM264">
        <v>100</v>
      </c>
      <c r="EN264">
        <v>100</v>
      </c>
      <c r="EO264">
        <v>2.128</v>
      </c>
      <c r="EP264">
        <v>-0.0453</v>
      </c>
      <c r="EQ264">
        <v>1.36772170046793</v>
      </c>
      <c r="ER264">
        <v>0.00225868272383977</v>
      </c>
      <c r="ES264">
        <v>-9.96746185667655e-07</v>
      </c>
      <c r="ET264">
        <v>2.83711317370827e-10</v>
      </c>
      <c r="EU264">
        <v>-0.063082517618382</v>
      </c>
      <c r="EV264">
        <v>-0.00217948432402501</v>
      </c>
      <c r="EW264">
        <v>0.000453263451741206</v>
      </c>
      <c r="EX264">
        <v>-1.16319206543697e-06</v>
      </c>
      <c r="EY264">
        <v>-2</v>
      </c>
      <c r="EZ264">
        <v>2196</v>
      </c>
      <c r="FA264">
        <v>1</v>
      </c>
      <c r="FB264">
        <v>25</v>
      </c>
      <c r="FC264">
        <v>9.2</v>
      </c>
      <c r="FD264">
        <v>9.1</v>
      </c>
      <c r="FE264">
        <v>18</v>
      </c>
      <c r="FF264">
        <v>946.281</v>
      </c>
      <c r="FG264">
        <v>426.361</v>
      </c>
      <c r="FH264">
        <v>23.9778</v>
      </c>
      <c r="FI264">
        <v>25.4287</v>
      </c>
      <c r="FJ264">
        <v>29.9998</v>
      </c>
      <c r="FK264">
        <v>25.6149</v>
      </c>
      <c r="FL264">
        <v>25.659</v>
      </c>
      <c r="FM264">
        <v>25.2769</v>
      </c>
      <c r="FN264">
        <v>68.0944</v>
      </c>
      <c r="FO264">
        <v>0</v>
      </c>
      <c r="FP264">
        <v>24.08</v>
      </c>
      <c r="FQ264">
        <v>420</v>
      </c>
      <c r="FR264">
        <v>5.37084</v>
      </c>
      <c r="FS264">
        <v>101.424</v>
      </c>
      <c r="FT264">
        <v>102.055</v>
      </c>
    </row>
    <row r="265" spans="1:176">
      <c r="A265">
        <v>249</v>
      </c>
      <c r="B265">
        <v>1626126810.6</v>
      </c>
      <c r="C265">
        <v>496.099999904633</v>
      </c>
      <c r="D265" t="s">
        <v>792</v>
      </c>
      <c r="E265" t="s">
        <v>793</v>
      </c>
      <c r="F265">
        <v>1</v>
      </c>
      <c r="I265">
        <v>1626126809.6</v>
      </c>
      <c r="J265">
        <f>(K265)/1000</f>
        <v>0</v>
      </c>
      <c r="K265">
        <f>1000*CC265*AI265*(BY265-BZ265)/(100*BR265*(1000-AI265*BY265))</f>
        <v>0</v>
      </c>
      <c r="L265">
        <f>CC265*AI265*(BX265-BW265*(1000-AI265*BZ265)/(1000-AI265*BY265))/(100*BR265)</f>
        <v>0</v>
      </c>
      <c r="M265">
        <f>BW265 - IF(AI265&gt;1, L265*BR265*100.0/(AK265*CK265), 0)</f>
        <v>0</v>
      </c>
      <c r="N265">
        <f>((T265-J265/2)*M265-L265)/(T265+J265/2)</f>
        <v>0</v>
      </c>
      <c r="O265">
        <f>N265*(CD265+CE265)/1000.0</f>
        <v>0</v>
      </c>
      <c r="P265">
        <f>(BW265 - IF(AI265&gt;1, L265*BR265*100.0/(AK265*CK265), 0))*(CD265+CE265)/1000.0</f>
        <v>0</v>
      </c>
      <c r="Q265">
        <f>2.0/((1/S265-1/R265)+SIGN(S265)*SQRT((1/S265-1/R265)*(1/S265-1/R265) + 4*BS265/((BS265+1)*(BS265+1))*(2*1/S265*1/R265-1/R265*1/R265)))</f>
        <v>0</v>
      </c>
      <c r="R265">
        <f>IF(LEFT(BT265,1)&lt;&gt;"0",IF(LEFT(BT265,1)="1",3.0,BU265),$D$5+$E$5*(CK265*CD265/($K$5*1000))+$F$5*(CK265*CD265/($K$5*1000))*MAX(MIN(BR265,$J$5),$I$5)*MAX(MIN(BR265,$J$5),$I$5)+$G$5*MAX(MIN(BR265,$J$5),$I$5)*(CK265*CD265/($K$5*1000))+$H$5*(CK265*CD265/($K$5*1000))*(CK265*CD265/($K$5*1000)))</f>
        <v>0</v>
      </c>
      <c r="S265">
        <f>J265*(1000-(1000*0.61365*exp(17.502*W265/(240.97+W265))/(CD265+CE265)+BY265)/2)/(1000*0.61365*exp(17.502*W265/(240.97+W265))/(CD265+CE265)-BY265)</f>
        <v>0</v>
      </c>
      <c r="T265">
        <f>1/((BS265+1)/(Q265/1.6)+1/(R265/1.37)) + BS265/((BS265+1)/(Q265/1.6) + BS265/(R265/1.37))</f>
        <v>0</v>
      </c>
      <c r="U265">
        <f>(BN265*BQ265)</f>
        <v>0</v>
      </c>
      <c r="V265">
        <f>(CF265+(U265+2*0.95*5.67E-8*(((CF265+$B$7)+273)^4-(CF265+273)^4)-44100*J265)/(1.84*29.3*R265+8*0.95*5.67E-8*(CF265+273)^3))</f>
        <v>0</v>
      </c>
      <c r="W265">
        <f>($C$7*CG265+$D$7*CH265+$E$7*V265)</f>
        <v>0</v>
      </c>
      <c r="X265">
        <f>0.61365*exp(17.502*W265/(240.97+W265))</f>
        <v>0</v>
      </c>
      <c r="Y265">
        <f>(Z265/AA265*100)</f>
        <v>0</v>
      </c>
      <c r="Z265">
        <f>BY265*(CD265+CE265)/1000</f>
        <v>0</v>
      </c>
      <c r="AA265">
        <f>0.61365*exp(17.502*CF265/(240.97+CF265))</f>
        <v>0</v>
      </c>
      <c r="AB265">
        <f>(X265-BY265*(CD265+CE265)/1000)</f>
        <v>0</v>
      </c>
      <c r="AC265">
        <f>(-J265*44100)</f>
        <v>0</v>
      </c>
      <c r="AD265">
        <f>2*29.3*R265*0.92*(CF265-W265)</f>
        <v>0</v>
      </c>
      <c r="AE265">
        <f>2*0.95*5.67E-8*(((CF265+$B$7)+273)^4-(W265+273)^4)</f>
        <v>0</v>
      </c>
      <c r="AF265">
        <f>U265+AE265+AC265+AD265</f>
        <v>0</v>
      </c>
      <c r="AG265">
        <v>12</v>
      </c>
      <c r="AH265">
        <v>1</v>
      </c>
      <c r="AI265">
        <f>IF(AG265*$H$13&gt;=AK265,1.0,(AK265/(AK265-AG265*$H$13)))</f>
        <v>0</v>
      </c>
      <c r="AJ265">
        <f>(AI265-1)*100</f>
        <v>0</v>
      </c>
      <c r="AK265">
        <f>MAX(0,($B$13+$C$13*CK265)/(1+$D$13*CK265)*CD265/(CF265+273)*$E$13)</f>
        <v>0</v>
      </c>
      <c r="AL265" t="s">
        <v>292</v>
      </c>
      <c r="AM265" t="s">
        <v>292</v>
      </c>
      <c r="AN265">
        <v>0</v>
      </c>
      <c r="AO265">
        <v>0</v>
      </c>
      <c r="AP265">
        <f>1-AN265/AO265</f>
        <v>0</v>
      </c>
      <c r="AQ265">
        <v>0</v>
      </c>
      <c r="AR265" t="s">
        <v>292</v>
      </c>
      <c r="AS265" t="s">
        <v>292</v>
      </c>
      <c r="AT265">
        <v>0</v>
      </c>
      <c r="AU265">
        <v>0</v>
      </c>
      <c r="AV265">
        <f>1-AT265/AU265</f>
        <v>0</v>
      </c>
      <c r="AW265">
        <v>0.5</v>
      </c>
      <c r="AX265">
        <f>BO265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292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BN265">
        <f>$B$11*CL265+$C$11*CM265+$F$11*CN265*(1-CQ265)</f>
        <v>0</v>
      </c>
      <c r="BO265">
        <f>BN265*BP265</f>
        <v>0</v>
      </c>
      <c r="BP265">
        <f>($B$11*$D$9+$C$11*$D$9+$F$11*((DA265+CS265)/MAX(DA265+CS265+DB265, 0.1)*$I$9+DB265/MAX(DA265+CS265+DB265, 0.1)*$J$9))/($B$11+$C$11+$F$11)</f>
        <v>0</v>
      </c>
      <c r="BQ265">
        <f>($B$11*$K$9+$C$11*$K$9+$F$11*((DA265+CS265)/MAX(DA265+CS265+DB265, 0.1)*$P$9+DB265/MAX(DA265+CS265+DB265, 0.1)*$Q$9))/($B$11+$C$11+$F$11)</f>
        <v>0</v>
      </c>
      <c r="BR265">
        <v>6</v>
      </c>
      <c r="BS265">
        <v>0.5</v>
      </c>
      <c r="BT265" t="s">
        <v>293</v>
      </c>
      <c r="BU265">
        <v>2</v>
      </c>
      <c r="BV265">
        <v>1626126809.6</v>
      </c>
      <c r="BW265">
        <v>400.965</v>
      </c>
      <c r="BX265">
        <v>420.018333333333</v>
      </c>
      <c r="BY265">
        <v>9.22022</v>
      </c>
      <c r="BZ265">
        <v>5.35158</v>
      </c>
      <c r="CA265">
        <v>398.837</v>
      </c>
      <c r="CB265">
        <v>9.26550666666667</v>
      </c>
      <c r="CC265">
        <v>900.026333333333</v>
      </c>
      <c r="CD265">
        <v>100.776666666667</v>
      </c>
      <c r="CE265">
        <v>0.110956666666667</v>
      </c>
      <c r="CF265">
        <v>22.2422666666667</v>
      </c>
      <c r="CG265">
        <v>20.9567333333333</v>
      </c>
      <c r="CH265">
        <v>999.9</v>
      </c>
      <c r="CI265">
        <v>0</v>
      </c>
      <c r="CJ265">
        <v>0</v>
      </c>
      <c r="CK265">
        <v>10012.5</v>
      </c>
      <c r="CL265">
        <v>0</v>
      </c>
      <c r="CM265">
        <v>0.221023</v>
      </c>
      <c r="CN265">
        <v>1459.98333333333</v>
      </c>
      <c r="CO265">
        <v>0.972997666666667</v>
      </c>
      <c r="CP265">
        <v>0.0270023666666667</v>
      </c>
      <c r="CQ265">
        <v>0</v>
      </c>
      <c r="CR265">
        <v>879.594666666667</v>
      </c>
      <c r="CS265">
        <v>4.99999</v>
      </c>
      <c r="CT265">
        <v>12886.7666666667</v>
      </c>
      <c r="CU265">
        <v>12728.1666666667</v>
      </c>
      <c r="CV265">
        <v>40.187</v>
      </c>
      <c r="CW265">
        <v>42.25</v>
      </c>
      <c r="CX265">
        <v>41.312</v>
      </c>
      <c r="CY265">
        <v>41.625</v>
      </c>
      <c r="CZ265">
        <v>42</v>
      </c>
      <c r="DA265">
        <v>1415.69333333333</v>
      </c>
      <c r="DB265">
        <v>39.29</v>
      </c>
      <c r="DC265">
        <v>0</v>
      </c>
      <c r="DD265">
        <v>1626126819.7</v>
      </c>
      <c r="DE265">
        <v>0</v>
      </c>
      <c r="DF265">
        <v>880.087923076923</v>
      </c>
      <c r="DG265">
        <v>-3.39357264334098</v>
      </c>
      <c r="DH265">
        <v>-56.8683761417695</v>
      </c>
      <c r="DI265">
        <v>12893.1923076923</v>
      </c>
      <c r="DJ265">
        <v>15</v>
      </c>
      <c r="DK265">
        <v>1626126261</v>
      </c>
      <c r="DL265" t="s">
        <v>294</v>
      </c>
      <c r="DM265">
        <v>1626126255</v>
      </c>
      <c r="DN265">
        <v>1626126261</v>
      </c>
      <c r="DO265">
        <v>7</v>
      </c>
      <c r="DP265">
        <v>0.339</v>
      </c>
      <c r="DQ265">
        <v>0.02</v>
      </c>
      <c r="DR265">
        <v>2.158</v>
      </c>
      <c r="DS265">
        <v>-0.064</v>
      </c>
      <c r="DT265">
        <v>420</v>
      </c>
      <c r="DU265">
        <v>4</v>
      </c>
      <c r="DV265">
        <v>0.09</v>
      </c>
      <c r="DW265">
        <v>0.05</v>
      </c>
      <c r="DX265">
        <v>-18.9998146341463</v>
      </c>
      <c r="DY265">
        <v>-0.451335888501745</v>
      </c>
      <c r="DZ265">
        <v>0.0528850597233219</v>
      </c>
      <c r="EA265">
        <v>1</v>
      </c>
      <c r="EB265">
        <v>880.356342857143</v>
      </c>
      <c r="EC265">
        <v>-4.37832956909019</v>
      </c>
      <c r="ED265">
        <v>0.482930633460645</v>
      </c>
      <c r="EE265">
        <v>1</v>
      </c>
      <c r="EF265">
        <v>3.80446951219512</v>
      </c>
      <c r="EG265">
        <v>0.282367108013938</v>
      </c>
      <c r="EH265">
        <v>0.0317845835426793</v>
      </c>
      <c r="EI265">
        <v>0</v>
      </c>
      <c r="EJ265">
        <v>2</v>
      </c>
      <c r="EK265">
        <v>3</v>
      </c>
      <c r="EL265" t="s">
        <v>340</v>
      </c>
      <c r="EM265">
        <v>100</v>
      </c>
      <c r="EN265">
        <v>100</v>
      </c>
      <c r="EO265">
        <v>2.128</v>
      </c>
      <c r="EP265">
        <v>-0.0452</v>
      </c>
      <c r="EQ265">
        <v>1.36772170046793</v>
      </c>
      <c r="ER265">
        <v>0.00225868272383977</v>
      </c>
      <c r="ES265">
        <v>-9.96746185667655e-07</v>
      </c>
      <c r="ET265">
        <v>2.83711317370827e-10</v>
      </c>
      <c r="EU265">
        <v>-0.063082517618382</v>
      </c>
      <c r="EV265">
        <v>-0.00217948432402501</v>
      </c>
      <c r="EW265">
        <v>0.000453263451741206</v>
      </c>
      <c r="EX265">
        <v>-1.16319206543697e-06</v>
      </c>
      <c r="EY265">
        <v>-2</v>
      </c>
      <c r="EZ265">
        <v>2196</v>
      </c>
      <c r="FA265">
        <v>1</v>
      </c>
      <c r="FB265">
        <v>25</v>
      </c>
      <c r="FC265">
        <v>9.3</v>
      </c>
      <c r="FD265">
        <v>9.2</v>
      </c>
      <c r="FE265">
        <v>18</v>
      </c>
      <c r="FF265">
        <v>946.383</v>
      </c>
      <c r="FG265">
        <v>426.374</v>
      </c>
      <c r="FH265">
        <v>24.0432</v>
      </c>
      <c r="FI265">
        <v>25.4265</v>
      </c>
      <c r="FJ265">
        <v>29.9997</v>
      </c>
      <c r="FK265">
        <v>25.6133</v>
      </c>
      <c r="FL265">
        <v>25.657</v>
      </c>
      <c r="FM265">
        <v>25.2767</v>
      </c>
      <c r="FN265">
        <v>68.0944</v>
      </c>
      <c r="FO265">
        <v>0</v>
      </c>
      <c r="FP265">
        <v>24.18</v>
      </c>
      <c r="FQ265">
        <v>420</v>
      </c>
      <c r="FR265">
        <v>5.42759</v>
      </c>
      <c r="FS265">
        <v>101.426</v>
      </c>
      <c r="FT265">
        <v>102.055</v>
      </c>
    </row>
    <row r="266" spans="1:176">
      <c r="A266">
        <v>250</v>
      </c>
      <c r="B266">
        <v>1626126812.6</v>
      </c>
      <c r="C266">
        <v>498.099999904633</v>
      </c>
      <c r="D266" t="s">
        <v>794</v>
      </c>
      <c r="E266" t="s">
        <v>795</v>
      </c>
      <c r="F266">
        <v>1</v>
      </c>
      <c r="I266">
        <v>1626126811.6</v>
      </c>
      <c r="J266">
        <f>(K266)/1000</f>
        <v>0</v>
      </c>
      <c r="K266">
        <f>1000*CC266*AI266*(BY266-BZ266)/(100*BR266*(1000-AI266*BY266))</f>
        <v>0</v>
      </c>
      <c r="L266">
        <f>CC266*AI266*(BX266-BW266*(1000-AI266*BZ266)/(1000-AI266*BY266))/(100*BR266)</f>
        <v>0</v>
      </c>
      <c r="M266">
        <f>BW266 - IF(AI266&gt;1, L266*BR266*100.0/(AK266*CK266), 0)</f>
        <v>0</v>
      </c>
      <c r="N266">
        <f>((T266-J266/2)*M266-L266)/(T266+J266/2)</f>
        <v>0</v>
      </c>
      <c r="O266">
        <f>N266*(CD266+CE266)/1000.0</f>
        <v>0</v>
      </c>
      <c r="P266">
        <f>(BW266 - IF(AI266&gt;1, L266*BR266*100.0/(AK266*CK266), 0))*(CD266+CE266)/1000.0</f>
        <v>0</v>
      </c>
      <c r="Q266">
        <f>2.0/((1/S266-1/R266)+SIGN(S266)*SQRT((1/S266-1/R266)*(1/S266-1/R266) + 4*BS266/((BS266+1)*(BS266+1))*(2*1/S266*1/R266-1/R266*1/R266)))</f>
        <v>0</v>
      </c>
      <c r="R266">
        <f>IF(LEFT(BT266,1)&lt;&gt;"0",IF(LEFT(BT266,1)="1",3.0,BU266),$D$5+$E$5*(CK266*CD266/($K$5*1000))+$F$5*(CK266*CD266/($K$5*1000))*MAX(MIN(BR266,$J$5),$I$5)*MAX(MIN(BR266,$J$5),$I$5)+$G$5*MAX(MIN(BR266,$J$5),$I$5)*(CK266*CD266/($K$5*1000))+$H$5*(CK266*CD266/($K$5*1000))*(CK266*CD266/($K$5*1000)))</f>
        <v>0</v>
      </c>
      <c r="S266">
        <f>J266*(1000-(1000*0.61365*exp(17.502*W266/(240.97+W266))/(CD266+CE266)+BY266)/2)/(1000*0.61365*exp(17.502*W266/(240.97+W266))/(CD266+CE266)-BY266)</f>
        <v>0</v>
      </c>
      <c r="T266">
        <f>1/((BS266+1)/(Q266/1.6)+1/(R266/1.37)) + BS266/((BS266+1)/(Q266/1.6) + BS266/(R266/1.37))</f>
        <v>0</v>
      </c>
      <c r="U266">
        <f>(BN266*BQ266)</f>
        <v>0</v>
      </c>
      <c r="V266">
        <f>(CF266+(U266+2*0.95*5.67E-8*(((CF266+$B$7)+273)^4-(CF266+273)^4)-44100*J266)/(1.84*29.3*R266+8*0.95*5.67E-8*(CF266+273)^3))</f>
        <v>0</v>
      </c>
      <c r="W266">
        <f>($C$7*CG266+$D$7*CH266+$E$7*V266)</f>
        <v>0</v>
      </c>
      <c r="X266">
        <f>0.61365*exp(17.502*W266/(240.97+W266))</f>
        <v>0</v>
      </c>
      <c r="Y266">
        <f>(Z266/AA266*100)</f>
        <v>0</v>
      </c>
      <c r="Z266">
        <f>BY266*(CD266+CE266)/1000</f>
        <v>0</v>
      </c>
      <c r="AA266">
        <f>0.61365*exp(17.502*CF266/(240.97+CF266))</f>
        <v>0</v>
      </c>
      <c r="AB266">
        <f>(X266-BY266*(CD266+CE266)/1000)</f>
        <v>0</v>
      </c>
      <c r="AC266">
        <f>(-J266*44100)</f>
        <v>0</v>
      </c>
      <c r="AD266">
        <f>2*29.3*R266*0.92*(CF266-W266)</f>
        <v>0</v>
      </c>
      <c r="AE266">
        <f>2*0.95*5.67E-8*(((CF266+$B$7)+273)^4-(W266+273)^4)</f>
        <v>0</v>
      </c>
      <c r="AF266">
        <f>U266+AE266+AC266+AD266</f>
        <v>0</v>
      </c>
      <c r="AG266">
        <v>12</v>
      </c>
      <c r="AH266">
        <v>1</v>
      </c>
      <c r="AI266">
        <f>IF(AG266*$H$13&gt;=AK266,1.0,(AK266/(AK266-AG266*$H$13)))</f>
        <v>0</v>
      </c>
      <c r="AJ266">
        <f>(AI266-1)*100</f>
        <v>0</v>
      </c>
      <c r="AK266">
        <f>MAX(0,($B$13+$C$13*CK266)/(1+$D$13*CK266)*CD266/(CF266+273)*$E$13)</f>
        <v>0</v>
      </c>
      <c r="AL266" t="s">
        <v>292</v>
      </c>
      <c r="AM266" t="s">
        <v>292</v>
      </c>
      <c r="AN266">
        <v>0</v>
      </c>
      <c r="AO266">
        <v>0</v>
      </c>
      <c r="AP266">
        <f>1-AN266/AO266</f>
        <v>0</v>
      </c>
      <c r="AQ266">
        <v>0</v>
      </c>
      <c r="AR266" t="s">
        <v>292</v>
      </c>
      <c r="AS266" t="s">
        <v>292</v>
      </c>
      <c r="AT266">
        <v>0</v>
      </c>
      <c r="AU266">
        <v>0</v>
      </c>
      <c r="AV266">
        <f>1-AT266/AU266</f>
        <v>0</v>
      </c>
      <c r="AW266">
        <v>0.5</v>
      </c>
      <c r="AX266">
        <f>BO266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292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BN266">
        <f>$B$11*CL266+$C$11*CM266+$F$11*CN266*(1-CQ266)</f>
        <v>0</v>
      </c>
      <c r="BO266">
        <f>BN266*BP266</f>
        <v>0</v>
      </c>
      <c r="BP266">
        <f>($B$11*$D$9+$C$11*$D$9+$F$11*((DA266+CS266)/MAX(DA266+CS266+DB266, 0.1)*$I$9+DB266/MAX(DA266+CS266+DB266, 0.1)*$J$9))/($B$11+$C$11+$F$11)</f>
        <v>0</v>
      </c>
      <c r="BQ266">
        <f>($B$11*$K$9+$C$11*$K$9+$F$11*((DA266+CS266)/MAX(DA266+CS266+DB266, 0.1)*$P$9+DB266/MAX(DA266+CS266+DB266, 0.1)*$Q$9))/($B$11+$C$11+$F$11)</f>
        <v>0</v>
      </c>
      <c r="BR266">
        <v>6</v>
      </c>
      <c r="BS266">
        <v>0.5</v>
      </c>
      <c r="BT266" t="s">
        <v>293</v>
      </c>
      <c r="BU266">
        <v>2</v>
      </c>
      <c r="BV266">
        <v>1626126811.6</v>
      </c>
      <c r="BW266">
        <v>400.936333333333</v>
      </c>
      <c r="BX266">
        <v>419.999666666667</v>
      </c>
      <c r="BY266">
        <v>9.23664666666667</v>
      </c>
      <c r="BZ266">
        <v>5.35298666666667</v>
      </c>
      <c r="CA266">
        <v>398.808333333333</v>
      </c>
      <c r="CB266">
        <v>9.28184</v>
      </c>
      <c r="CC266">
        <v>899.975333333333</v>
      </c>
      <c r="CD266">
        <v>100.777333333333</v>
      </c>
      <c r="CE266">
        <v>0.110401333333333</v>
      </c>
      <c r="CF266">
        <v>22.2795333333333</v>
      </c>
      <c r="CG266">
        <v>20.9905666666667</v>
      </c>
      <c r="CH266">
        <v>999.9</v>
      </c>
      <c r="CI266">
        <v>0</v>
      </c>
      <c r="CJ266">
        <v>0</v>
      </c>
      <c r="CK266">
        <v>10008.9666666667</v>
      </c>
      <c r="CL266">
        <v>0</v>
      </c>
      <c r="CM266">
        <v>0.221023</v>
      </c>
      <c r="CN266">
        <v>1460.06</v>
      </c>
      <c r="CO266">
        <v>0.972997666666667</v>
      </c>
      <c r="CP266">
        <v>0.0270023666666667</v>
      </c>
      <c r="CQ266">
        <v>0</v>
      </c>
      <c r="CR266">
        <v>879.511666666667</v>
      </c>
      <c r="CS266">
        <v>4.99999</v>
      </c>
      <c r="CT266">
        <v>12885.8666666667</v>
      </c>
      <c r="CU266">
        <v>12728.8666666667</v>
      </c>
      <c r="CV266">
        <v>40.187</v>
      </c>
      <c r="CW266">
        <v>42.25</v>
      </c>
      <c r="CX266">
        <v>41.312</v>
      </c>
      <c r="CY266">
        <v>41.625</v>
      </c>
      <c r="CZ266">
        <v>42.0413333333333</v>
      </c>
      <c r="DA266">
        <v>1415.77</v>
      </c>
      <c r="DB266">
        <v>39.29</v>
      </c>
      <c r="DC266">
        <v>0</v>
      </c>
      <c r="DD266">
        <v>1626126822.1</v>
      </c>
      <c r="DE266">
        <v>0</v>
      </c>
      <c r="DF266">
        <v>879.932307692308</v>
      </c>
      <c r="DG266">
        <v>-3.44970939965389</v>
      </c>
      <c r="DH266">
        <v>-52.7897436243185</v>
      </c>
      <c r="DI266">
        <v>12891.0192307692</v>
      </c>
      <c r="DJ266">
        <v>15</v>
      </c>
      <c r="DK266">
        <v>1626126261</v>
      </c>
      <c r="DL266" t="s">
        <v>294</v>
      </c>
      <c r="DM266">
        <v>1626126255</v>
      </c>
      <c r="DN266">
        <v>1626126261</v>
      </c>
      <c r="DO266">
        <v>7</v>
      </c>
      <c r="DP266">
        <v>0.339</v>
      </c>
      <c r="DQ266">
        <v>0.02</v>
      </c>
      <c r="DR266">
        <v>2.158</v>
      </c>
      <c r="DS266">
        <v>-0.064</v>
      </c>
      <c r="DT266">
        <v>420</v>
      </c>
      <c r="DU266">
        <v>4</v>
      </c>
      <c r="DV266">
        <v>0.09</v>
      </c>
      <c r="DW266">
        <v>0.05</v>
      </c>
      <c r="DX266">
        <v>-19.0118195121951</v>
      </c>
      <c r="DY266">
        <v>-0.4197470383275</v>
      </c>
      <c r="DZ266">
        <v>0.0506761030876713</v>
      </c>
      <c r="EA266">
        <v>1</v>
      </c>
      <c r="EB266">
        <v>880.190852941177</v>
      </c>
      <c r="EC266">
        <v>-4.19068003319141</v>
      </c>
      <c r="ED266">
        <v>0.450475966085619</v>
      </c>
      <c r="EE266">
        <v>1</v>
      </c>
      <c r="EF266">
        <v>3.81395975609756</v>
      </c>
      <c r="EG266">
        <v>0.35049156794426</v>
      </c>
      <c r="EH266">
        <v>0.0372530732395888</v>
      </c>
      <c r="EI266">
        <v>0</v>
      </c>
      <c r="EJ266">
        <v>2</v>
      </c>
      <c r="EK266">
        <v>3</v>
      </c>
      <c r="EL266" t="s">
        <v>340</v>
      </c>
      <c r="EM266">
        <v>100</v>
      </c>
      <c r="EN266">
        <v>100</v>
      </c>
      <c r="EO266">
        <v>2.128</v>
      </c>
      <c r="EP266">
        <v>-0.0451</v>
      </c>
      <c r="EQ266">
        <v>1.36772170046793</v>
      </c>
      <c r="ER266">
        <v>0.00225868272383977</v>
      </c>
      <c r="ES266">
        <v>-9.96746185667655e-07</v>
      </c>
      <c r="ET266">
        <v>2.83711317370827e-10</v>
      </c>
      <c r="EU266">
        <v>-0.063082517618382</v>
      </c>
      <c r="EV266">
        <v>-0.00217948432402501</v>
      </c>
      <c r="EW266">
        <v>0.000453263451741206</v>
      </c>
      <c r="EX266">
        <v>-1.16319206543697e-06</v>
      </c>
      <c r="EY266">
        <v>-2</v>
      </c>
      <c r="EZ266">
        <v>2196</v>
      </c>
      <c r="FA266">
        <v>1</v>
      </c>
      <c r="FB266">
        <v>25</v>
      </c>
      <c r="FC266">
        <v>9.3</v>
      </c>
      <c r="FD266">
        <v>9.2</v>
      </c>
      <c r="FE266">
        <v>18</v>
      </c>
      <c r="FF266">
        <v>946.241</v>
      </c>
      <c r="FG266">
        <v>426.288</v>
      </c>
      <c r="FH266">
        <v>24.1066</v>
      </c>
      <c r="FI266">
        <v>25.4243</v>
      </c>
      <c r="FJ266">
        <v>29.9996</v>
      </c>
      <c r="FK266">
        <v>25.6111</v>
      </c>
      <c r="FL266">
        <v>25.6554</v>
      </c>
      <c r="FM266">
        <v>25.2768</v>
      </c>
      <c r="FN266">
        <v>68.0944</v>
      </c>
      <c r="FO266">
        <v>0</v>
      </c>
      <c r="FP266">
        <v>24.18</v>
      </c>
      <c r="FQ266">
        <v>420</v>
      </c>
      <c r="FR266">
        <v>5.43508</v>
      </c>
      <c r="FS266">
        <v>101.427</v>
      </c>
      <c r="FT266">
        <v>102.055</v>
      </c>
    </row>
    <row r="267" spans="1:176">
      <c r="A267">
        <v>251</v>
      </c>
      <c r="B267">
        <v>1626126814.6</v>
      </c>
      <c r="C267">
        <v>500.099999904633</v>
      </c>
      <c r="D267" t="s">
        <v>796</v>
      </c>
      <c r="E267" t="s">
        <v>797</v>
      </c>
      <c r="F267">
        <v>1</v>
      </c>
      <c r="I267">
        <v>1626126813.6</v>
      </c>
      <c r="J267">
        <f>(K267)/1000</f>
        <v>0</v>
      </c>
      <c r="K267">
        <f>1000*CC267*AI267*(BY267-BZ267)/(100*BR267*(1000-AI267*BY267))</f>
        <v>0</v>
      </c>
      <c r="L267">
        <f>CC267*AI267*(BX267-BW267*(1000-AI267*BZ267)/(1000-AI267*BY267))/(100*BR267)</f>
        <v>0</v>
      </c>
      <c r="M267">
        <f>BW267 - IF(AI267&gt;1, L267*BR267*100.0/(AK267*CK267), 0)</f>
        <v>0</v>
      </c>
      <c r="N267">
        <f>((T267-J267/2)*M267-L267)/(T267+J267/2)</f>
        <v>0</v>
      </c>
      <c r="O267">
        <f>N267*(CD267+CE267)/1000.0</f>
        <v>0</v>
      </c>
      <c r="P267">
        <f>(BW267 - IF(AI267&gt;1, L267*BR267*100.0/(AK267*CK267), 0))*(CD267+CE267)/1000.0</f>
        <v>0</v>
      </c>
      <c r="Q267">
        <f>2.0/((1/S267-1/R267)+SIGN(S267)*SQRT((1/S267-1/R267)*(1/S267-1/R267) + 4*BS267/((BS267+1)*(BS267+1))*(2*1/S267*1/R267-1/R267*1/R267)))</f>
        <v>0</v>
      </c>
      <c r="R267">
        <f>IF(LEFT(BT267,1)&lt;&gt;"0",IF(LEFT(BT267,1)="1",3.0,BU267),$D$5+$E$5*(CK267*CD267/($K$5*1000))+$F$5*(CK267*CD267/($K$5*1000))*MAX(MIN(BR267,$J$5),$I$5)*MAX(MIN(BR267,$J$5),$I$5)+$G$5*MAX(MIN(BR267,$J$5),$I$5)*(CK267*CD267/($K$5*1000))+$H$5*(CK267*CD267/($K$5*1000))*(CK267*CD267/($K$5*1000)))</f>
        <v>0</v>
      </c>
      <c r="S267">
        <f>J267*(1000-(1000*0.61365*exp(17.502*W267/(240.97+W267))/(CD267+CE267)+BY267)/2)/(1000*0.61365*exp(17.502*W267/(240.97+W267))/(CD267+CE267)-BY267)</f>
        <v>0</v>
      </c>
      <c r="T267">
        <f>1/((BS267+1)/(Q267/1.6)+1/(R267/1.37)) + BS267/((BS267+1)/(Q267/1.6) + BS267/(R267/1.37))</f>
        <v>0</v>
      </c>
      <c r="U267">
        <f>(BN267*BQ267)</f>
        <v>0</v>
      </c>
      <c r="V267">
        <f>(CF267+(U267+2*0.95*5.67E-8*(((CF267+$B$7)+273)^4-(CF267+273)^4)-44100*J267)/(1.84*29.3*R267+8*0.95*5.67E-8*(CF267+273)^3))</f>
        <v>0</v>
      </c>
      <c r="W267">
        <f>($C$7*CG267+$D$7*CH267+$E$7*V267)</f>
        <v>0</v>
      </c>
      <c r="X267">
        <f>0.61365*exp(17.502*W267/(240.97+W267))</f>
        <v>0</v>
      </c>
      <c r="Y267">
        <f>(Z267/AA267*100)</f>
        <v>0</v>
      </c>
      <c r="Z267">
        <f>BY267*(CD267+CE267)/1000</f>
        <v>0</v>
      </c>
      <c r="AA267">
        <f>0.61365*exp(17.502*CF267/(240.97+CF267))</f>
        <v>0</v>
      </c>
      <c r="AB267">
        <f>(X267-BY267*(CD267+CE267)/1000)</f>
        <v>0</v>
      </c>
      <c r="AC267">
        <f>(-J267*44100)</f>
        <v>0</v>
      </c>
      <c r="AD267">
        <f>2*29.3*R267*0.92*(CF267-W267)</f>
        <v>0</v>
      </c>
      <c r="AE267">
        <f>2*0.95*5.67E-8*(((CF267+$B$7)+273)^4-(W267+273)^4)</f>
        <v>0</v>
      </c>
      <c r="AF267">
        <f>U267+AE267+AC267+AD267</f>
        <v>0</v>
      </c>
      <c r="AG267">
        <v>12</v>
      </c>
      <c r="AH267">
        <v>1</v>
      </c>
      <c r="AI267">
        <f>IF(AG267*$H$13&gt;=AK267,1.0,(AK267/(AK267-AG267*$H$13)))</f>
        <v>0</v>
      </c>
      <c r="AJ267">
        <f>(AI267-1)*100</f>
        <v>0</v>
      </c>
      <c r="AK267">
        <f>MAX(0,($B$13+$C$13*CK267)/(1+$D$13*CK267)*CD267/(CF267+273)*$E$13)</f>
        <v>0</v>
      </c>
      <c r="AL267" t="s">
        <v>292</v>
      </c>
      <c r="AM267" t="s">
        <v>292</v>
      </c>
      <c r="AN267">
        <v>0</v>
      </c>
      <c r="AO267">
        <v>0</v>
      </c>
      <c r="AP267">
        <f>1-AN267/AO267</f>
        <v>0</v>
      </c>
      <c r="AQ267">
        <v>0</v>
      </c>
      <c r="AR267" t="s">
        <v>292</v>
      </c>
      <c r="AS267" t="s">
        <v>292</v>
      </c>
      <c r="AT267">
        <v>0</v>
      </c>
      <c r="AU267">
        <v>0</v>
      </c>
      <c r="AV267">
        <f>1-AT267/AU267</f>
        <v>0</v>
      </c>
      <c r="AW267">
        <v>0.5</v>
      </c>
      <c r="AX267">
        <f>BO267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292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BN267">
        <f>$B$11*CL267+$C$11*CM267+$F$11*CN267*(1-CQ267)</f>
        <v>0</v>
      </c>
      <c r="BO267">
        <f>BN267*BP267</f>
        <v>0</v>
      </c>
      <c r="BP267">
        <f>($B$11*$D$9+$C$11*$D$9+$F$11*((DA267+CS267)/MAX(DA267+CS267+DB267, 0.1)*$I$9+DB267/MAX(DA267+CS267+DB267, 0.1)*$J$9))/($B$11+$C$11+$F$11)</f>
        <v>0</v>
      </c>
      <c r="BQ267">
        <f>($B$11*$K$9+$C$11*$K$9+$F$11*((DA267+CS267)/MAX(DA267+CS267+DB267, 0.1)*$P$9+DB267/MAX(DA267+CS267+DB267, 0.1)*$Q$9))/($B$11+$C$11+$F$11)</f>
        <v>0</v>
      </c>
      <c r="BR267">
        <v>6</v>
      </c>
      <c r="BS267">
        <v>0.5</v>
      </c>
      <c r="BT267" t="s">
        <v>293</v>
      </c>
      <c r="BU267">
        <v>2</v>
      </c>
      <c r="BV267">
        <v>1626126813.6</v>
      </c>
      <c r="BW267">
        <v>400.891333333333</v>
      </c>
      <c r="BX267">
        <v>419.998</v>
      </c>
      <c r="BY267">
        <v>9.25141</v>
      </c>
      <c r="BZ267">
        <v>5.35368</v>
      </c>
      <c r="CA267">
        <v>398.763333333333</v>
      </c>
      <c r="CB267">
        <v>9.29651333333333</v>
      </c>
      <c r="CC267">
        <v>899.974</v>
      </c>
      <c r="CD267">
        <v>100.778</v>
      </c>
      <c r="CE267">
        <v>0.111454333333333</v>
      </c>
      <c r="CF267">
        <v>22.3161666666667</v>
      </c>
      <c r="CG267">
        <v>21.0282</v>
      </c>
      <c r="CH267">
        <v>999.9</v>
      </c>
      <c r="CI267">
        <v>0</v>
      </c>
      <c r="CJ267">
        <v>0</v>
      </c>
      <c r="CK267">
        <v>9982.70666666667</v>
      </c>
      <c r="CL267">
        <v>0</v>
      </c>
      <c r="CM267">
        <v>0.221023</v>
      </c>
      <c r="CN267">
        <v>1459.89666666667</v>
      </c>
      <c r="CO267">
        <v>0.972996333333333</v>
      </c>
      <c r="CP267">
        <v>0.0270039333333333</v>
      </c>
      <c r="CQ267">
        <v>0</v>
      </c>
      <c r="CR267">
        <v>879.470666666667</v>
      </c>
      <c r="CS267">
        <v>4.99999</v>
      </c>
      <c r="CT267">
        <v>12882.8333333333</v>
      </c>
      <c r="CU267">
        <v>12727.4333333333</v>
      </c>
      <c r="CV267">
        <v>40.187</v>
      </c>
      <c r="CW267">
        <v>42.25</v>
      </c>
      <c r="CX267">
        <v>41.312</v>
      </c>
      <c r="CY267">
        <v>41.625</v>
      </c>
      <c r="CZ267">
        <v>42.0413333333333</v>
      </c>
      <c r="DA267">
        <v>1415.60666666667</v>
      </c>
      <c r="DB267">
        <v>39.29</v>
      </c>
      <c r="DC267">
        <v>0</v>
      </c>
      <c r="DD267">
        <v>1626126823.9</v>
      </c>
      <c r="DE267">
        <v>0</v>
      </c>
      <c r="DF267">
        <v>879.82328</v>
      </c>
      <c r="DG267">
        <v>-3.37061537438475</v>
      </c>
      <c r="DH267">
        <v>-53.7692307038845</v>
      </c>
      <c r="DI267">
        <v>12888.992</v>
      </c>
      <c r="DJ267">
        <v>15</v>
      </c>
      <c r="DK267">
        <v>1626126261</v>
      </c>
      <c r="DL267" t="s">
        <v>294</v>
      </c>
      <c r="DM267">
        <v>1626126255</v>
      </c>
      <c r="DN267">
        <v>1626126261</v>
      </c>
      <c r="DO267">
        <v>7</v>
      </c>
      <c r="DP267">
        <v>0.339</v>
      </c>
      <c r="DQ267">
        <v>0.02</v>
      </c>
      <c r="DR267">
        <v>2.158</v>
      </c>
      <c r="DS267">
        <v>-0.064</v>
      </c>
      <c r="DT267">
        <v>420</v>
      </c>
      <c r="DU267">
        <v>4</v>
      </c>
      <c r="DV267">
        <v>0.09</v>
      </c>
      <c r="DW267">
        <v>0.05</v>
      </c>
      <c r="DX267">
        <v>-19.0256195121951</v>
      </c>
      <c r="DY267">
        <v>-0.432363763066202</v>
      </c>
      <c r="DZ267">
        <v>0.0519008821745233</v>
      </c>
      <c r="EA267">
        <v>1</v>
      </c>
      <c r="EB267">
        <v>880.052696969697</v>
      </c>
      <c r="EC267">
        <v>-4.00360029887274</v>
      </c>
      <c r="ED267">
        <v>0.424077428954195</v>
      </c>
      <c r="EE267">
        <v>1</v>
      </c>
      <c r="EF267">
        <v>3.82466365853658</v>
      </c>
      <c r="EG267">
        <v>0.412826132404183</v>
      </c>
      <c r="EH267">
        <v>0.0421402174949009</v>
      </c>
      <c r="EI267">
        <v>0</v>
      </c>
      <c r="EJ267">
        <v>2</v>
      </c>
      <c r="EK267">
        <v>3</v>
      </c>
      <c r="EL267" t="s">
        <v>340</v>
      </c>
      <c r="EM267">
        <v>100</v>
      </c>
      <c r="EN267">
        <v>100</v>
      </c>
      <c r="EO267">
        <v>2.128</v>
      </c>
      <c r="EP267">
        <v>-0.0451</v>
      </c>
      <c r="EQ267">
        <v>1.36772170046793</v>
      </c>
      <c r="ER267">
        <v>0.00225868272383977</v>
      </c>
      <c r="ES267">
        <v>-9.96746185667655e-07</v>
      </c>
      <c r="ET267">
        <v>2.83711317370827e-10</v>
      </c>
      <c r="EU267">
        <v>-0.063082517618382</v>
      </c>
      <c r="EV267">
        <v>-0.00217948432402501</v>
      </c>
      <c r="EW267">
        <v>0.000453263451741206</v>
      </c>
      <c r="EX267">
        <v>-1.16319206543697e-06</v>
      </c>
      <c r="EY267">
        <v>-2</v>
      </c>
      <c r="EZ267">
        <v>2196</v>
      </c>
      <c r="FA267">
        <v>1</v>
      </c>
      <c r="FB267">
        <v>25</v>
      </c>
      <c r="FC267">
        <v>9.3</v>
      </c>
      <c r="FD267">
        <v>9.2</v>
      </c>
      <c r="FE267">
        <v>18</v>
      </c>
      <c r="FF267">
        <v>946.412</v>
      </c>
      <c r="FG267">
        <v>426.303</v>
      </c>
      <c r="FH267">
        <v>24.1805</v>
      </c>
      <c r="FI267">
        <v>25.4222</v>
      </c>
      <c r="FJ267">
        <v>29.9997</v>
      </c>
      <c r="FK267">
        <v>25.6089</v>
      </c>
      <c r="FL267">
        <v>25.6536</v>
      </c>
      <c r="FM267">
        <v>25.277</v>
      </c>
      <c r="FN267">
        <v>67.7696</v>
      </c>
      <c r="FO267">
        <v>0</v>
      </c>
      <c r="FP267">
        <v>24.28</v>
      </c>
      <c r="FQ267">
        <v>420</v>
      </c>
      <c r="FR267">
        <v>5.47168</v>
      </c>
      <c r="FS267">
        <v>101.427</v>
      </c>
      <c r="FT267">
        <v>102.055</v>
      </c>
    </row>
    <row r="268" spans="1:176">
      <c r="A268">
        <v>252</v>
      </c>
      <c r="B268">
        <v>1626126816.6</v>
      </c>
      <c r="C268">
        <v>502.099999904633</v>
      </c>
      <c r="D268" t="s">
        <v>798</v>
      </c>
      <c r="E268" t="s">
        <v>799</v>
      </c>
      <c r="F268">
        <v>1</v>
      </c>
      <c r="I268">
        <v>1626126815.6</v>
      </c>
      <c r="J268">
        <f>(K268)/1000</f>
        <v>0</v>
      </c>
      <c r="K268">
        <f>1000*CC268*AI268*(BY268-BZ268)/(100*BR268*(1000-AI268*BY268))</f>
        <v>0</v>
      </c>
      <c r="L268">
        <f>CC268*AI268*(BX268-BW268*(1000-AI268*BZ268)/(1000-AI268*BY268))/(100*BR268)</f>
        <v>0</v>
      </c>
      <c r="M268">
        <f>BW268 - IF(AI268&gt;1, L268*BR268*100.0/(AK268*CK268), 0)</f>
        <v>0</v>
      </c>
      <c r="N268">
        <f>((T268-J268/2)*M268-L268)/(T268+J268/2)</f>
        <v>0</v>
      </c>
      <c r="O268">
        <f>N268*(CD268+CE268)/1000.0</f>
        <v>0</v>
      </c>
      <c r="P268">
        <f>(BW268 - IF(AI268&gt;1, L268*BR268*100.0/(AK268*CK268), 0))*(CD268+CE268)/1000.0</f>
        <v>0</v>
      </c>
      <c r="Q268">
        <f>2.0/((1/S268-1/R268)+SIGN(S268)*SQRT((1/S268-1/R268)*(1/S268-1/R268) + 4*BS268/((BS268+1)*(BS268+1))*(2*1/S268*1/R268-1/R268*1/R268)))</f>
        <v>0</v>
      </c>
      <c r="R268">
        <f>IF(LEFT(BT268,1)&lt;&gt;"0",IF(LEFT(BT268,1)="1",3.0,BU268),$D$5+$E$5*(CK268*CD268/($K$5*1000))+$F$5*(CK268*CD268/($K$5*1000))*MAX(MIN(BR268,$J$5),$I$5)*MAX(MIN(BR268,$J$5),$I$5)+$G$5*MAX(MIN(BR268,$J$5),$I$5)*(CK268*CD268/($K$5*1000))+$H$5*(CK268*CD268/($K$5*1000))*(CK268*CD268/($K$5*1000)))</f>
        <v>0</v>
      </c>
      <c r="S268">
        <f>J268*(1000-(1000*0.61365*exp(17.502*W268/(240.97+W268))/(CD268+CE268)+BY268)/2)/(1000*0.61365*exp(17.502*W268/(240.97+W268))/(CD268+CE268)-BY268)</f>
        <v>0</v>
      </c>
      <c r="T268">
        <f>1/((BS268+1)/(Q268/1.6)+1/(R268/1.37)) + BS268/((BS268+1)/(Q268/1.6) + BS268/(R268/1.37))</f>
        <v>0</v>
      </c>
      <c r="U268">
        <f>(BN268*BQ268)</f>
        <v>0</v>
      </c>
      <c r="V268">
        <f>(CF268+(U268+2*0.95*5.67E-8*(((CF268+$B$7)+273)^4-(CF268+273)^4)-44100*J268)/(1.84*29.3*R268+8*0.95*5.67E-8*(CF268+273)^3))</f>
        <v>0</v>
      </c>
      <c r="W268">
        <f>($C$7*CG268+$D$7*CH268+$E$7*V268)</f>
        <v>0</v>
      </c>
      <c r="X268">
        <f>0.61365*exp(17.502*W268/(240.97+W268))</f>
        <v>0</v>
      </c>
      <c r="Y268">
        <f>(Z268/AA268*100)</f>
        <v>0</v>
      </c>
      <c r="Z268">
        <f>BY268*(CD268+CE268)/1000</f>
        <v>0</v>
      </c>
      <c r="AA268">
        <f>0.61365*exp(17.502*CF268/(240.97+CF268))</f>
        <v>0</v>
      </c>
      <c r="AB268">
        <f>(X268-BY268*(CD268+CE268)/1000)</f>
        <v>0</v>
      </c>
      <c r="AC268">
        <f>(-J268*44100)</f>
        <v>0</v>
      </c>
      <c r="AD268">
        <f>2*29.3*R268*0.92*(CF268-W268)</f>
        <v>0</v>
      </c>
      <c r="AE268">
        <f>2*0.95*5.67E-8*(((CF268+$B$7)+273)^4-(W268+273)^4)</f>
        <v>0</v>
      </c>
      <c r="AF268">
        <f>U268+AE268+AC268+AD268</f>
        <v>0</v>
      </c>
      <c r="AG268">
        <v>12</v>
      </c>
      <c r="AH268">
        <v>1</v>
      </c>
      <c r="AI268">
        <f>IF(AG268*$H$13&gt;=AK268,1.0,(AK268/(AK268-AG268*$H$13)))</f>
        <v>0</v>
      </c>
      <c r="AJ268">
        <f>(AI268-1)*100</f>
        <v>0</v>
      </c>
      <c r="AK268">
        <f>MAX(0,($B$13+$C$13*CK268)/(1+$D$13*CK268)*CD268/(CF268+273)*$E$13)</f>
        <v>0</v>
      </c>
      <c r="AL268" t="s">
        <v>292</v>
      </c>
      <c r="AM268" t="s">
        <v>292</v>
      </c>
      <c r="AN268">
        <v>0</v>
      </c>
      <c r="AO268">
        <v>0</v>
      </c>
      <c r="AP268">
        <f>1-AN268/AO268</f>
        <v>0</v>
      </c>
      <c r="AQ268">
        <v>0</v>
      </c>
      <c r="AR268" t="s">
        <v>292</v>
      </c>
      <c r="AS268" t="s">
        <v>292</v>
      </c>
      <c r="AT268">
        <v>0</v>
      </c>
      <c r="AU268">
        <v>0</v>
      </c>
      <c r="AV268">
        <f>1-AT268/AU268</f>
        <v>0</v>
      </c>
      <c r="AW268">
        <v>0.5</v>
      </c>
      <c r="AX268">
        <f>BO268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292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BN268">
        <f>$B$11*CL268+$C$11*CM268+$F$11*CN268*(1-CQ268)</f>
        <v>0</v>
      </c>
      <c r="BO268">
        <f>BN268*BP268</f>
        <v>0</v>
      </c>
      <c r="BP268">
        <f>($B$11*$D$9+$C$11*$D$9+$F$11*((DA268+CS268)/MAX(DA268+CS268+DB268, 0.1)*$I$9+DB268/MAX(DA268+CS268+DB268, 0.1)*$J$9))/($B$11+$C$11+$F$11)</f>
        <v>0</v>
      </c>
      <c r="BQ268">
        <f>($B$11*$K$9+$C$11*$K$9+$F$11*((DA268+CS268)/MAX(DA268+CS268+DB268, 0.1)*$P$9+DB268/MAX(DA268+CS268+DB268, 0.1)*$Q$9))/($B$11+$C$11+$F$11)</f>
        <v>0</v>
      </c>
      <c r="BR268">
        <v>6</v>
      </c>
      <c r="BS268">
        <v>0.5</v>
      </c>
      <c r="BT268" t="s">
        <v>293</v>
      </c>
      <c r="BU268">
        <v>2</v>
      </c>
      <c r="BV268">
        <v>1626126815.6</v>
      </c>
      <c r="BW268">
        <v>400.866</v>
      </c>
      <c r="BX268">
        <v>419.992666666667</v>
      </c>
      <c r="BY268">
        <v>9.26553</v>
      </c>
      <c r="BZ268">
        <v>5.35425333333333</v>
      </c>
      <c r="CA268">
        <v>398.738333333333</v>
      </c>
      <c r="CB268">
        <v>9.31055333333333</v>
      </c>
      <c r="CC268">
        <v>899.992333333333</v>
      </c>
      <c r="CD268">
        <v>100.778333333333</v>
      </c>
      <c r="CE268">
        <v>0.111428666666667</v>
      </c>
      <c r="CF268">
        <v>22.3507</v>
      </c>
      <c r="CG268">
        <v>21.0556</v>
      </c>
      <c r="CH268">
        <v>999.9</v>
      </c>
      <c r="CI268">
        <v>0</v>
      </c>
      <c r="CJ268">
        <v>0</v>
      </c>
      <c r="CK268">
        <v>9998.53333333333</v>
      </c>
      <c r="CL268">
        <v>0</v>
      </c>
      <c r="CM268">
        <v>0.221023</v>
      </c>
      <c r="CN268">
        <v>1460.06333333333</v>
      </c>
      <c r="CO268">
        <v>0.972999</v>
      </c>
      <c r="CP268">
        <v>0.0270008</v>
      </c>
      <c r="CQ268">
        <v>0</v>
      </c>
      <c r="CR268">
        <v>879.471666666667</v>
      </c>
      <c r="CS268">
        <v>4.99999</v>
      </c>
      <c r="CT268">
        <v>12882.6333333333</v>
      </c>
      <c r="CU268">
        <v>12728.9</v>
      </c>
      <c r="CV268">
        <v>40.187</v>
      </c>
      <c r="CW268">
        <v>42.25</v>
      </c>
      <c r="CX268">
        <v>41.312</v>
      </c>
      <c r="CY268">
        <v>41.625</v>
      </c>
      <c r="CZ268">
        <v>42.062</v>
      </c>
      <c r="DA268">
        <v>1415.77333333333</v>
      </c>
      <c r="DB268">
        <v>39.29</v>
      </c>
      <c r="DC268">
        <v>0</v>
      </c>
      <c r="DD268">
        <v>1626126825.7</v>
      </c>
      <c r="DE268">
        <v>0</v>
      </c>
      <c r="DF268">
        <v>879.737</v>
      </c>
      <c r="DG268">
        <v>-3.67917949217164</v>
      </c>
      <c r="DH268">
        <v>-49.6957265344937</v>
      </c>
      <c r="DI268">
        <v>12887.7076923077</v>
      </c>
      <c r="DJ268">
        <v>15</v>
      </c>
      <c r="DK268">
        <v>1626126261</v>
      </c>
      <c r="DL268" t="s">
        <v>294</v>
      </c>
      <c r="DM268">
        <v>1626126255</v>
      </c>
      <c r="DN268">
        <v>1626126261</v>
      </c>
      <c r="DO268">
        <v>7</v>
      </c>
      <c r="DP268">
        <v>0.339</v>
      </c>
      <c r="DQ268">
        <v>0.02</v>
      </c>
      <c r="DR268">
        <v>2.158</v>
      </c>
      <c r="DS268">
        <v>-0.064</v>
      </c>
      <c r="DT268">
        <v>420</v>
      </c>
      <c r="DU268">
        <v>4</v>
      </c>
      <c r="DV268">
        <v>0.09</v>
      </c>
      <c r="DW268">
        <v>0.05</v>
      </c>
      <c r="DX268">
        <v>-19.0406536585366</v>
      </c>
      <c r="DY268">
        <v>-0.4276369337979</v>
      </c>
      <c r="DZ268">
        <v>0.0515351838023495</v>
      </c>
      <c r="EA268">
        <v>1</v>
      </c>
      <c r="EB268">
        <v>879.929542857143</v>
      </c>
      <c r="EC268">
        <v>-3.43172119233639</v>
      </c>
      <c r="ED268">
        <v>0.384673616226032</v>
      </c>
      <c r="EE268">
        <v>1</v>
      </c>
      <c r="EF268">
        <v>3.83673219512195</v>
      </c>
      <c r="EG268">
        <v>0.460230940766552</v>
      </c>
      <c r="EH268">
        <v>0.0459244331862041</v>
      </c>
      <c r="EI268">
        <v>0</v>
      </c>
      <c r="EJ268">
        <v>2</v>
      </c>
      <c r="EK268">
        <v>3</v>
      </c>
      <c r="EL268" t="s">
        <v>340</v>
      </c>
      <c r="EM268">
        <v>100</v>
      </c>
      <c r="EN268">
        <v>100</v>
      </c>
      <c r="EO268">
        <v>2.128</v>
      </c>
      <c r="EP268">
        <v>-0.045</v>
      </c>
      <c r="EQ268">
        <v>1.36772170046793</v>
      </c>
      <c r="ER268">
        <v>0.00225868272383977</v>
      </c>
      <c r="ES268">
        <v>-9.96746185667655e-07</v>
      </c>
      <c r="ET268">
        <v>2.83711317370827e-10</v>
      </c>
      <c r="EU268">
        <v>-0.063082517618382</v>
      </c>
      <c r="EV268">
        <v>-0.00217948432402501</v>
      </c>
      <c r="EW268">
        <v>0.000453263451741206</v>
      </c>
      <c r="EX268">
        <v>-1.16319206543697e-06</v>
      </c>
      <c r="EY268">
        <v>-2</v>
      </c>
      <c r="EZ268">
        <v>2196</v>
      </c>
      <c r="FA268">
        <v>1</v>
      </c>
      <c r="FB268">
        <v>25</v>
      </c>
      <c r="FC268">
        <v>9.4</v>
      </c>
      <c r="FD268">
        <v>9.3</v>
      </c>
      <c r="FE268">
        <v>18</v>
      </c>
      <c r="FF268">
        <v>946.378</v>
      </c>
      <c r="FG268">
        <v>426.347</v>
      </c>
      <c r="FH268">
        <v>24.2381</v>
      </c>
      <c r="FI268">
        <v>25.4203</v>
      </c>
      <c r="FJ268">
        <v>29.9997</v>
      </c>
      <c r="FK268">
        <v>25.607</v>
      </c>
      <c r="FL268">
        <v>25.6517</v>
      </c>
      <c r="FM268">
        <v>25.2754</v>
      </c>
      <c r="FN268">
        <v>67.7696</v>
      </c>
      <c r="FO268">
        <v>0</v>
      </c>
      <c r="FP268">
        <v>24.38</v>
      </c>
      <c r="FQ268">
        <v>420</v>
      </c>
      <c r="FR268">
        <v>5.48262</v>
      </c>
      <c r="FS268">
        <v>101.428</v>
      </c>
      <c r="FT268">
        <v>102.056</v>
      </c>
    </row>
    <row r="269" spans="1:176">
      <c r="A269">
        <v>253</v>
      </c>
      <c r="B269">
        <v>1626126818.6</v>
      </c>
      <c r="C269">
        <v>504.099999904633</v>
      </c>
      <c r="D269" t="s">
        <v>800</v>
      </c>
      <c r="E269" t="s">
        <v>801</v>
      </c>
      <c r="F269">
        <v>1</v>
      </c>
      <c r="I269">
        <v>1626126817.6</v>
      </c>
      <c r="J269">
        <f>(K269)/1000</f>
        <v>0</v>
      </c>
      <c r="K269">
        <f>1000*CC269*AI269*(BY269-BZ269)/(100*BR269*(1000-AI269*BY269))</f>
        <v>0</v>
      </c>
      <c r="L269">
        <f>CC269*AI269*(BX269-BW269*(1000-AI269*BZ269)/(1000-AI269*BY269))/(100*BR269)</f>
        <v>0</v>
      </c>
      <c r="M269">
        <f>BW269 - IF(AI269&gt;1, L269*BR269*100.0/(AK269*CK269), 0)</f>
        <v>0</v>
      </c>
      <c r="N269">
        <f>((T269-J269/2)*M269-L269)/(T269+J269/2)</f>
        <v>0</v>
      </c>
      <c r="O269">
        <f>N269*(CD269+CE269)/1000.0</f>
        <v>0</v>
      </c>
      <c r="P269">
        <f>(BW269 - IF(AI269&gt;1, L269*BR269*100.0/(AK269*CK269), 0))*(CD269+CE269)/1000.0</f>
        <v>0</v>
      </c>
      <c r="Q269">
        <f>2.0/((1/S269-1/R269)+SIGN(S269)*SQRT((1/S269-1/R269)*(1/S269-1/R269) + 4*BS269/((BS269+1)*(BS269+1))*(2*1/S269*1/R269-1/R269*1/R269)))</f>
        <v>0</v>
      </c>
      <c r="R269">
        <f>IF(LEFT(BT269,1)&lt;&gt;"0",IF(LEFT(BT269,1)="1",3.0,BU269),$D$5+$E$5*(CK269*CD269/($K$5*1000))+$F$5*(CK269*CD269/($K$5*1000))*MAX(MIN(BR269,$J$5),$I$5)*MAX(MIN(BR269,$J$5),$I$5)+$G$5*MAX(MIN(BR269,$J$5),$I$5)*(CK269*CD269/($K$5*1000))+$H$5*(CK269*CD269/($K$5*1000))*(CK269*CD269/($K$5*1000)))</f>
        <v>0</v>
      </c>
      <c r="S269">
        <f>J269*(1000-(1000*0.61365*exp(17.502*W269/(240.97+W269))/(CD269+CE269)+BY269)/2)/(1000*0.61365*exp(17.502*W269/(240.97+W269))/(CD269+CE269)-BY269)</f>
        <v>0</v>
      </c>
      <c r="T269">
        <f>1/((BS269+1)/(Q269/1.6)+1/(R269/1.37)) + BS269/((BS269+1)/(Q269/1.6) + BS269/(R269/1.37))</f>
        <v>0</v>
      </c>
      <c r="U269">
        <f>(BN269*BQ269)</f>
        <v>0</v>
      </c>
      <c r="V269">
        <f>(CF269+(U269+2*0.95*5.67E-8*(((CF269+$B$7)+273)^4-(CF269+273)^4)-44100*J269)/(1.84*29.3*R269+8*0.95*5.67E-8*(CF269+273)^3))</f>
        <v>0</v>
      </c>
      <c r="W269">
        <f>($C$7*CG269+$D$7*CH269+$E$7*V269)</f>
        <v>0</v>
      </c>
      <c r="X269">
        <f>0.61365*exp(17.502*W269/(240.97+W269))</f>
        <v>0</v>
      </c>
      <c r="Y269">
        <f>(Z269/AA269*100)</f>
        <v>0</v>
      </c>
      <c r="Z269">
        <f>BY269*(CD269+CE269)/1000</f>
        <v>0</v>
      </c>
      <c r="AA269">
        <f>0.61365*exp(17.502*CF269/(240.97+CF269))</f>
        <v>0</v>
      </c>
      <c r="AB269">
        <f>(X269-BY269*(CD269+CE269)/1000)</f>
        <v>0</v>
      </c>
      <c r="AC269">
        <f>(-J269*44100)</f>
        <v>0</v>
      </c>
      <c r="AD269">
        <f>2*29.3*R269*0.92*(CF269-W269)</f>
        <v>0</v>
      </c>
      <c r="AE269">
        <f>2*0.95*5.67E-8*(((CF269+$B$7)+273)^4-(W269+273)^4)</f>
        <v>0</v>
      </c>
      <c r="AF269">
        <f>U269+AE269+AC269+AD269</f>
        <v>0</v>
      </c>
      <c r="AG269">
        <v>12</v>
      </c>
      <c r="AH269">
        <v>1</v>
      </c>
      <c r="AI269">
        <f>IF(AG269*$H$13&gt;=AK269,1.0,(AK269/(AK269-AG269*$H$13)))</f>
        <v>0</v>
      </c>
      <c r="AJ269">
        <f>(AI269-1)*100</f>
        <v>0</v>
      </c>
      <c r="AK269">
        <f>MAX(0,($B$13+$C$13*CK269)/(1+$D$13*CK269)*CD269/(CF269+273)*$E$13)</f>
        <v>0</v>
      </c>
      <c r="AL269" t="s">
        <v>292</v>
      </c>
      <c r="AM269" t="s">
        <v>292</v>
      </c>
      <c r="AN269">
        <v>0</v>
      </c>
      <c r="AO269">
        <v>0</v>
      </c>
      <c r="AP269">
        <f>1-AN269/AO269</f>
        <v>0</v>
      </c>
      <c r="AQ269">
        <v>0</v>
      </c>
      <c r="AR269" t="s">
        <v>292</v>
      </c>
      <c r="AS269" t="s">
        <v>292</v>
      </c>
      <c r="AT269">
        <v>0</v>
      </c>
      <c r="AU269">
        <v>0</v>
      </c>
      <c r="AV269">
        <f>1-AT269/AU269</f>
        <v>0</v>
      </c>
      <c r="AW269">
        <v>0.5</v>
      </c>
      <c r="AX269">
        <f>BO269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292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BN269">
        <f>$B$11*CL269+$C$11*CM269+$F$11*CN269*(1-CQ269)</f>
        <v>0</v>
      </c>
      <c r="BO269">
        <f>BN269*BP269</f>
        <v>0</v>
      </c>
      <c r="BP269">
        <f>($B$11*$D$9+$C$11*$D$9+$F$11*((DA269+CS269)/MAX(DA269+CS269+DB269, 0.1)*$I$9+DB269/MAX(DA269+CS269+DB269, 0.1)*$J$9))/($B$11+$C$11+$F$11)</f>
        <v>0</v>
      </c>
      <c r="BQ269">
        <f>($B$11*$K$9+$C$11*$K$9+$F$11*((DA269+CS269)/MAX(DA269+CS269+DB269, 0.1)*$P$9+DB269/MAX(DA269+CS269+DB269, 0.1)*$Q$9))/($B$11+$C$11+$F$11)</f>
        <v>0</v>
      </c>
      <c r="BR269">
        <v>6</v>
      </c>
      <c r="BS269">
        <v>0.5</v>
      </c>
      <c r="BT269" t="s">
        <v>293</v>
      </c>
      <c r="BU269">
        <v>2</v>
      </c>
      <c r="BV269">
        <v>1626126817.6</v>
      </c>
      <c r="BW269">
        <v>400.849666666667</v>
      </c>
      <c r="BX269">
        <v>420.003</v>
      </c>
      <c r="BY269">
        <v>9.28029333333333</v>
      </c>
      <c r="BZ269">
        <v>5.36235</v>
      </c>
      <c r="CA269">
        <v>398.722</v>
      </c>
      <c r="CB269">
        <v>9.32522666666667</v>
      </c>
      <c r="CC269">
        <v>900.005666666667</v>
      </c>
      <c r="CD269">
        <v>100.777</v>
      </c>
      <c r="CE269">
        <v>0.110534333333333</v>
      </c>
      <c r="CF269">
        <v>22.3863</v>
      </c>
      <c r="CG269">
        <v>21.0882666666667</v>
      </c>
      <c r="CH269">
        <v>999.9</v>
      </c>
      <c r="CI269">
        <v>0</v>
      </c>
      <c r="CJ269">
        <v>0</v>
      </c>
      <c r="CK269">
        <v>10048.5333333333</v>
      </c>
      <c r="CL269">
        <v>0</v>
      </c>
      <c r="CM269">
        <v>0.221023</v>
      </c>
      <c r="CN269">
        <v>1459.97666666667</v>
      </c>
      <c r="CO269">
        <v>0.972997666666667</v>
      </c>
      <c r="CP269">
        <v>0.0270023666666667</v>
      </c>
      <c r="CQ269">
        <v>0</v>
      </c>
      <c r="CR269">
        <v>879.046666666667</v>
      </c>
      <c r="CS269">
        <v>4.99999</v>
      </c>
      <c r="CT269">
        <v>12880.0333333333</v>
      </c>
      <c r="CU269">
        <v>12728.1666666667</v>
      </c>
      <c r="CV269">
        <v>40.187</v>
      </c>
      <c r="CW269">
        <v>42.25</v>
      </c>
      <c r="CX269">
        <v>41.312</v>
      </c>
      <c r="CY269">
        <v>41.625</v>
      </c>
      <c r="CZ269">
        <v>42.062</v>
      </c>
      <c r="DA269">
        <v>1415.68666666667</v>
      </c>
      <c r="DB269">
        <v>39.29</v>
      </c>
      <c r="DC269">
        <v>0</v>
      </c>
      <c r="DD269">
        <v>1626126828.1</v>
      </c>
      <c r="DE269">
        <v>0</v>
      </c>
      <c r="DF269">
        <v>879.588192307692</v>
      </c>
      <c r="DG269">
        <v>-4.09398291294304</v>
      </c>
      <c r="DH269">
        <v>-50.1162393270502</v>
      </c>
      <c r="DI269">
        <v>12885.6576923077</v>
      </c>
      <c r="DJ269">
        <v>15</v>
      </c>
      <c r="DK269">
        <v>1626126261</v>
      </c>
      <c r="DL269" t="s">
        <v>294</v>
      </c>
      <c r="DM269">
        <v>1626126255</v>
      </c>
      <c r="DN269">
        <v>1626126261</v>
      </c>
      <c r="DO269">
        <v>7</v>
      </c>
      <c r="DP269">
        <v>0.339</v>
      </c>
      <c r="DQ269">
        <v>0.02</v>
      </c>
      <c r="DR269">
        <v>2.158</v>
      </c>
      <c r="DS269">
        <v>-0.064</v>
      </c>
      <c r="DT269">
        <v>420</v>
      </c>
      <c r="DU269">
        <v>4</v>
      </c>
      <c r="DV269">
        <v>0.09</v>
      </c>
      <c r="DW269">
        <v>0.05</v>
      </c>
      <c r="DX269">
        <v>-19.0619243902439</v>
      </c>
      <c r="DY269">
        <v>-0.400501045296173</v>
      </c>
      <c r="DZ269">
        <v>0.0478681358474116</v>
      </c>
      <c r="EA269">
        <v>1</v>
      </c>
      <c r="EB269">
        <v>879.761363636364</v>
      </c>
      <c r="EC269">
        <v>-3.46440387762795</v>
      </c>
      <c r="ED269">
        <v>0.370091538077372</v>
      </c>
      <c r="EE269">
        <v>1</v>
      </c>
      <c r="EF269">
        <v>3.85016146341463</v>
      </c>
      <c r="EG269">
        <v>0.476307386759586</v>
      </c>
      <c r="EH269">
        <v>0.047240282911576</v>
      </c>
      <c r="EI269">
        <v>0</v>
      </c>
      <c r="EJ269">
        <v>2</v>
      </c>
      <c r="EK269">
        <v>3</v>
      </c>
      <c r="EL269" t="s">
        <v>340</v>
      </c>
      <c r="EM269">
        <v>100</v>
      </c>
      <c r="EN269">
        <v>100</v>
      </c>
      <c r="EO269">
        <v>2.128</v>
      </c>
      <c r="EP269">
        <v>-0.0449</v>
      </c>
      <c r="EQ269">
        <v>1.36772170046793</v>
      </c>
      <c r="ER269">
        <v>0.00225868272383977</v>
      </c>
      <c r="ES269">
        <v>-9.96746185667655e-07</v>
      </c>
      <c r="ET269">
        <v>2.83711317370827e-10</v>
      </c>
      <c r="EU269">
        <v>-0.063082517618382</v>
      </c>
      <c r="EV269">
        <v>-0.00217948432402501</v>
      </c>
      <c r="EW269">
        <v>0.000453263451741206</v>
      </c>
      <c r="EX269">
        <v>-1.16319206543697e-06</v>
      </c>
      <c r="EY269">
        <v>-2</v>
      </c>
      <c r="EZ269">
        <v>2196</v>
      </c>
      <c r="FA269">
        <v>1</v>
      </c>
      <c r="FB269">
        <v>25</v>
      </c>
      <c r="FC269">
        <v>9.4</v>
      </c>
      <c r="FD269">
        <v>9.3</v>
      </c>
      <c r="FE269">
        <v>18</v>
      </c>
      <c r="FF269">
        <v>946.705</v>
      </c>
      <c r="FG269">
        <v>426.288</v>
      </c>
      <c r="FH269">
        <v>24.3068</v>
      </c>
      <c r="FI269">
        <v>25.418</v>
      </c>
      <c r="FJ269">
        <v>29.9997</v>
      </c>
      <c r="FK269">
        <v>25.6049</v>
      </c>
      <c r="FL269">
        <v>25.6499</v>
      </c>
      <c r="FM269">
        <v>25.2778</v>
      </c>
      <c r="FN269">
        <v>67.7696</v>
      </c>
      <c r="FO269">
        <v>0</v>
      </c>
      <c r="FP269">
        <v>24.38</v>
      </c>
      <c r="FQ269">
        <v>420</v>
      </c>
      <c r="FR269">
        <v>5.48</v>
      </c>
      <c r="FS269">
        <v>101.427</v>
      </c>
      <c r="FT269">
        <v>102.057</v>
      </c>
    </row>
    <row r="270" spans="1:176">
      <c r="A270">
        <v>254</v>
      </c>
      <c r="B270">
        <v>1626126820.6</v>
      </c>
      <c r="C270">
        <v>506.099999904633</v>
      </c>
      <c r="D270" t="s">
        <v>802</v>
      </c>
      <c r="E270" t="s">
        <v>803</v>
      </c>
      <c r="F270">
        <v>1</v>
      </c>
      <c r="I270">
        <v>1626126819.6</v>
      </c>
      <c r="J270">
        <f>(K270)/1000</f>
        <v>0</v>
      </c>
      <c r="K270">
        <f>1000*CC270*AI270*(BY270-BZ270)/(100*BR270*(1000-AI270*BY270))</f>
        <v>0</v>
      </c>
      <c r="L270">
        <f>CC270*AI270*(BX270-BW270*(1000-AI270*BZ270)/(1000-AI270*BY270))/(100*BR270)</f>
        <v>0</v>
      </c>
      <c r="M270">
        <f>BW270 - IF(AI270&gt;1, L270*BR270*100.0/(AK270*CK270), 0)</f>
        <v>0</v>
      </c>
      <c r="N270">
        <f>((T270-J270/2)*M270-L270)/(T270+J270/2)</f>
        <v>0</v>
      </c>
      <c r="O270">
        <f>N270*(CD270+CE270)/1000.0</f>
        <v>0</v>
      </c>
      <c r="P270">
        <f>(BW270 - IF(AI270&gt;1, L270*BR270*100.0/(AK270*CK270), 0))*(CD270+CE270)/1000.0</f>
        <v>0</v>
      </c>
      <c r="Q270">
        <f>2.0/((1/S270-1/R270)+SIGN(S270)*SQRT((1/S270-1/R270)*(1/S270-1/R270) + 4*BS270/((BS270+1)*(BS270+1))*(2*1/S270*1/R270-1/R270*1/R270)))</f>
        <v>0</v>
      </c>
      <c r="R270">
        <f>IF(LEFT(BT270,1)&lt;&gt;"0",IF(LEFT(BT270,1)="1",3.0,BU270),$D$5+$E$5*(CK270*CD270/($K$5*1000))+$F$5*(CK270*CD270/($K$5*1000))*MAX(MIN(BR270,$J$5),$I$5)*MAX(MIN(BR270,$J$5),$I$5)+$G$5*MAX(MIN(BR270,$J$5),$I$5)*(CK270*CD270/($K$5*1000))+$H$5*(CK270*CD270/($K$5*1000))*(CK270*CD270/($K$5*1000)))</f>
        <v>0</v>
      </c>
      <c r="S270">
        <f>J270*(1000-(1000*0.61365*exp(17.502*W270/(240.97+W270))/(CD270+CE270)+BY270)/2)/(1000*0.61365*exp(17.502*W270/(240.97+W270))/(CD270+CE270)-BY270)</f>
        <v>0</v>
      </c>
      <c r="T270">
        <f>1/((BS270+1)/(Q270/1.6)+1/(R270/1.37)) + BS270/((BS270+1)/(Q270/1.6) + BS270/(R270/1.37))</f>
        <v>0</v>
      </c>
      <c r="U270">
        <f>(BN270*BQ270)</f>
        <v>0</v>
      </c>
      <c r="V270">
        <f>(CF270+(U270+2*0.95*5.67E-8*(((CF270+$B$7)+273)^4-(CF270+273)^4)-44100*J270)/(1.84*29.3*R270+8*0.95*5.67E-8*(CF270+273)^3))</f>
        <v>0</v>
      </c>
      <c r="W270">
        <f>($C$7*CG270+$D$7*CH270+$E$7*V270)</f>
        <v>0</v>
      </c>
      <c r="X270">
        <f>0.61365*exp(17.502*W270/(240.97+W270))</f>
        <v>0</v>
      </c>
      <c r="Y270">
        <f>(Z270/AA270*100)</f>
        <v>0</v>
      </c>
      <c r="Z270">
        <f>BY270*(CD270+CE270)/1000</f>
        <v>0</v>
      </c>
      <c r="AA270">
        <f>0.61365*exp(17.502*CF270/(240.97+CF270))</f>
        <v>0</v>
      </c>
      <c r="AB270">
        <f>(X270-BY270*(CD270+CE270)/1000)</f>
        <v>0</v>
      </c>
      <c r="AC270">
        <f>(-J270*44100)</f>
        <v>0</v>
      </c>
      <c r="AD270">
        <f>2*29.3*R270*0.92*(CF270-W270)</f>
        <v>0</v>
      </c>
      <c r="AE270">
        <f>2*0.95*5.67E-8*(((CF270+$B$7)+273)^4-(W270+273)^4)</f>
        <v>0</v>
      </c>
      <c r="AF270">
        <f>U270+AE270+AC270+AD270</f>
        <v>0</v>
      </c>
      <c r="AG270">
        <v>12</v>
      </c>
      <c r="AH270">
        <v>1</v>
      </c>
      <c r="AI270">
        <f>IF(AG270*$H$13&gt;=AK270,1.0,(AK270/(AK270-AG270*$H$13)))</f>
        <v>0</v>
      </c>
      <c r="AJ270">
        <f>(AI270-1)*100</f>
        <v>0</v>
      </c>
      <c r="AK270">
        <f>MAX(0,($B$13+$C$13*CK270)/(1+$D$13*CK270)*CD270/(CF270+273)*$E$13)</f>
        <v>0</v>
      </c>
      <c r="AL270" t="s">
        <v>292</v>
      </c>
      <c r="AM270" t="s">
        <v>292</v>
      </c>
      <c r="AN270">
        <v>0</v>
      </c>
      <c r="AO270">
        <v>0</v>
      </c>
      <c r="AP270">
        <f>1-AN270/AO270</f>
        <v>0</v>
      </c>
      <c r="AQ270">
        <v>0</v>
      </c>
      <c r="AR270" t="s">
        <v>292</v>
      </c>
      <c r="AS270" t="s">
        <v>292</v>
      </c>
      <c r="AT270">
        <v>0</v>
      </c>
      <c r="AU270">
        <v>0</v>
      </c>
      <c r="AV270">
        <f>1-AT270/AU270</f>
        <v>0</v>
      </c>
      <c r="AW270">
        <v>0.5</v>
      </c>
      <c r="AX270">
        <f>BO270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292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BN270">
        <f>$B$11*CL270+$C$11*CM270+$F$11*CN270*(1-CQ270)</f>
        <v>0</v>
      </c>
      <c r="BO270">
        <f>BN270*BP270</f>
        <v>0</v>
      </c>
      <c r="BP270">
        <f>($B$11*$D$9+$C$11*$D$9+$F$11*((DA270+CS270)/MAX(DA270+CS270+DB270, 0.1)*$I$9+DB270/MAX(DA270+CS270+DB270, 0.1)*$J$9))/($B$11+$C$11+$F$11)</f>
        <v>0</v>
      </c>
      <c r="BQ270">
        <f>($B$11*$K$9+$C$11*$K$9+$F$11*((DA270+CS270)/MAX(DA270+CS270+DB270, 0.1)*$P$9+DB270/MAX(DA270+CS270+DB270, 0.1)*$Q$9))/($B$11+$C$11+$F$11)</f>
        <v>0</v>
      </c>
      <c r="BR270">
        <v>6</v>
      </c>
      <c r="BS270">
        <v>0.5</v>
      </c>
      <c r="BT270" t="s">
        <v>293</v>
      </c>
      <c r="BU270">
        <v>2</v>
      </c>
      <c r="BV270">
        <v>1626126819.6</v>
      </c>
      <c r="BW270">
        <v>400.821666666667</v>
      </c>
      <c r="BX270">
        <v>419.975333333333</v>
      </c>
      <c r="BY270">
        <v>9.29883333333333</v>
      </c>
      <c r="BZ270">
        <v>5.37974666666667</v>
      </c>
      <c r="CA270">
        <v>398.693666666667</v>
      </c>
      <c r="CB270">
        <v>9.34365333333333</v>
      </c>
      <c r="CC270">
        <v>900.047333333333</v>
      </c>
      <c r="CD270">
        <v>100.777666666667</v>
      </c>
      <c r="CE270">
        <v>0.110927333333333</v>
      </c>
      <c r="CF270">
        <v>22.4227</v>
      </c>
      <c r="CG270">
        <v>21.1233666666667</v>
      </c>
      <c r="CH270">
        <v>999.9</v>
      </c>
      <c r="CI270">
        <v>0</v>
      </c>
      <c r="CJ270">
        <v>0</v>
      </c>
      <c r="CK270">
        <v>10037.5</v>
      </c>
      <c r="CL270">
        <v>0</v>
      </c>
      <c r="CM270">
        <v>0.221023</v>
      </c>
      <c r="CN270">
        <v>1459.88666666667</v>
      </c>
      <c r="CO270">
        <v>0.972996333333333</v>
      </c>
      <c r="CP270">
        <v>0.0270039333333333</v>
      </c>
      <c r="CQ270">
        <v>0</v>
      </c>
      <c r="CR270">
        <v>878.935666666667</v>
      </c>
      <c r="CS270">
        <v>4.99999</v>
      </c>
      <c r="CT270">
        <v>12877.4666666667</v>
      </c>
      <c r="CU270">
        <v>12727.3666666667</v>
      </c>
      <c r="CV270">
        <v>40.229</v>
      </c>
      <c r="CW270">
        <v>42.25</v>
      </c>
      <c r="CX270">
        <v>41.312</v>
      </c>
      <c r="CY270">
        <v>41.625</v>
      </c>
      <c r="CZ270">
        <v>42.062</v>
      </c>
      <c r="DA270">
        <v>1415.59666666667</v>
      </c>
      <c r="DB270">
        <v>39.29</v>
      </c>
      <c r="DC270">
        <v>0</v>
      </c>
      <c r="DD270">
        <v>1626126829.9</v>
      </c>
      <c r="DE270">
        <v>0</v>
      </c>
      <c r="DF270">
        <v>879.43368</v>
      </c>
      <c r="DG270">
        <v>-4.34946153654584</v>
      </c>
      <c r="DH270">
        <v>-51.4538460760202</v>
      </c>
      <c r="DI270">
        <v>12883.868</v>
      </c>
      <c r="DJ270">
        <v>15</v>
      </c>
      <c r="DK270">
        <v>1626126261</v>
      </c>
      <c r="DL270" t="s">
        <v>294</v>
      </c>
      <c r="DM270">
        <v>1626126255</v>
      </c>
      <c r="DN270">
        <v>1626126261</v>
      </c>
      <c r="DO270">
        <v>7</v>
      </c>
      <c r="DP270">
        <v>0.339</v>
      </c>
      <c r="DQ270">
        <v>0.02</v>
      </c>
      <c r="DR270">
        <v>2.158</v>
      </c>
      <c r="DS270">
        <v>-0.064</v>
      </c>
      <c r="DT270">
        <v>420</v>
      </c>
      <c r="DU270">
        <v>4</v>
      </c>
      <c r="DV270">
        <v>0.09</v>
      </c>
      <c r="DW270">
        <v>0.05</v>
      </c>
      <c r="DX270">
        <v>-19.0790682926829</v>
      </c>
      <c r="DY270">
        <v>-0.373266898954718</v>
      </c>
      <c r="DZ270">
        <v>0.0445986297450253</v>
      </c>
      <c r="EA270">
        <v>1</v>
      </c>
      <c r="EB270">
        <v>879.634852941177</v>
      </c>
      <c r="EC270">
        <v>-3.87454378747838</v>
      </c>
      <c r="ED270">
        <v>0.414905668396829</v>
      </c>
      <c r="EE270">
        <v>1</v>
      </c>
      <c r="EF270">
        <v>3.86438097560976</v>
      </c>
      <c r="EG270">
        <v>0.436461533101039</v>
      </c>
      <c r="EH270">
        <v>0.0435941833670323</v>
      </c>
      <c r="EI270">
        <v>0</v>
      </c>
      <c r="EJ270">
        <v>2</v>
      </c>
      <c r="EK270">
        <v>3</v>
      </c>
      <c r="EL270" t="s">
        <v>340</v>
      </c>
      <c r="EM270">
        <v>100</v>
      </c>
      <c r="EN270">
        <v>100</v>
      </c>
      <c r="EO270">
        <v>2.127</v>
      </c>
      <c r="EP270">
        <v>-0.0448</v>
      </c>
      <c r="EQ270">
        <v>1.36772170046793</v>
      </c>
      <c r="ER270">
        <v>0.00225868272383977</v>
      </c>
      <c r="ES270">
        <v>-9.96746185667655e-07</v>
      </c>
      <c r="ET270">
        <v>2.83711317370827e-10</v>
      </c>
      <c r="EU270">
        <v>-0.063082517618382</v>
      </c>
      <c r="EV270">
        <v>-0.00217948432402501</v>
      </c>
      <c r="EW270">
        <v>0.000453263451741206</v>
      </c>
      <c r="EX270">
        <v>-1.16319206543697e-06</v>
      </c>
      <c r="EY270">
        <v>-2</v>
      </c>
      <c r="EZ270">
        <v>2196</v>
      </c>
      <c r="FA270">
        <v>1</v>
      </c>
      <c r="FB270">
        <v>25</v>
      </c>
      <c r="FC270">
        <v>9.4</v>
      </c>
      <c r="FD270">
        <v>9.3</v>
      </c>
      <c r="FE270">
        <v>18</v>
      </c>
      <c r="FF270">
        <v>946.78</v>
      </c>
      <c r="FG270">
        <v>426.334</v>
      </c>
      <c r="FH270">
        <v>24.3792</v>
      </c>
      <c r="FI270">
        <v>25.4158</v>
      </c>
      <c r="FJ270">
        <v>29.9998</v>
      </c>
      <c r="FK270">
        <v>25.6033</v>
      </c>
      <c r="FL270">
        <v>25.6483</v>
      </c>
      <c r="FM270">
        <v>25.2771</v>
      </c>
      <c r="FN270">
        <v>67.7696</v>
      </c>
      <c r="FO270">
        <v>0</v>
      </c>
      <c r="FP270">
        <v>24.49</v>
      </c>
      <c r="FQ270">
        <v>420</v>
      </c>
      <c r="FR270">
        <v>5.47313</v>
      </c>
      <c r="FS270">
        <v>101.427</v>
      </c>
      <c r="FT270">
        <v>102.057</v>
      </c>
    </row>
    <row r="271" spans="1:176">
      <c r="A271">
        <v>255</v>
      </c>
      <c r="B271">
        <v>1626126822.6</v>
      </c>
      <c r="C271">
        <v>508.099999904633</v>
      </c>
      <c r="D271" t="s">
        <v>804</v>
      </c>
      <c r="E271" t="s">
        <v>805</v>
      </c>
      <c r="F271">
        <v>1</v>
      </c>
      <c r="I271">
        <v>1626126821.6</v>
      </c>
      <c r="J271">
        <f>(K271)/1000</f>
        <v>0</v>
      </c>
      <c r="K271">
        <f>1000*CC271*AI271*(BY271-BZ271)/(100*BR271*(1000-AI271*BY271))</f>
        <v>0</v>
      </c>
      <c r="L271">
        <f>CC271*AI271*(BX271-BW271*(1000-AI271*BZ271)/(1000-AI271*BY271))/(100*BR271)</f>
        <v>0</v>
      </c>
      <c r="M271">
        <f>BW271 - IF(AI271&gt;1, L271*BR271*100.0/(AK271*CK271), 0)</f>
        <v>0</v>
      </c>
      <c r="N271">
        <f>((T271-J271/2)*M271-L271)/(T271+J271/2)</f>
        <v>0</v>
      </c>
      <c r="O271">
        <f>N271*(CD271+CE271)/1000.0</f>
        <v>0</v>
      </c>
      <c r="P271">
        <f>(BW271 - IF(AI271&gt;1, L271*BR271*100.0/(AK271*CK271), 0))*(CD271+CE271)/1000.0</f>
        <v>0</v>
      </c>
      <c r="Q271">
        <f>2.0/((1/S271-1/R271)+SIGN(S271)*SQRT((1/S271-1/R271)*(1/S271-1/R271) + 4*BS271/((BS271+1)*(BS271+1))*(2*1/S271*1/R271-1/R271*1/R271)))</f>
        <v>0</v>
      </c>
      <c r="R271">
        <f>IF(LEFT(BT271,1)&lt;&gt;"0",IF(LEFT(BT271,1)="1",3.0,BU271),$D$5+$E$5*(CK271*CD271/($K$5*1000))+$F$5*(CK271*CD271/($K$5*1000))*MAX(MIN(BR271,$J$5),$I$5)*MAX(MIN(BR271,$J$5),$I$5)+$G$5*MAX(MIN(BR271,$J$5),$I$5)*(CK271*CD271/($K$5*1000))+$H$5*(CK271*CD271/($K$5*1000))*(CK271*CD271/($K$5*1000)))</f>
        <v>0</v>
      </c>
      <c r="S271">
        <f>J271*(1000-(1000*0.61365*exp(17.502*W271/(240.97+W271))/(CD271+CE271)+BY271)/2)/(1000*0.61365*exp(17.502*W271/(240.97+W271))/(CD271+CE271)-BY271)</f>
        <v>0</v>
      </c>
      <c r="T271">
        <f>1/((BS271+1)/(Q271/1.6)+1/(R271/1.37)) + BS271/((BS271+1)/(Q271/1.6) + BS271/(R271/1.37))</f>
        <v>0</v>
      </c>
      <c r="U271">
        <f>(BN271*BQ271)</f>
        <v>0</v>
      </c>
      <c r="V271">
        <f>(CF271+(U271+2*0.95*5.67E-8*(((CF271+$B$7)+273)^4-(CF271+273)^4)-44100*J271)/(1.84*29.3*R271+8*0.95*5.67E-8*(CF271+273)^3))</f>
        <v>0</v>
      </c>
      <c r="W271">
        <f>($C$7*CG271+$D$7*CH271+$E$7*V271)</f>
        <v>0</v>
      </c>
      <c r="X271">
        <f>0.61365*exp(17.502*W271/(240.97+W271))</f>
        <v>0</v>
      </c>
      <c r="Y271">
        <f>(Z271/AA271*100)</f>
        <v>0</v>
      </c>
      <c r="Z271">
        <f>BY271*(CD271+CE271)/1000</f>
        <v>0</v>
      </c>
      <c r="AA271">
        <f>0.61365*exp(17.502*CF271/(240.97+CF271))</f>
        <v>0</v>
      </c>
      <c r="AB271">
        <f>(X271-BY271*(CD271+CE271)/1000)</f>
        <v>0</v>
      </c>
      <c r="AC271">
        <f>(-J271*44100)</f>
        <v>0</v>
      </c>
      <c r="AD271">
        <f>2*29.3*R271*0.92*(CF271-W271)</f>
        <v>0</v>
      </c>
      <c r="AE271">
        <f>2*0.95*5.67E-8*(((CF271+$B$7)+273)^4-(W271+273)^4)</f>
        <v>0</v>
      </c>
      <c r="AF271">
        <f>U271+AE271+AC271+AD271</f>
        <v>0</v>
      </c>
      <c r="AG271">
        <v>12</v>
      </c>
      <c r="AH271">
        <v>1</v>
      </c>
      <c r="AI271">
        <f>IF(AG271*$H$13&gt;=AK271,1.0,(AK271/(AK271-AG271*$H$13)))</f>
        <v>0</v>
      </c>
      <c r="AJ271">
        <f>(AI271-1)*100</f>
        <v>0</v>
      </c>
      <c r="AK271">
        <f>MAX(0,($B$13+$C$13*CK271)/(1+$D$13*CK271)*CD271/(CF271+273)*$E$13)</f>
        <v>0</v>
      </c>
      <c r="AL271" t="s">
        <v>292</v>
      </c>
      <c r="AM271" t="s">
        <v>292</v>
      </c>
      <c r="AN271">
        <v>0</v>
      </c>
      <c r="AO271">
        <v>0</v>
      </c>
      <c r="AP271">
        <f>1-AN271/AO271</f>
        <v>0</v>
      </c>
      <c r="AQ271">
        <v>0</v>
      </c>
      <c r="AR271" t="s">
        <v>292</v>
      </c>
      <c r="AS271" t="s">
        <v>292</v>
      </c>
      <c r="AT271">
        <v>0</v>
      </c>
      <c r="AU271">
        <v>0</v>
      </c>
      <c r="AV271">
        <f>1-AT271/AU271</f>
        <v>0</v>
      </c>
      <c r="AW271">
        <v>0.5</v>
      </c>
      <c r="AX271">
        <f>BO271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292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BN271">
        <f>$B$11*CL271+$C$11*CM271+$F$11*CN271*(1-CQ271)</f>
        <v>0</v>
      </c>
      <c r="BO271">
        <f>BN271*BP271</f>
        <v>0</v>
      </c>
      <c r="BP271">
        <f>($B$11*$D$9+$C$11*$D$9+$F$11*((DA271+CS271)/MAX(DA271+CS271+DB271, 0.1)*$I$9+DB271/MAX(DA271+CS271+DB271, 0.1)*$J$9))/($B$11+$C$11+$F$11)</f>
        <v>0</v>
      </c>
      <c r="BQ271">
        <f>($B$11*$K$9+$C$11*$K$9+$F$11*((DA271+CS271)/MAX(DA271+CS271+DB271, 0.1)*$P$9+DB271/MAX(DA271+CS271+DB271, 0.1)*$Q$9))/($B$11+$C$11+$F$11)</f>
        <v>0</v>
      </c>
      <c r="BR271">
        <v>6</v>
      </c>
      <c r="BS271">
        <v>0.5</v>
      </c>
      <c r="BT271" t="s">
        <v>293</v>
      </c>
      <c r="BU271">
        <v>2</v>
      </c>
      <c r="BV271">
        <v>1626126821.6</v>
      </c>
      <c r="BW271">
        <v>400.805666666667</v>
      </c>
      <c r="BX271">
        <v>419.983333333333</v>
      </c>
      <c r="BY271">
        <v>9.31987</v>
      </c>
      <c r="BZ271">
        <v>5.39154</v>
      </c>
      <c r="CA271">
        <v>398.678</v>
      </c>
      <c r="CB271">
        <v>9.36457</v>
      </c>
      <c r="CC271">
        <v>900.040333333333</v>
      </c>
      <c r="CD271">
        <v>100.777</v>
      </c>
      <c r="CE271">
        <v>0.111586333333333</v>
      </c>
      <c r="CF271">
        <v>22.4592</v>
      </c>
      <c r="CG271">
        <v>21.1530666666667</v>
      </c>
      <c r="CH271">
        <v>999.9</v>
      </c>
      <c r="CI271">
        <v>0</v>
      </c>
      <c r="CJ271">
        <v>0</v>
      </c>
      <c r="CK271">
        <v>9963.12</v>
      </c>
      <c r="CL271">
        <v>0</v>
      </c>
      <c r="CM271">
        <v>0.221023</v>
      </c>
      <c r="CN271">
        <v>1460.06</v>
      </c>
      <c r="CO271">
        <v>0.972999</v>
      </c>
      <c r="CP271">
        <v>0.0270008</v>
      </c>
      <c r="CQ271">
        <v>0</v>
      </c>
      <c r="CR271">
        <v>878.675</v>
      </c>
      <c r="CS271">
        <v>4.99999</v>
      </c>
      <c r="CT271">
        <v>12877.8333333333</v>
      </c>
      <c r="CU271">
        <v>12728.9</v>
      </c>
      <c r="CV271">
        <v>40.208</v>
      </c>
      <c r="CW271">
        <v>42.25</v>
      </c>
      <c r="CX271">
        <v>41.312</v>
      </c>
      <c r="CY271">
        <v>41.625</v>
      </c>
      <c r="CZ271">
        <v>42.062</v>
      </c>
      <c r="DA271">
        <v>1415.77</v>
      </c>
      <c r="DB271">
        <v>39.29</v>
      </c>
      <c r="DC271">
        <v>0</v>
      </c>
      <c r="DD271">
        <v>1626126832.3</v>
      </c>
      <c r="DE271">
        <v>0</v>
      </c>
      <c r="DF271">
        <v>879.2232</v>
      </c>
      <c r="DG271">
        <v>-5.28138462806686</v>
      </c>
      <c r="DH271">
        <v>-50.7923077393632</v>
      </c>
      <c r="DI271">
        <v>12881.888</v>
      </c>
      <c r="DJ271">
        <v>15</v>
      </c>
      <c r="DK271">
        <v>1626126261</v>
      </c>
      <c r="DL271" t="s">
        <v>294</v>
      </c>
      <c r="DM271">
        <v>1626126255</v>
      </c>
      <c r="DN271">
        <v>1626126261</v>
      </c>
      <c r="DO271">
        <v>7</v>
      </c>
      <c r="DP271">
        <v>0.339</v>
      </c>
      <c r="DQ271">
        <v>0.02</v>
      </c>
      <c r="DR271">
        <v>2.158</v>
      </c>
      <c r="DS271">
        <v>-0.064</v>
      </c>
      <c r="DT271">
        <v>420</v>
      </c>
      <c r="DU271">
        <v>4</v>
      </c>
      <c r="DV271">
        <v>0.09</v>
      </c>
      <c r="DW271">
        <v>0.05</v>
      </c>
      <c r="DX271">
        <v>-19.0884512195122</v>
      </c>
      <c r="DY271">
        <v>-0.46164250871084</v>
      </c>
      <c r="DZ271">
        <v>0.0495293316493847</v>
      </c>
      <c r="EA271">
        <v>1</v>
      </c>
      <c r="EB271">
        <v>879.529371428571</v>
      </c>
      <c r="EC271">
        <v>-4.25335264156459</v>
      </c>
      <c r="ED271">
        <v>0.462568177876156</v>
      </c>
      <c r="EE271">
        <v>1</v>
      </c>
      <c r="EF271">
        <v>3.87787170731707</v>
      </c>
      <c r="EG271">
        <v>0.378712264808373</v>
      </c>
      <c r="EH271">
        <v>0.0380145284102776</v>
      </c>
      <c r="EI271">
        <v>0</v>
      </c>
      <c r="EJ271">
        <v>2</v>
      </c>
      <c r="EK271">
        <v>3</v>
      </c>
      <c r="EL271" t="s">
        <v>340</v>
      </c>
      <c r="EM271">
        <v>100</v>
      </c>
      <c r="EN271">
        <v>100</v>
      </c>
      <c r="EO271">
        <v>2.127</v>
      </c>
      <c r="EP271">
        <v>-0.0446</v>
      </c>
      <c r="EQ271">
        <v>1.36772170046793</v>
      </c>
      <c r="ER271">
        <v>0.00225868272383977</v>
      </c>
      <c r="ES271">
        <v>-9.96746185667655e-07</v>
      </c>
      <c r="ET271">
        <v>2.83711317370827e-10</v>
      </c>
      <c r="EU271">
        <v>-0.063082517618382</v>
      </c>
      <c r="EV271">
        <v>-0.00217948432402501</v>
      </c>
      <c r="EW271">
        <v>0.000453263451741206</v>
      </c>
      <c r="EX271">
        <v>-1.16319206543697e-06</v>
      </c>
      <c r="EY271">
        <v>-2</v>
      </c>
      <c r="EZ271">
        <v>2196</v>
      </c>
      <c r="FA271">
        <v>1</v>
      </c>
      <c r="FB271">
        <v>25</v>
      </c>
      <c r="FC271">
        <v>9.5</v>
      </c>
      <c r="FD271">
        <v>9.4</v>
      </c>
      <c r="FE271">
        <v>18</v>
      </c>
      <c r="FF271">
        <v>946.568</v>
      </c>
      <c r="FG271">
        <v>426.524</v>
      </c>
      <c r="FH271">
        <v>24.446</v>
      </c>
      <c r="FI271">
        <v>25.4138</v>
      </c>
      <c r="FJ271">
        <v>29.9999</v>
      </c>
      <c r="FK271">
        <v>25.6015</v>
      </c>
      <c r="FL271">
        <v>25.6462</v>
      </c>
      <c r="FM271">
        <v>25.2769</v>
      </c>
      <c r="FN271">
        <v>67.4918</v>
      </c>
      <c r="FO271">
        <v>0</v>
      </c>
      <c r="FP271">
        <v>24.59</v>
      </c>
      <c r="FQ271">
        <v>420</v>
      </c>
      <c r="FR271">
        <v>5.46605</v>
      </c>
      <c r="FS271">
        <v>101.428</v>
      </c>
      <c r="FT271">
        <v>102.057</v>
      </c>
    </row>
    <row r="272" spans="1:176">
      <c r="A272">
        <v>256</v>
      </c>
      <c r="B272">
        <v>1626126824.6</v>
      </c>
      <c r="C272">
        <v>510.099999904633</v>
      </c>
      <c r="D272" t="s">
        <v>806</v>
      </c>
      <c r="E272" t="s">
        <v>807</v>
      </c>
      <c r="F272">
        <v>1</v>
      </c>
      <c r="I272">
        <v>1626126823.6</v>
      </c>
      <c r="J272">
        <f>(K272)/1000</f>
        <v>0</v>
      </c>
      <c r="K272">
        <f>1000*CC272*AI272*(BY272-BZ272)/(100*BR272*(1000-AI272*BY272))</f>
        <v>0</v>
      </c>
      <c r="L272">
        <f>CC272*AI272*(BX272-BW272*(1000-AI272*BZ272)/(1000-AI272*BY272))/(100*BR272)</f>
        <v>0</v>
      </c>
      <c r="M272">
        <f>BW272 - IF(AI272&gt;1, L272*BR272*100.0/(AK272*CK272), 0)</f>
        <v>0</v>
      </c>
      <c r="N272">
        <f>((T272-J272/2)*M272-L272)/(T272+J272/2)</f>
        <v>0</v>
      </c>
      <c r="O272">
        <f>N272*(CD272+CE272)/1000.0</f>
        <v>0</v>
      </c>
      <c r="P272">
        <f>(BW272 - IF(AI272&gt;1, L272*BR272*100.0/(AK272*CK272), 0))*(CD272+CE272)/1000.0</f>
        <v>0</v>
      </c>
      <c r="Q272">
        <f>2.0/((1/S272-1/R272)+SIGN(S272)*SQRT((1/S272-1/R272)*(1/S272-1/R272) + 4*BS272/((BS272+1)*(BS272+1))*(2*1/S272*1/R272-1/R272*1/R272)))</f>
        <v>0</v>
      </c>
      <c r="R272">
        <f>IF(LEFT(BT272,1)&lt;&gt;"0",IF(LEFT(BT272,1)="1",3.0,BU272),$D$5+$E$5*(CK272*CD272/($K$5*1000))+$F$5*(CK272*CD272/($K$5*1000))*MAX(MIN(BR272,$J$5),$I$5)*MAX(MIN(BR272,$J$5),$I$5)+$G$5*MAX(MIN(BR272,$J$5),$I$5)*(CK272*CD272/($K$5*1000))+$H$5*(CK272*CD272/($K$5*1000))*(CK272*CD272/($K$5*1000)))</f>
        <v>0</v>
      </c>
      <c r="S272">
        <f>J272*(1000-(1000*0.61365*exp(17.502*W272/(240.97+W272))/(CD272+CE272)+BY272)/2)/(1000*0.61365*exp(17.502*W272/(240.97+W272))/(CD272+CE272)-BY272)</f>
        <v>0</v>
      </c>
      <c r="T272">
        <f>1/((BS272+1)/(Q272/1.6)+1/(R272/1.37)) + BS272/((BS272+1)/(Q272/1.6) + BS272/(R272/1.37))</f>
        <v>0</v>
      </c>
      <c r="U272">
        <f>(BN272*BQ272)</f>
        <v>0</v>
      </c>
      <c r="V272">
        <f>(CF272+(U272+2*0.95*5.67E-8*(((CF272+$B$7)+273)^4-(CF272+273)^4)-44100*J272)/(1.84*29.3*R272+8*0.95*5.67E-8*(CF272+273)^3))</f>
        <v>0</v>
      </c>
      <c r="W272">
        <f>($C$7*CG272+$D$7*CH272+$E$7*V272)</f>
        <v>0</v>
      </c>
      <c r="X272">
        <f>0.61365*exp(17.502*W272/(240.97+W272))</f>
        <v>0</v>
      </c>
      <c r="Y272">
        <f>(Z272/AA272*100)</f>
        <v>0</v>
      </c>
      <c r="Z272">
        <f>BY272*(CD272+CE272)/1000</f>
        <v>0</v>
      </c>
      <c r="AA272">
        <f>0.61365*exp(17.502*CF272/(240.97+CF272))</f>
        <v>0</v>
      </c>
      <c r="AB272">
        <f>(X272-BY272*(CD272+CE272)/1000)</f>
        <v>0</v>
      </c>
      <c r="AC272">
        <f>(-J272*44100)</f>
        <v>0</v>
      </c>
      <c r="AD272">
        <f>2*29.3*R272*0.92*(CF272-W272)</f>
        <v>0</v>
      </c>
      <c r="AE272">
        <f>2*0.95*5.67E-8*(((CF272+$B$7)+273)^4-(W272+273)^4)</f>
        <v>0</v>
      </c>
      <c r="AF272">
        <f>U272+AE272+AC272+AD272</f>
        <v>0</v>
      </c>
      <c r="AG272">
        <v>12</v>
      </c>
      <c r="AH272">
        <v>1</v>
      </c>
      <c r="AI272">
        <f>IF(AG272*$H$13&gt;=AK272,1.0,(AK272/(AK272-AG272*$H$13)))</f>
        <v>0</v>
      </c>
      <c r="AJ272">
        <f>(AI272-1)*100</f>
        <v>0</v>
      </c>
      <c r="AK272">
        <f>MAX(0,($B$13+$C$13*CK272)/(1+$D$13*CK272)*CD272/(CF272+273)*$E$13)</f>
        <v>0</v>
      </c>
      <c r="AL272" t="s">
        <v>292</v>
      </c>
      <c r="AM272" t="s">
        <v>292</v>
      </c>
      <c r="AN272">
        <v>0</v>
      </c>
      <c r="AO272">
        <v>0</v>
      </c>
      <c r="AP272">
        <f>1-AN272/AO272</f>
        <v>0</v>
      </c>
      <c r="AQ272">
        <v>0</v>
      </c>
      <c r="AR272" t="s">
        <v>292</v>
      </c>
      <c r="AS272" t="s">
        <v>292</v>
      </c>
      <c r="AT272">
        <v>0</v>
      </c>
      <c r="AU272">
        <v>0</v>
      </c>
      <c r="AV272">
        <f>1-AT272/AU272</f>
        <v>0</v>
      </c>
      <c r="AW272">
        <v>0.5</v>
      </c>
      <c r="AX272">
        <f>BO272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292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BN272">
        <f>$B$11*CL272+$C$11*CM272+$F$11*CN272*(1-CQ272)</f>
        <v>0</v>
      </c>
      <c r="BO272">
        <f>BN272*BP272</f>
        <v>0</v>
      </c>
      <c r="BP272">
        <f>($B$11*$D$9+$C$11*$D$9+$F$11*((DA272+CS272)/MAX(DA272+CS272+DB272, 0.1)*$I$9+DB272/MAX(DA272+CS272+DB272, 0.1)*$J$9))/($B$11+$C$11+$F$11)</f>
        <v>0</v>
      </c>
      <c r="BQ272">
        <f>($B$11*$K$9+$C$11*$K$9+$F$11*((DA272+CS272)/MAX(DA272+CS272+DB272, 0.1)*$P$9+DB272/MAX(DA272+CS272+DB272, 0.1)*$Q$9))/($B$11+$C$11+$F$11)</f>
        <v>0</v>
      </c>
      <c r="BR272">
        <v>6</v>
      </c>
      <c r="BS272">
        <v>0.5</v>
      </c>
      <c r="BT272" t="s">
        <v>293</v>
      </c>
      <c r="BU272">
        <v>2</v>
      </c>
      <c r="BV272">
        <v>1626126823.6</v>
      </c>
      <c r="BW272">
        <v>400.809666666667</v>
      </c>
      <c r="BX272">
        <v>419.989333333333</v>
      </c>
      <c r="BY272">
        <v>9.34094666666667</v>
      </c>
      <c r="BZ272">
        <v>5.39646666666667</v>
      </c>
      <c r="CA272">
        <v>398.682</v>
      </c>
      <c r="CB272">
        <v>9.38552</v>
      </c>
      <c r="CC272">
        <v>899.937</v>
      </c>
      <c r="CD272">
        <v>100.776333333333</v>
      </c>
      <c r="CE272">
        <v>0.111589666666667</v>
      </c>
      <c r="CF272">
        <v>22.4947</v>
      </c>
      <c r="CG272">
        <v>21.1793333333333</v>
      </c>
      <c r="CH272">
        <v>999.9</v>
      </c>
      <c r="CI272">
        <v>0</v>
      </c>
      <c r="CJ272">
        <v>0</v>
      </c>
      <c r="CK272">
        <v>9960</v>
      </c>
      <c r="CL272">
        <v>0</v>
      </c>
      <c r="CM272">
        <v>0.221023</v>
      </c>
      <c r="CN272">
        <v>1459.89666666667</v>
      </c>
      <c r="CO272">
        <v>0.972996333333333</v>
      </c>
      <c r="CP272">
        <v>0.0270039333333333</v>
      </c>
      <c r="CQ272">
        <v>0</v>
      </c>
      <c r="CR272">
        <v>878.620333333333</v>
      </c>
      <c r="CS272">
        <v>4.99999</v>
      </c>
      <c r="CT272">
        <v>12874.0333333333</v>
      </c>
      <c r="CU272">
        <v>12727.4333333333</v>
      </c>
      <c r="CV272">
        <v>40.229</v>
      </c>
      <c r="CW272">
        <v>42.25</v>
      </c>
      <c r="CX272">
        <v>41.312</v>
      </c>
      <c r="CY272">
        <v>41.625</v>
      </c>
      <c r="CZ272">
        <v>42.062</v>
      </c>
      <c r="DA272">
        <v>1415.60666666667</v>
      </c>
      <c r="DB272">
        <v>39.29</v>
      </c>
      <c r="DC272">
        <v>0</v>
      </c>
      <c r="DD272">
        <v>1626126834.1</v>
      </c>
      <c r="DE272">
        <v>0</v>
      </c>
      <c r="DF272">
        <v>879.098615384615</v>
      </c>
      <c r="DG272">
        <v>-4.9563076999117</v>
      </c>
      <c r="DH272">
        <v>-50.4717948787361</v>
      </c>
      <c r="DI272">
        <v>12880.5115384615</v>
      </c>
      <c r="DJ272">
        <v>15</v>
      </c>
      <c r="DK272">
        <v>1626126261</v>
      </c>
      <c r="DL272" t="s">
        <v>294</v>
      </c>
      <c r="DM272">
        <v>1626126255</v>
      </c>
      <c r="DN272">
        <v>1626126261</v>
      </c>
      <c r="DO272">
        <v>7</v>
      </c>
      <c r="DP272">
        <v>0.339</v>
      </c>
      <c r="DQ272">
        <v>0.02</v>
      </c>
      <c r="DR272">
        <v>2.158</v>
      </c>
      <c r="DS272">
        <v>-0.064</v>
      </c>
      <c r="DT272">
        <v>420</v>
      </c>
      <c r="DU272">
        <v>4</v>
      </c>
      <c r="DV272">
        <v>0.09</v>
      </c>
      <c r="DW272">
        <v>0.05</v>
      </c>
      <c r="DX272">
        <v>-19.1032243902439</v>
      </c>
      <c r="DY272">
        <v>-0.559728919860626</v>
      </c>
      <c r="DZ272">
        <v>0.0572321749031119</v>
      </c>
      <c r="EA272">
        <v>0</v>
      </c>
      <c r="EB272">
        <v>879.350181818182</v>
      </c>
      <c r="EC272">
        <v>-4.79657602256706</v>
      </c>
      <c r="ED272">
        <v>0.488585060026937</v>
      </c>
      <c r="EE272">
        <v>1</v>
      </c>
      <c r="EF272">
        <v>3.89061219512195</v>
      </c>
      <c r="EG272">
        <v>0.34318411149826</v>
      </c>
      <c r="EH272">
        <v>0.0343612457902011</v>
      </c>
      <c r="EI272">
        <v>0</v>
      </c>
      <c r="EJ272">
        <v>1</v>
      </c>
      <c r="EK272">
        <v>3</v>
      </c>
      <c r="EL272" t="s">
        <v>459</v>
      </c>
      <c r="EM272">
        <v>100</v>
      </c>
      <c r="EN272">
        <v>100</v>
      </c>
      <c r="EO272">
        <v>2.128</v>
      </c>
      <c r="EP272">
        <v>-0.0445</v>
      </c>
      <c r="EQ272">
        <v>1.36772170046793</v>
      </c>
      <c r="ER272">
        <v>0.00225868272383977</v>
      </c>
      <c r="ES272">
        <v>-9.96746185667655e-07</v>
      </c>
      <c r="ET272">
        <v>2.83711317370827e-10</v>
      </c>
      <c r="EU272">
        <v>-0.063082517618382</v>
      </c>
      <c r="EV272">
        <v>-0.00217948432402501</v>
      </c>
      <c r="EW272">
        <v>0.000453263451741206</v>
      </c>
      <c r="EX272">
        <v>-1.16319206543697e-06</v>
      </c>
      <c r="EY272">
        <v>-2</v>
      </c>
      <c r="EZ272">
        <v>2196</v>
      </c>
      <c r="FA272">
        <v>1</v>
      </c>
      <c r="FB272">
        <v>25</v>
      </c>
      <c r="FC272">
        <v>9.5</v>
      </c>
      <c r="FD272">
        <v>9.4</v>
      </c>
      <c r="FE272">
        <v>18</v>
      </c>
      <c r="FF272">
        <v>946.71</v>
      </c>
      <c r="FG272">
        <v>426.581</v>
      </c>
      <c r="FH272">
        <v>24.5176</v>
      </c>
      <c r="FI272">
        <v>25.4115</v>
      </c>
      <c r="FJ272">
        <v>29.9999</v>
      </c>
      <c r="FK272">
        <v>25.5992</v>
      </c>
      <c r="FL272">
        <v>25.6441</v>
      </c>
      <c r="FM272">
        <v>25.279</v>
      </c>
      <c r="FN272">
        <v>67.4918</v>
      </c>
      <c r="FO272">
        <v>0</v>
      </c>
      <c r="FP272">
        <v>24.59</v>
      </c>
      <c r="FQ272">
        <v>420</v>
      </c>
      <c r="FR272">
        <v>5.52318</v>
      </c>
      <c r="FS272">
        <v>101.428</v>
      </c>
      <c r="FT272">
        <v>102.058</v>
      </c>
    </row>
    <row r="273" spans="1:176">
      <c r="A273">
        <v>257</v>
      </c>
      <c r="B273">
        <v>1626126826.6</v>
      </c>
      <c r="C273">
        <v>512.099999904633</v>
      </c>
      <c r="D273" t="s">
        <v>808</v>
      </c>
      <c r="E273" t="s">
        <v>809</v>
      </c>
      <c r="F273">
        <v>1</v>
      </c>
      <c r="I273">
        <v>1626126825.6</v>
      </c>
      <c r="J273">
        <f>(K273)/1000</f>
        <v>0</v>
      </c>
      <c r="K273">
        <f>1000*CC273*AI273*(BY273-BZ273)/(100*BR273*(1000-AI273*BY273))</f>
        <v>0</v>
      </c>
      <c r="L273">
        <f>CC273*AI273*(BX273-BW273*(1000-AI273*BZ273)/(1000-AI273*BY273))/(100*BR273)</f>
        <v>0</v>
      </c>
      <c r="M273">
        <f>BW273 - IF(AI273&gt;1, L273*BR273*100.0/(AK273*CK273), 0)</f>
        <v>0</v>
      </c>
      <c r="N273">
        <f>((T273-J273/2)*M273-L273)/(T273+J273/2)</f>
        <v>0</v>
      </c>
      <c r="O273">
        <f>N273*(CD273+CE273)/1000.0</f>
        <v>0</v>
      </c>
      <c r="P273">
        <f>(BW273 - IF(AI273&gt;1, L273*BR273*100.0/(AK273*CK273), 0))*(CD273+CE273)/1000.0</f>
        <v>0</v>
      </c>
      <c r="Q273">
        <f>2.0/((1/S273-1/R273)+SIGN(S273)*SQRT((1/S273-1/R273)*(1/S273-1/R273) + 4*BS273/((BS273+1)*(BS273+1))*(2*1/S273*1/R273-1/R273*1/R273)))</f>
        <v>0</v>
      </c>
      <c r="R273">
        <f>IF(LEFT(BT273,1)&lt;&gt;"0",IF(LEFT(BT273,1)="1",3.0,BU273),$D$5+$E$5*(CK273*CD273/($K$5*1000))+$F$5*(CK273*CD273/($K$5*1000))*MAX(MIN(BR273,$J$5),$I$5)*MAX(MIN(BR273,$J$5),$I$5)+$G$5*MAX(MIN(BR273,$J$5),$I$5)*(CK273*CD273/($K$5*1000))+$H$5*(CK273*CD273/($K$5*1000))*(CK273*CD273/($K$5*1000)))</f>
        <v>0</v>
      </c>
      <c r="S273">
        <f>J273*(1000-(1000*0.61365*exp(17.502*W273/(240.97+W273))/(CD273+CE273)+BY273)/2)/(1000*0.61365*exp(17.502*W273/(240.97+W273))/(CD273+CE273)-BY273)</f>
        <v>0</v>
      </c>
      <c r="T273">
        <f>1/((BS273+1)/(Q273/1.6)+1/(R273/1.37)) + BS273/((BS273+1)/(Q273/1.6) + BS273/(R273/1.37))</f>
        <v>0</v>
      </c>
      <c r="U273">
        <f>(BN273*BQ273)</f>
        <v>0</v>
      </c>
      <c r="V273">
        <f>(CF273+(U273+2*0.95*5.67E-8*(((CF273+$B$7)+273)^4-(CF273+273)^4)-44100*J273)/(1.84*29.3*R273+8*0.95*5.67E-8*(CF273+273)^3))</f>
        <v>0</v>
      </c>
      <c r="W273">
        <f>($C$7*CG273+$D$7*CH273+$E$7*V273)</f>
        <v>0</v>
      </c>
      <c r="X273">
        <f>0.61365*exp(17.502*W273/(240.97+W273))</f>
        <v>0</v>
      </c>
      <c r="Y273">
        <f>(Z273/AA273*100)</f>
        <v>0</v>
      </c>
      <c r="Z273">
        <f>BY273*(CD273+CE273)/1000</f>
        <v>0</v>
      </c>
      <c r="AA273">
        <f>0.61365*exp(17.502*CF273/(240.97+CF273))</f>
        <v>0</v>
      </c>
      <c r="AB273">
        <f>(X273-BY273*(CD273+CE273)/1000)</f>
        <v>0</v>
      </c>
      <c r="AC273">
        <f>(-J273*44100)</f>
        <v>0</v>
      </c>
      <c r="AD273">
        <f>2*29.3*R273*0.92*(CF273-W273)</f>
        <v>0</v>
      </c>
      <c r="AE273">
        <f>2*0.95*5.67E-8*(((CF273+$B$7)+273)^4-(W273+273)^4)</f>
        <v>0</v>
      </c>
      <c r="AF273">
        <f>U273+AE273+AC273+AD273</f>
        <v>0</v>
      </c>
      <c r="AG273">
        <v>12</v>
      </c>
      <c r="AH273">
        <v>1</v>
      </c>
      <c r="AI273">
        <f>IF(AG273*$H$13&gt;=AK273,1.0,(AK273/(AK273-AG273*$H$13)))</f>
        <v>0</v>
      </c>
      <c r="AJ273">
        <f>(AI273-1)*100</f>
        <v>0</v>
      </c>
      <c r="AK273">
        <f>MAX(0,($B$13+$C$13*CK273)/(1+$D$13*CK273)*CD273/(CF273+273)*$E$13)</f>
        <v>0</v>
      </c>
      <c r="AL273" t="s">
        <v>292</v>
      </c>
      <c r="AM273" t="s">
        <v>292</v>
      </c>
      <c r="AN273">
        <v>0</v>
      </c>
      <c r="AO273">
        <v>0</v>
      </c>
      <c r="AP273">
        <f>1-AN273/AO273</f>
        <v>0</v>
      </c>
      <c r="AQ273">
        <v>0</v>
      </c>
      <c r="AR273" t="s">
        <v>292</v>
      </c>
      <c r="AS273" t="s">
        <v>292</v>
      </c>
      <c r="AT273">
        <v>0</v>
      </c>
      <c r="AU273">
        <v>0</v>
      </c>
      <c r="AV273">
        <f>1-AT273/AU273</f>
        <v>0</v>
      </c>
      <c r="AW273">
        <v>0.5</v>
      </c>
      <c r="AX273">
        <f>BO273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292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BN273">
        <f>$B$11*CL273+$C$11*CM273+$F$11*CN273*(1-CQ273)</f>
        <v>0</v>
      </c>
      <c r="BO273">
        <f>BN273*BP273</f>
        <v>0</v>
      </c>
      <c r="BP273">
        <f>($B$11*$D$9+$C$11*$D$9+$F$11*((DA273+CS273)/MAX(DA273+CS273+DB273, 0.1)*$I$9+DB273/MAX(DA273+CS273+DB273, 0.1)*$J$9))/($B$11+$C$11+$F$11)</f>
        <v>0</v>
      </c>
      <c r="BQ273">
        <f>($B$11*$K$9+$C$11*$K$9+$F$11*((DA273+CS273)/MAX(DA273+CS273+DB273, 0.1)*$P$9+DB273/MAX(DA273+CS273+DB273, 0.1)*$Q$9))/($B$11+$C$11+$F$11)</f>
        <v>0</v>
      </c>
      <c r="BR273">
        <v>6</v>
      </c>
      <c r="BS273">
        <v>0.5</v>
      </c>
      <c r="BT273" t="s">
        <v>293</v>
      </c>
      <c r="BU273">
        <v>2</v>
      </c>
      <c r="BV273">
        <v>1626126825.6</v>
      </c>
      <c r="BW273">
        <v>400.791333333333</v>
      </c>
      <c r="BX273">
        <v>419.948666666667</v>
      </c>
      <c r="BY273">
        <v>9.36399666666667</v>
      </c>
      <c r="BZ273">
        <v>5.41806333333333</v>
      </c>
      <c r="CA273">
        <v>398.663666666667</v>
      </c>
      <c r="CB273">
        <v>9.40843</v>
      </c>
      <c r="CC273">
        <v>899.95</v>
      </c>
      <c r="CD273">
        <v>100.776333333333</v>
      </c>
      <c r="CE273">
        <v>0.111424</v>
      </c>
      <c r="CF273">
        <v>22.5312</v>
      </c>
      <c r="CG273">
        <v>21.2105</v>
      </c>
      <c r="CH273">
        <v>999.9</v>
      </c>
      <c r="CI273">
        <v>0</v>
      </c>
      <c r="CJ273">
        <v>0</v>
      </c>
      <c r="CK273">
        <v>9969.38</v>
      </c>
      <c r="CL273">
        <v>0</v>
      </c>
      <c r="CM273">
        <v>0.221023</v>
      </c>
      <c r="CN273">
        <v>1460.05333333333</v>
      </c>
      <c r="CO273">
        <v>0.972999</v>
      </c>
      <c r="CP273">
        <v>0.0270008</v>
      </c>
      <c r="CQ273">
        <v>0</v>
      </c>
      <c r="CR273">
        <v>878.683666666667</v>
      </c>
      <c r="CS273">
        <v>4.99999</v>
      </c>
      <c r="CT273">
        <v>12874.2666666667</v>
      </c>
      <c r="CU273">
        <v>12728.8333333333</v>
      </c>
      <c r="CV273">
        <v>40.229</v>
      </c>
      <c r="CW273">
        <v>42.25</v>
      </c>
      <c r="CX273">
        <v>41.312</v>
      </c>
      <c r="CY273">
        <v>41.6663333333333</v>
      </c>
      <c r="CZ273">
        <v>42.062</v>
      </c>
      <c r="DA273">
        <v>1415.76333333333</v>
      </c>
      <c r="DB273">
        <v>39.29</v>
      </c>
      <c r="DC273">
        <v>0</v>
      </c>
      <c r="DD273">
        <v>1626126835.9</v>
      </c>
      <c r="DE273">
        <v>0</v>
      </c>
      <c r="DF273">
        <v>878.9832</v>
      </c>
      <c r="DG273">
        <v>-4.68353846056468</v>
      </c>
      <c r="DH273">
        <v>-48.6769229824457</v>
      </c>
      <c r="DI273">
        <v>12878.82</v>
      </c>
      <c r="DJ273">
        <v>15</v>
      </c>
      <c r="DK273">
        <v>1626126261</v>
      </c>
      <c r="DL273" t="s">
        <v>294</v>
      </c>
      <c r="DM273">
        <v>1626126255</v>
      </c>
      <c r="DN273">
        <v>1626126261</v>
      </c>
      <c r="DO273">
        <v>7</v>
      </c>
      <c r="DP273">
        <v>0.339</v>
      </c>
      <c r="DQ273">
        <v>0.02</v>
      </c>
      <c r="DR273">
        <v>2.158</v>
      </c>
      <c r="DS273">
        <v>-0.064</v>
      </c>
      <c r="DT273">
        <v>420</v>
      </c>
      <c r="DU273">
        <v>4</v>
      </c>
      <c r="DV273">
        <v>0.09</v>
      </c>
      <c r="DW273">
        <v>0.05</v>
      </c>
      <c r="DX273">
        <v>-19.116843902439</v>
      </c>
      <c r="DY273">
        <v>-0.481421602787452</v>
      </c>
      <c r="DZ273">
        <v>0.051412061073209</v>
      </c>
      <c r="EA273">
        <v>1</v>
      </c>
      <c r="EB273">
        <v>879.228696969697</v>
      </c>
      <c r="EC273">
        <v>-4.69218025388104</v>
      </c>
      <c r="ED273">
        <v>0.482835406101024</v>
      </c>
      <c r="EE273">
        <v>1</v>
      </c>
      <c r="EF273">
        <v>3.90198853658537</v>
      </c>
      <c r="EG273">
        <v>0.314080766550526</v>
      </c>
      <c r="EH273">
        <v>0.0314345147080656</v>
      </c>
      <c r="EI273">
        <v>0</v>
      </c>
      <c r="EJ273">
        <v>2</v>
      </c>
      <c r="EK273">
        <v>3</v>
      </c>
      <c r="EL273" t="s">
        <v>340</v>
      </c>
      <c r="EM273">
        <v>100</v>
      </c>
      <c r="EN273">
        <v>100</v>
      </c>
      <c r="EO273">
        <v>2.127</v>
      </c>
      <c r="EP273">
        <v>-0.0444</v>
      </c>
      <c r="EQ273">
        <v>1.36772170046793</v>
      </c>
      <c r="ER273">
        <v>0.00225868272383977</v>
      </c>
      <c r="ES273">
        <v>-9.96746185667655e-07</v>
      </c>
      <c r="ET273">
        <v>2.83711317370827e-10</v>
      </c>
      <c r="EU273">
        <v>-0.063082517618382</v>
      </c>
      <c r="EV273">
        <v>-0.00217948432402501</v>
      </c>
      <c r="EW273">
        <v>0.000453263451741206</v>
      </c>
      <c r="EX273">
        <v>-1.16319206543697e-06</v>
      </c>
      <c r="EY273">
        <v>-2</v>
      </c>
      <c r="EZ273">
        <v>2196</v>
      </c>
      <c r="FA273">
        <v>1</v>
      </c>
      <c r="FB273">
        <v>25</v>
      </c>
      <c r="FC273">
        <v>9.5</v>
      </c>
      <c r="FD273">
        <v>9.4</v>
      </c>
      <c r="FE273">
        <v>18</v>
      </c>
      <c r="FF273">
        <v>946.447</v>
      </c>
      <c r="FG273">
        <v>426.568</v>
      </c>
      <c r="FH273">
        <v>24.5873</v>
      </c>
      <c r="FI273">
        <v>25.4094</v>
      </c>
      <c r="FJ273">
        <v>29.9997</v>
      </c>
      <c r="FK273">
        <v>25.5976</v>
      </c>
      <c r="FL273">
        <v>25.6425</v>
      </c>
      <c r="FM273">
        <v>25.2791</v>
      </c>
      <c r="FN273">
        <v>67.4918</v>
      </c>
      <c r="FO273">
        <v>0</v>
      </c>
      <c r="FP273">
        <v>24.69</v>
      </c>
      <c r="FQ273">
        <v>420</v>
      </c>
      <c r="FR273">
        <v>5.51623</v>
      </c>
      <c r="FS273">
        <v>101.426</v>
      </c>
      <c r="FT273">
        <v>102.057</v>
      </c>
    </row>
    <row r="274" spans="1:176">
      <c r="A274">
        <v>258</v>
      </c>
      <c r="B274">
        <v>1626126828.6</v>
      </c>
      <c r="C274">
        <v>514.099999904633</v>
      </c>
      <c r="D274" t="s">
        <v>810</v>
      </c>
      <c r="E274" t="s">
        <v>811</v>
      </c>
      <c r="F274">
        <v>1</v>
      </c>
      <c r="I274">
        <v>1626126827.6</v>
      </c>
      <c r="J274">
        <f>(K274)/1000</f>
        <v>0</v>
      </c>
      <c r="K274">
        <f>1000*CC274*AI274*(BY274-BZ274)/(100*BR274*(1000-AI274*BY274))</f>
        <v>0</v>
      </c>
      <c r="L274">
        <f>CC274*AI274*(BX274-BW274*(1000-AI274*BZ274)/(1000-AI274*BY274))/(100*BR274)</f>
        <v>0</v>
      </c>
      <c r="M274">
        <f>BW274 - IF(AI274&gt;1, L274*BR274*100.0/(AK274*CK274), 0)</f>
        <v>0</v>
      </c>
      <c r="N274">
        <f>((T274-J274/2)*M274-L274)/(T274+J274/2)</f>
        <v>0</v>
      </c>
      <c r="O274">
        <f>N274*(CD274+CE274)/1000.0</f>
        <v>0</v>
      </c>
      <c r="P274">
        <f>(BW274 - IF(AI274&gt;1, L274*BR274*100.0/(AK274*CK274), 0))*(CD274+CE274)/1000.0</f>
        <v>0</v>
      </c>
      <c r="Q274">
        <f>2.0/((1/S274-1/R274)+SIGN(S274)*SQRT((1/S274-1/R274)*(1/S274-1/R274) + 4*BS274/((BS274+1)*(BS274+1))*(2*1/S274*1/R274-1/R274*1/R274)))</f>
        <v>0</v>
      </c>
      <c r="R274">
        <f>IF(LEFT(BT274,1)&lt;&gt;"0",IF(LEFT(BT274,1)="1",3.0,BU274),$D$5+$E$5*(CK274*CD274/($K$5*1000))+$F$5*(CK274*CD274/($K$5*1000))*MAX(MIN(BR274,$J$5),$I$5)*MAX(MIN(BR274,$J$5),$I$5)+$G$5*MAX(MIN(BR274,$J$5),$I$5)*(CK274*CD274/($K$5*1000))+$H$5*(CK274*CD274/($K$5*1000))*(CK274*CD274/($K$5*1000)))</f>
        <v>0</v>
      </c>
      <c r="S274">
        <f>J274*(1000-(1000*0.61365*exp(17.502*W274/(240.97+W274))/(CD274+CE274)+BY274)/2)/(1000*0.61365*exp(17.502*W274/(240.97+W274))/(CD274+CE274)-BY274)</f>
        <v>0</v>
      </c>
      <c r="T274">
        <f>1/((BS274+1)/(Q274/1.6)+1/(R274/1.37)) + BS274/((BS274+1)/(Q274/1.6) + BS274/(R274/1.37))</f>
        <v>0</v>
      </c>
      <c r="U274">
        <f>(BN274*BQ274)</f>
        <v>0</v>
      </c>
      <c r="V274">
        <f>(CF274+(U274+2*0.95*5.67E-8*(((CF274+$B$7)+273)^4-(CF274+273)^4)-44100*J274)/(1.84*29.3*R274+8*0.95*5.67E-8*(CF274+273)^3))</f>
        <v>0</v>
      </c>
      <c r="W274">
        <f>($C$7*CG274+$D$7*CH274+$E$7*V274)</f>
        <v>0</v>
      </c>
      <c r="X274">
        <f>0.61365*exp(17.502*W274/(240.97+W274))</f>
        <v>0</v>
      </c>
      <c r="Y274">
        <f>(Z274/AA274*100)</f>
        <v>0</v>
      </c>
      <c r="Z274">
        <f>BY274*(CD274+CE274)/1000</f>
        <v>0</v>
      </c>
      <c r="AA274">
        <f>0.61365*exp(17.502*CF274/(240.97+CF274))</f>
        <v>0</v>
      </c>
      <c r="AB274">
        <f>(X274-BY274*(CD274+CE274)/1000)</f>
        <v>0</v>
      </c>
      <c r="AC274">
        <f>(-J274*44100)</f>
        <v>0</v>
      </c>
      <c r="AD274">
        <f>2*29.3*R274*0.92*(CF274-W274)</f>
        <v>0</v>
      </c>
      <c r="AE274">
        <f>2*0.95*5.67E-8*(((CF274+$B$7)+273)^4-(W274+273)^4)</f>
        <v>0</v>
      </c>
      <c r="AF274">
        <f>U274+AE274+AC274+AD274</f>
        <v>0</v>
      </c>
      <c r="AG274">
        <v>12</v>
      </c>
      <c r="AH274">
        <v>1</v>
      </c>
      <c r="AI274">
        <f>IF(AG274*$H$13&gt;=AK274,1.0,(AK274/(AK274-AG274*$H$13)))</f>
        <v>0</v>
      </c>
      <c r="AJ274">
        <f>(AI274-1)*100</f>
        <v>0</v>
      </c>
      <c r="AK274">
        <f>MAX(0,($B$13+$C$13*CK274)/(1+$D$13*CK274)*CD274/(CF274+273)*$E$13)</f>
        <v>0</v>
      </c>
      <c r="AL274" t="s">
        <v>292</v>
      </c>
      <c r="AM274" t="s">
        <v>292</v>
      </c>
      <c r="AN274">
        <v>0</v>
      </c>
      <c r="AO274">
        <v>0</v>
      </c>
      <c r="AP274">
        <f>1-AN274/AO274</f>
        <v>0</v>
      </c>
      <c r="AQ274">
        <v>0</v>
      </c>
      <c r="AR274" t="s">
        <v>292</v>
      </c>
      <c r="AS274" t="s">
        <v>292</v>
      </c>
      <c r="AT274">
        <v>0</v>
      </c>
      <c r="AU274">
        <v>0</v>
      </c>
      <c r="AV274">
        <f>1-AT274/AU274</f>
        <v>0</v>
      </c>
      <c r="AW274">
        <v>0.5</v>
      </c>
      <c r="AX274">
        <f>BO274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292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BN274">
        <f>$B$11*CL274+$C$11*CM274+$F$11*CN274*(1-CQ274)</f>
        <v>0</v>
      </c>
      <c r="BO274">
        <f>BN274*BP274</f>
        <v>0</v>
      </c>
      <c r="BP274">
        <f>($B$11*$D$9+$C$11*$D$9+$F$11*((DA274+CS274)/MAX(DA274+CS274+DB274, 0.1)*$I$9+DB274/MAX(DA274+CS274+DB274, 0.1)*$J$9))/($B$11+$C$11+$F$11)</f>
        <v>0</v>
      </c>
      <c r="BQ274">
        <f>($B$11*$K$9+$C$11*$K$9+$F$11*((DA274+CS274)/MAX(DA274+CS274+DB274, 0.1)*$P$9+DB274/MAX(DA274+CS274+DB274, 0.1)*$Q$9))/($B$11+$C$11+$F$11)</f>
        <v>0</v>
      </c>
      <c r="BR274">
        <v>6</v>
      </c>
      <c r="BS274">
        <v>0.5</v>
      </c>
      <c r="BT274" t="s">
        <v>293</v>
      </c>
      <c r="BU274">
        <v>2</v>
      </c>
      <c r="BV274">
        <v>1626126827.6</v>
      </c>
      <c r="BW274">
        <v>400.748</v>
      </c>
      <c r="BX274">
        <v>419.967</v>
      </c>
      <c r="BY274">
        <v>9.39141</v>
      </c>
      <c r="BZ274">
        <v>5.44494</v>
      </c>
      <c r="CA274">
        <v>398.620333333333</v>
      </c>
      <c r="CB274">
        <v>9.43568</v>
      </c>
      <c r="CC274">
        <v>900.041666666667</v>
      </c>
      <c r="CD274">
        <v>100.777</v>
      </c>
      <c r="CE274">
        <v>0.111179666666667</v>
      </c>
      <c r="CF274">
        <v>22.5667666666667</v>
      </c>
      <c r="CG274">
        <v>21.2436333333333</v>
      </c>
      <c r="CH274">
        <v>999.9</v>
      </c>
      <c r="CI274">
        <v>0</v>
      </c>
      <c r="CJ274">
        <v>0</v>
      </c>
      <c r="CK274">
        <v>10008.7333333333</v>
      </c>
      <c r="CL274">
        <v>0</v>
      </c>
      <c r="CM274">
        <v>0.221023</v>
      </c>
      <c r="CN274">
        <v>1459.97</v>
      </c>
      <c r="CO274">
        <v>0.972995</v>
      </c>
      <c r="CP274">
        <v>0.0270055</v>
      </c>
      <c r="CQ274">
        <v>0</v>
      </c>
      <c r="CR274">
        <v>878.573</v>
      </c>
      <c r="CS274">
        <v>4.99999</v>
      </c>
      <c r="CT274">
        <v>12871.4666666667</v>
      </c>
      <c r="CU274">
        <v>12728</v>
      </c>
      <c r="CV274">
        <v>40.25</v>
      </c>
      <c r="CW274">
        <v>42.25</v>
      </c>
      <c r="CX274">
        <v>41.312</v>
      </c>
      <c r="CY274">
        <v>41.625</v>
      </c>
      <c r="CZ274">
        <v>42.062</v>
      </c>
      <c r="DA274">
        <v>1415.68</v>
      </c>
      <c r="DB274">
        <v>39.29</v>
      </c>
      <c r="DC274">
        <v>0</v>
      </c>
      <c r="DD274">
        <v>1626126838.3</v>
      </c>
      <c r="DE274">
        <v>0</v>
      </c>
      <c r="DF274">
        <v>878.8096</v>
      </c>
      <c r="DG274">
        <v>-4.0361538653668</v>
      </c>
      <c r="DH274">
        <v>-51.2538462016757</v>
      </c>
      <c r="DI274">
        <v>12876.916</v>
      </c>
      <c r="DJ274">
        <v>15</v>
      </c>
      <c r="DK274">
        <v>1626126261</v>
      </c>
      <c r="DL274" t="s">
        <v>294</v>
      </c>
      <c r="DM274">
        <v>1626126255</v>
      </c>
      <c r="DN274">
        <v>1626126261</v>
      </c>
      <c r="DO274">
        <v>7</v>
      </c>
      <c r="DP274">
        <v>0.339</v>
      </c>
      <c r="DQ274">
        <v>0.02</v>
      </c>
      <c r="DR274">
        <v>2.158</v>
      </c>
      <c r="DS274">
        <v>-0.064</v>
      </c>
      <c r="DT274">
        <v>420</v>
      </c>
      <c r="DU274">
        <v>4</v>
      </c>
      <c r="DV274">
        <v>0.09</v>
      </c>
      <c r="DW274">
        <v>0.05</v>
      </c>
      <c r="DX274">
        <v>-19.1298682926829</v>
      </c>
      <c r="DY274">
        <v>-0.446548432055746</v>
      </c>
      <c r="DZ274">
        <v>0.0492254021228698</v>
      </c>
      <c r="EA274">
        <v>1</v>
      </c>
      <c r="EB274">
        <v>879.112628571429</v>
      </c>
      <c r="EC274">
        <v>-4.33661554981296</v>
      </c>
      <c r="ED274">
        <v>0.481032881900371</v>
      </c>
      <c r="EE274">
        <v>1</v>
      </c>
      <c r="EF274">
        <v>3.91154609756098</v>
      </c>
      <c r="EG274">
        <v>0.277990243902427</v>
      </c>
      <c r="EH274">
        <v>0.0280606264274816</v>
      </c>
      <c r="EI274">
        <v>0</v>
      </c>
      <c r="EJ274">
        <v>2</v>
      </c>
      <c r="EK274">
        <v>3</v>
      </c>
      <c r="EL274" t="s">
        <v>340</v>
      </c>
      <c r="EM274">
        <v>100</v>
      </c>
      <c r="EN274">
        <v>100</v>
      </c>
      <c r="EO274">
        <v>2.128</v>
      </c>
      <c r="EP274">
        <v>-0.0442</v>
      </c>
      <c r="EQ274">
        <v>1.36772170046793</v>
      </c>
      <c r="ER274">
        <v>0.00225868272383977</v>
      </c>
      <c r="ES274">
        <v>-9.96746185667655e-07</v>
      </c>
      <c r="ET274">
        <v>2.83711317370827e-10</v>
      </c>
      <c r="EU274">
        <v>-0.063082517618382</v>
      </c>
      <c r="EV274">
        <v>-0.00217948432402501</v>
      </c>
      <c r="EW274">
        <v>0.000453263451741206</v>
      </c>
      <c r="EX274">
        <v>-1.16319206543697e-06</v>
      </c>
      <c r="EY274">
        <v>-2</v>
      </c>
      <c r="EZ274">
        <v>2196</v>
      </c>
      <c r="FA274">
        <v>1</v>
      </c>
      <c r="FB274">
        <v>25</v>
      </c>
      <c r="FC274">
        <v>9.6</v>
      </c>
      <c r="FD274">
        <v>9.5</v>
      </c>
      <c r="FE274">
        <v>18</v>
      </c>
      <c r="FF274">
        <v>946.291</v>
      </c>
      <c r="FG274">
        <v>426.422</v>
      </c>
      <c r="FH274">
        <v>24.6494</v>
      </c>
      <c r="FI274">
        <v>25.4073</v>
      </c>
      <c r="FJ274">
        <v>29.9996</v>
      </c>
      <c r="FK274">
        <v>25.5961</v>
      </c>
      <c r="FL274">
        <v>25.6408</v>
      </c>
      <c r="FM274">
        <v>25.2785</v>
      </c>
      <c r="FN274">
        <v>67.4918</v>
      </c>
      <c r="FO274">
        <v>0</v>
      </c>
      <c r="FP274">
        <v>24.79</v>
      </c>
      <c r="FQ274">
        <v>420</v>
      </c>
      <c r="FR274">
        <v>5.50411</v>
      </c>
      <c r="FS274">
        <v>101.427</v>
      </c>
      <c r="FT274">
        <v>102.057</v>
      </c>
    </row>
    <row r="275" spans="1:176">
      <c r="A275">
        <v>259</v>
      </c>
      <c r="B275">
        <v>1626126830.6</v>
      </c>
      <c r="C275">
        <v>516.099999904633</v>
      </c>
      <c r="D275" t="s">
        <v>812</v>
      </c>
      <c r="E275" t="s">
        <v>813</v>
      </c>
      <c r="F275">
        <v>1</v>
      </c>
      <c r="I275">
        <v>1626126829.6</v>
      </c>
      <c r="J275">
        <f>(K275)/1000</f>
        <v>0</v>
      </c>
      <c r="K275">
        <f>1000*CC275*AI275*(BY275-BZ275)/(100*BR275*(1000-AI275*BY275))</f>
        <v>0</v>
      </c>
      <c r="L275">
        <f>CC275*AI275*(BX275-BW275*(1000-AI275*BZ275)/(1000-AI275*BY275))/(100*BR275)</f>
        <v>0</v>
      </c>
      <c r="M275">
        <f>BW275 - IF(AI275&gt;1, L275*BR275*100.0/(AK275*CK275), 0)</f>
        <v>0</v>
      </c>
      <c r="N275">
        <f>((T275-J275/2)*M275-L275)/(T275+J275/2)</f>
        <v>0</v>
      </c>
      <c r="O275">
        <f>N275*(CD275+CE275)/1000.0</f>
        <v>0</v>
      </c>
      <c r="P275">
        <f>(BW275 - IF(AI275&gt;1, L275*BR275*100.0/(AK275*CK275), 0))*(CD275+CE275)/1000.0</f>
        <v>0</v>
      </c>
      <c r="Q275">
        <f>2.0/((1/S275-1/R275)+SIGN(S275)*SQRT((1/S275-1/R275)*(1/S275-1/R275) + 4*BS275/((BS275+1)*(BS275+1))*(2*1/S275*1/R275-1/R275*1/R275)))</f>
        <v>0</v>
      </c>
      <c r="R275">
        <f>IF(LEFT(BT275,1)&lt;&gt;"0",IF(LEFT(BT275,1)="1",3.0,BU275),$D$5+$E$5*(CK275*CD275/($K$5*1000))+$F$5*(CK275*CD275/($K$5*1000))*MAX(MIN(BR275,$J$5),$I$5)*MAX(MIN(BR275,$J$5),$I$5)+$G$5*MAX(MIN(BR275,$J$5),$I$5)*(CK275*CD275/($K$5*1000))+$H$5*(CK275*CD275/($K$5*1000))*(CK275*CD275/($K$5*1000)))</f>
        <v>0</v>
      </c>
      <c r="S275">
        <f>J275*(1000-(1000*0.61365*exp(17.502*W275/(240.97+W275))/(CD275+CE275)+BY275)/2)/(1000*0.61365*exp(17.502*W275/(240.97+W275))/(CD275+CE275)-BY275)</f>
        <v>0</v>
      </c>
      <c r="T275">
        <f>1/((BS275+1)/(Q275/1.6)+1/(R275/1.37)) + BS275/((BS275+1)/(Q275/1.6) + BS275/(R275/1.37))</f>
        <v>0</v>
      </c>
      <c r="U275">
        <f>(BN275*BQ275)</f>
        <v>0</v>
      </c>
      <c r="V275">
        <f>(CF275+(U275+2*0.95*5.67E-8*(((CF275+$B$7)+273)^4-(CF275+273)^4)-44100*J275)/(1.84*29.3*R275+8*0.95*5.67E-8*(CF275+273)^3))</f>
        <v>0</v>
      </c>
      <c r="W275">
        <f>($C$7*CG275+$D$7*CH275+$E$7*V275)</f>
        <v>0</v>
      </c>
      <c r="X275">
        <f>0.61365*exp(17.502*W275/(240.97+W275))</f>
        <v>0</v>
      </c>
      <c r="Y275">
        <f>(Z275/AA275*100)</f>
        <v>0</v>
      </c>
      <c r="Z275">
        <f>BY275*(CD275+CE275)/1000</f>
        <v>0</v>
      </c>
      <c r="AA275">
        <f>0.61365*exp(17.502*CF275/(240.97+CF275))</f>
        <v>0</v>
      </c>
      <c r="AB275">
        <f>(X275-BY275*(CD275+CE275)/1000)</f>
        <v>0</v>
      </c>
      <c r="AC275">
        <f>(-J275*44100)</f>
        <v>0</v>
      </c>
      <c r="AD275">
        <f>2*29.3*R275*0.92*(CF275-W275)</f>
        <v>0</v>
      </c>
      <c r="AE275">
        <f>2*0.95*5.67E-8*(((CF275+$B$7)+273)^4-(W275+273)^4)</f>
        <v>0</v>
      </c>
      <c r="AF275">
        <f>U275+AE275+AC275+AD275</f>
        <v>0</v>
      </c>
      <c r="AG275">
        <v>12</v>
      </c>
      <c r="AH275">
        <v>1</v>
      </c>
      <c r="AI275">
        <f>IF(AG275*$H$13&gt;=AK275,1.0,(AK275/(AK275-AG275*$H$13)))</f>
        <v>0</v>
      </c>
      <c r="AJ275">
        <f>(AI275-1)*100</f>
        <v>0</v>
      </c>
      <c r="AK275">
        <f>MAX(0,($B$13+$C$13*CK275)/(1+$D$13*CK275)*CD275/(CF275+273)*$E$13)</f>
        <v>0</v>
      </c>
      <c r="AL275" t="s">
        <v>292</v>
      </c>
      <c r="AM275" t="s">
        <v>292</v>
      </c>
      <c r="AN275">
        <v>0</v>
      </c>
      <c r="AO275">
        <v>0</v>
      </c>
      <c r="AP275">
        <f>1-AN275/AO275</f>
        <v>0</v>
      </c>
      <c r="AQ275">
        <v>0</v>
      </c>
      <c r="AR275" t="s">
        <v>292</v>
      </c>
      <c r="AS275" t="s">
        <v>292</v>
      </c>
      <c r="AT275">
        <v>0</v>
      </c>
      <c r="AU275">
        <v>0</v>
      </c>
      <c r="AV275">
        <f>1-AT275/AU275</f>
        <v>0</v>
      </c>
      <c r="AW275">
        <v>0.5</v>
      </c>
      <c r="AX275">
        <f>BO275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292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BN275">
        <f>$B$11*CL275+$C$11*CM275+$F$11*CN275*(1-CQ275)</f>
        <v>0</v>
      </c>
      <c r="BO275">
        <f>BN275*BP275</f>
        <v>0</v>
      </c>
      <c r="BP275">
        <f>($B$11*$D$9+$C$11*$D$9+$F$11*((DA275+CS275)/MAX(DA275+CS275+DB275, 0.1)*$I$9+DB275/MAX(DA275+CS275+DB275, 0.1)*$J$9))/($B$11+$C$11+$F$11)</f>
        <v>0</v>
      </c>
      <c r="BQ275">
        <f>($B$11*$K$9+$C$11*$K$9+$F$11*((DA275+CS275)/MAX(DA275+CS275+DB275, 0.1)*$P$9+DB275/MAX(DA275+CS275+DB275, 0.1)*$Q$9))/($B$11+$C$11+$F$11)</f>
        <v>0</v>
      </c>
      <c r="BR275">
        <v>6</v>
      </c>
      <c r="BS275">
        <v>0.5</v>
      </c>
      <c r="BT275" t="s">
        <v>293</v>
      </c>
      <c r="BU275">
        <v>2</v>
      </c>
      <c r="BV275">
        <v>1626126829.6</v>
      </c>
      <c r="BW275">
        <v>400.749333333333</v>
      </c>
      <c r="BX275">
        <v>420.002333333333</v>
      </c>
      <c r="BY275">
        <v>9.41860666666667</v>
      </c>
      <c r="BZ275">
        <v>5.45535333333333</v>
      </c>
      <c r="CA275">
        <v>398.622</v>
      </c>
      <c r="CB275">
        <v>9.46271333333333</v>
      </c>
      <c r="CC275">
        <v>899.996</v>
      </c>
      <c r="CD275">
        <v>100.778</v>
      </c>
      <c r="CE275">
        <v>0.111213333333333</v>
      </c>
      <c r="CF275">
        <v>22.6009666666667</v>
      </c>
      <c r="CG275">
        <v>21.2732333333333</v>
      </c>
      <c r="CH275">
        <v>999.9</v>
      </c>
      <c r="CI275">
        <v>0</v>
      </c>
      <c r="CJ275">
        <v>0</v>
      </c>
      <c r="CK275">
        <v>10018.9333333333</v>
      </c>
      <c r="CL275">
        <v>0</v>
      </c>
      <c r="CM275">
        <v>0.221023</v>
      </c>
      <c r="CN275">
        <v>1459.97</v>
      </c>
      <c r="CO275">
        <v>0.972997666666667</v>
      </c>
      <c r="CP275">
        <v>0.0270023666666667</v>
      </c>
      <c r="CQ275">
        <v>0</v>
      </c>
      <c r="CR275">
        <v>878.397666666667</v>
      </c>
      <c r="CS275">
        <v>4.99999</v>
      </c>
      <c r="CT275">
        <v>12870.2</v>
      </c>
      <c r="CU275">
        <v>12728.0666666667</v>
      </c>
      <c r="CV275">
        <v>40.25</v>
      </c>
      <c r="CW275">
        <v>42.25</v>
      </c>
      <c r="CX275">
        <v>41.312</v>
      </c>
      <c r="CY275">
        <v>41.625</v>
      </c>
      <c r="CZ275">
        <v>42.062</v>
      </c>
      <c r="DA275">
        <v>1415.68</v>
      </c>
      <c r="DB275">
        <v>39.29</v>
      </c>
      <c r="DC275">
        <v>0</v>
      </c>
      <c r="DD275">
        <v>1626126840.1</v>
      </c>
      <c r="DE275">
        <v>0</v>
      </c>
      <c r="DF275">
        <v>878.703230769231</v>
      </c>
      <c r="DG275">
        <v>-3.89333334619384</v>
      </c>
      <c r="DH275">
        <v>-52.5504272985048</v>
      </c>
      <c r="DI275">
        <v>12875.4807692308</v>
      </c>
      <c r="DJ275">
        <v>15</v>
      </c>
      <c r="DK275">
        <v>1626126261</v>
      </c>
      <c r="DL275" t="s">
        <v>294</v>
      </c>
      <c r="DM275">
        <v>1626126255</v>
      </c>
      <c r="DN275">
        <v>1626126261</v>
      </c>
      <c r="DO275">
        <v>7</v>
      </c>
      <c r="DP275">
        <v>0.339</v>
      </c>
      <c r="DQ275">
        <v>0.02</v>
      </c>
      <c r="DR275">
        <v>2.158</v>
      </c>
      <c r="DS275">
        <v>-0.064</v>
      </c>
      <c r="DT275">
        <v>420</v>
      </c>
      <c r="DU275">
        <v>4</v>
      </c>
      <c r="DV275">
        <v>0.09</v>
      </c>
      <c r="DW275">
        <v>0.05</v>
      </c>
      <c r="DX275">
        <v>-19.1484780487805</v>
      </c>
      <c r="DY275">
        <v>-0.513838327526124</v>
      </c>
      <c r="DZ275">
        <v>0.0561538588131517</v>
      </c>
      <c r="EA275">
        <v>0</v>
      </c>
      <c r="EB275">
        <v>878.942545454545</v>
      </c>
      <c r="EC275">
        <v>-4.22013348949408</v>
      </c>
      <c r="ED275">
        <v>0.444450501106573</v>
      </c>
      <c r="EE275">
        <v>1</v>
      </c>
      <c r="EF275">
        <v>3.92090609756098</v>
      </c>
      <c r="EG275">
        <v>0.250631289198606</v>
      </c>
      <c r="EH275">
        <v>0.0252683924684912</v>
      </c>
      <c r="EI275">
        <v>0</v>
      </c>
      <c r="EJ275">
        <v>1</v>
      </c>
      <c r="EK275">
        <v>3</v>
      </c>
      <c r="EL275" t="s">
        <v>459</v>
      </c>
      <c r="EM275">
        <v>100</v>
      </c>
      <c r="EN275">
        <v>100</v>
      </c>
      <c r="EO275">
        <v>2.128</v>
      </c>
      <c r="EP275">
        <v>-0.044</v>
      </c>
      <c r="EQ275">
        <v>1.36772170046793</v>
      </c>
      <c r="ER275">
        <v>0.00225868272383977</v>
      </c>
      <c r="ES275">
        <v>-9.96746185667655e-07</v>
      </c>
      <c r="ET275">
        <v>2.83711317370827e-10</v>
      </c>
      <c r="EU275">
        <v>-0.063082517618382</v>
      </c>
      <c r="EV275">
        <v>-0.00217948432402501</v>
      </c>
      <c r="EW275">
        <v>0.000453263451741206</v>
      </c>
      <c r="EX275">
        <v>-1.16319206543697e-06</v>
      </c>
      <c r="EY275">
        <v>-2</v>
      </c>
      <c r="EZ275">
        <v>2196</v>
      </c>
      <c r="FA275">
        <v>1</v>
      </c>
      <c r="FB275">
        <v>25</v>
      </c>
      <c r="FC275">
        <v>9.6</v>
      </c>
      <c r="FD275">
        <v>9.5</v>
      </c>
      <c r="FE275">
        <v>18</v>
      </c>
      <c r="FF275">
        <v>946.642</v>
      </c>
      <c r="FG275">
        <v>426.36</v>
      </c>
      <c r="FH275">
        <v>24.7133</v>
      </c>
      <c r="FI275">
        <v>25.4051</v>
      </c>
      <c r="FJ275">
        <v>29.9998</v>
      </c>
      <c r="FK275">
        <v>25.5939</v>
      </c>
      <c r="FL275">
        <v>25.6386</v>
      </c>
      <c r="FM275">
        <v>25.2778</v>
      </c>
      <c r="FN275">
        <v>67.4918</v>
      </c>
      <c r="FO275">
        <v>0</v>
      </c>
      <c r="FP275">
        <v>24.79</v>
      </c>
      <c r="FQ275">
        <v>420</v>
      </c>
      <c r="FR275">
        <v>5.49397</v>
      </c>
      <c r="FS275">
        <v>101.429</v>
      </c>
      <c r="FT275">
        <v>102.058</v>
      </c>
    </row>
    <row r="276" spans="1:176">
      <c r="A276">
        <v>260</v>
      </c>
      <c r="B276">
        <v>1626126832.6</v>
      </c>
      <c r="C276">
        <v>518.099999904633</v>
      </c>
      <c r="D276" t="s">
        <v>814</v>
      </c>
      <c r="E276" t="s">
        <v>815</v>
      </c>
      <c r="F276">
        <v>1</v>
      </c>
      <c r="I276">
        <v>1626126831.6</v>
      </c>
      <c r="J276">
        <f>(K276)/1000</f>
        <v>0</v>
      </c>
      <c r="K276">
        <f>1000*CC276*AI276*(BY276-BZ276)/(100*BR276*(1000-AI276*BY276))</f>
        <v>0</v>
      </c>
      <c r="L276">
        <f>CC276*AI276*(BX276-BW276*(1000-AI276*BZ276)/(1000-AI276*BY276))/(100*BR276)</f>
        <v>0</v>
      </c>
      <c r="M276">
        <f>BW276 - IF(AI276&gt;1, L276*BR276*100.0/(AK276*CK276), 0)</f>
        <v>0</v>
      </c>
      <c r="N276">
        <f>((T276-J276/2)*M276-L276)/(T276+J276/2)</f>
        <v>0</v>
      </c>
      <c r="O276">
        <f>N276*(CD276+CE276)/1000.0</f>
        <v>0</v>
      </c>
      <c r="P276">
        <f>(BW276 - IF(AI276&gt;1, L276*BR276*100.0/(AK276*CK276), 0))*(CD276+CE276)/1000.0</f>
        <v>0</v>
      </c>
      <c r="Q276">
        <f>2.0/((1/S276-1/R276)+SIGN(S276)*SQRT((1/S276-1/R276)*(1/S276-1/R276) + 4*BS276/((BS276+1)*(BS276+1))*(2*1/S276*1/R276-1/R276*1/R276)))</f>
        <v>0</v>
      </c>
      <c r="R276">
        <f>IF(LEFT(BT276,1)&lt;&gt;"0",IF(LEFT(BT276,1)="1",3.0,BU276),$D$5+$E$5*(CK276*CD276/($K$5*1000))+$F$5*(CK276*CD276/($K$5*1000))*MAX(MIN(BR276,$J$5),$I$5)*MAX(MIN(BR276,$J$5),$I$5)+$G$5*MAX(MIN(BR276,$J$5),$I$5)*(CK276*CD276/($K$5*1000))+$H$5*(CK276*CD276/($K$5*1000))*(CK276*CD276/($K$5*1000)))</f>
        <v>0</v>
      </c>
      <c r="S276">
        <f>J276*(1000-(1000*0.61365*exp(17.502*W276/(240.97+W276))/(CD276+CE276)+BY276)/2)/(1000*0.61365*exp(17.502*W276/(240.97+W276))/(CD276+CE276)-BY276)</f>
        <v>0</v>
      </c>
      <c r="T276">
        <f>1/((BS276+1)/(Q276/1.6)+1/(R276/1.37)) + BS276/((BS276+1)/(Q276/1.6) + BS276/(R276/1.37))</f>
        <v>0</v>
      </c>
      <c r="U276">
        <f>(BN276*BQ276)</f>
        <v>0</v>
      </c>
      <c r="V276">
        <f>(CF276+(U276+2*0.95*5.67E-8*(((CF276+$B$7)+273)^4-(CF276+273)^4)-44100*J276)/(1.84*29.3*R276+8*0.95*5.67E-8*(CF276+273)^3))</f>
        <v>0</v>
      </c>
      <c r="W276">
        <f>($C$7*CG276+$D$7*CH276+$E$7*V276)</f>
        <v>0</v>
      </c>
      <c r="X276">
        <f>0.61365*exp(17.502*W276/(240.97+W276))</f>
        <v>0</v>
      </c>
      <c r="Y276">
        <f>(Z276/AA276*100)</f>
        <v>0</v>
      </c>
      <c r="Z276">
        <f>BY276*(CD276+CE276)/1000</f>
        <v>0</v>
      </c>
      <c r="AA276">
        <f>0.61365*exp(17.502*CF276/(240.97+CF276))</f>
        <v>0</v>
      </c>
      <c r="AB276">
        <f>(X276-BY276*(CD276+CE276)/1000)</f>
        <v>0</v>
      </c>
      <c r="AC276">
        <f>(-J276*44100)</f>
        <v>0</v>
      </c>
      <c r="AD276">
        <f>2*29.3*R276*0.92*(CF276-W276)</f>
        <v>0</v>
      </c>
      <c r="AE276">
        <f>2*0.95*5.67E-8*(((CF276+$B$7)+273)^4-(W276+273)^4)</f>
        <v>0</v>
      </c>
      <c r="AF276">
        <f>U276+AE276+AC276+AD276</f>
        <v>0</v>
      </c>
      <c r="AG276">
        <v>12</v>
      </c>
      <c r="AH276">
        <v>1</v>
      </c>
      <c r="AI276">
        <f>IF(AG276*$H$13&gt;=AK276,1.0,(AK276/(AK276-AG276*$H$13)))</f>
        <v>0</v>
      </c>
      <c r="AJ276">
        <f>(AI276-1)*100</f>
        <v>0</v>
      </c>
      <c r="AK276">
        <f>MAX(0,($B$13+$C$13*CK276)/(1+$D$13*CK276)*CD276/(CF276+273)*$E$13)</f>
        <v>0</v>
      </c>
      <c r="AL276" t="s">
        <v>292</v>
      </c>
      <c r="AM276" t="s">
        <v>292</v>
      </c>
      <c r="AN276">
        <v>0</v>
      </c>
      <c r="AO276">
        <v>0</v>
      </c>
      <c r="AP276">
        <f>1-AN276/AO276</f>
        <v>0</v>
      </c>
      <c r="AQ276">
        <v>0</v>
      </c>
      <c r="AR276" t="s">
        <v>292</v>
      </c>
      <c r="AS276" t="s">
        <v>292</v>
      </c>
      <c r="AT276">
        <v>0</v>
      </c>
      <c r="AU276">
        <v>0</v>
      </c>
      <c r="AV276">
        <f>1-AT276/AU276</f>
        <v>0</v>
      </c>
      <c r="AW276">
        <v>0.5</v>
      </c>
      <c r="AX276">
        <f>BO276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292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BN276">
        <f>$B$11*CL276+$C$11*CM276+$F$11*CN276*(1-CQ276)</f>
        <v>0</v>
      </c>
      <c r="BO276">
        <f>BN276*BP276</f>
        <v>0</v>
      </c>
      <c r="BP276">
        <f>($B$11*$D$9+$C$11*$D$9+$F$11*((DA276+CS276)/MAX(DA276+CS276+DB276, 0.1)*$I$9+DB276/MAX(DA276+CS276+DB276, 0.1)*$J$9))/($B$11+$C$11+$F$11)</f>
        <v>0</v>
      </c>
      <c r="BQ276">
        <f>($B$11*$K$9+$C$11*$K$9+$F$11*((DA276+CS276)/MAX(DA276+CS276+DB276, 0.1)*$P$9+DB276/MAX(DA276+CS276+DB276, 0.1)*$Q$9))/($B$11+$C$11+$F$11)</f>
        <v>0</v>
      </c>
      <c r="BR276">
        <v>6</v>
      </c>
      <c r="BS276">
        <v>0.5</v>
      </c>
      <c r="BT276" t="s">
        <v>293</v>
      </c>
      <c r="BU276">
        <v>2</v>
      </c>
      <c r="BV276">
        <v>1626126831.6</v>
      </c>
      <c r="BW276">
        <v>400.752666666667</v>
      </c>
      <c r="BX276">
        <v>420.004666666667</v>
      </c>
      <c r="BY276">
        <v>9.44086</v>
      </c>
      <c r="BZ276">
        <v>5.45804</v>
      </c>
      <c r="CA276">
        <v>398.625333333333</v>
      </c>
      <c r="CB276">
        <v>9.48483333333333</v>
      </c>
      <c r="CC276">
        <v>899.996666666667</v>
      </c>
      <c r="CD276">
        <v>100.777333333333</v>
      </c>
      <c r="CE276">
        <v>0.111736666666667</v>
      </c>
      <c r="CF276">
        <v>22.6366666666667</v>
      </c>
      <c r="CG276">
        <v>21.3039333333333</v>
      </c>
      <c r="CH276">
        <v>999.9</v>
      </c>
      <c r="CI276">
        <v>0</v>
      </c>
      <c r="CJ276">
        <v>0</v>
      </c>
      <c r="CK276">
        <v>9987.48666666667</v>
      </c>
      <c r="CL276">
        <v>0</v>
      </c>
      <c r="CM276">
        <v>0.221023</v>
      </c>
      <c r="CN276">
        <v>1459.97</v>
      </c>
      <c r="CO276">
        <v>0.972997666666667</v>
      </c>
      <c r="CP276">
        <v>0.0270023666666667</v>
      </c>
      <c r="CQ276">
        <v>0</v>
      </c>
      <c r="CR276">
        <v>878.193</v>
      </c>
      <c r="CS276">
        <v>4.99999</v>
      </c>
      <c r="CT276">
        <v>12868.5333333333</v>
      </c>
      <c r="CU276">
        <v>12728.1</v>
      </c>
      <c r="CV276">
        <v>40.25</v>
      </c>
      <c r="CW276">
        <v>42.25</v>
      </c>
      <c r="CX276">
        <v>41.312</v>
      </c>
      <c r="CY276">
        <v>41.6456666666667</v>
      </c>
      <c r="CZ276">
        <v>42.062</v>
      </c>
      <c r="DA276">
        <v>1415.68</v>
      </c>
      <c r="DB276">
        <v>39.29</v>
      </c>
      <c r="DC276">
        <v>0</v>
      </c>
      <c r="DD276">
        <v>1626126841.9</v>
      </c>
      <c r="DE276">
        <v>0</v>
      </c>
      <c r="DF276">
        <v>878.57584</v>
      </c>
      <c r="DG276">
        <v>-3.03653846239658</v>
      </c>
      <c r="DH276">
        <v>-50.3076921826299</v>
      </c>
      <c r="DI276">
        <v>12873.832</v>
      </c>
      <c r="DJ276">
        <v>15</v>
      </c>
      <c r="DK276">
        <v>1626126261</v>
      </c>
      <c r="DL276" t="s">
        <v>294</v>
      </c>
      <c r="DM276">
        <v>1626126255</v>
      </c>
      <c r="DN276">
        <v>1626126261</v>
      </c>
      <c r="DO276">
        <v>7</v>
      </c>
      <c r="DP276">
        <v>0.339</v>
      </c>
      <c r="DQ276">
        <v>0.02</v>
      </c>
      <c r="DR276">
        <v>2.158</v>
      </c>
      <c r="DS276">
        <v>-0.064</v>
      </c>
      <c r="DT276">
        <v>420</v>
      </c>
      <c r="DU276">
        <v>4</v>
      </c>
      <c r="DV276">
        <v>0.09</v>
      </c>
      <c r="DW276">
        <v>0.05</v>
      </c>
      <c r="DX276">
        <v>-19.1682926829268</v>
      </c>
      <c r="DY276">
        <v>-0.491790940766541</v>
      </c>
      <c r="DZ276">
        <v>0.0539109536371802</v>
      </c>
      <c r="EA276">
        <v>1</v>
      </c>
      <c r="EB276">
        <v>878.810647058824</v>
      </c>
      <c r="EC276">
        <v>-4.17764883650531</v>
      </c>
      <c r="ED276">
        <v>0.450006658928049</v>
      </c>
      <c r="EE276">
        <v>1</v>
      </c>
      <c r="EF276">
        <v>3.93081024390244</v>
      </c>
      <c r="EG276">
        <v>0.246806550522644</v>
      </c>
      <c r="EH276">
        <v>0.0248389211194757</v>
      </c>
      <c r="EI276">
        <v>0</v>
      </c>
      <c r="EJ276">
        <v>2</v>
      </c>
      <c r="EK276">
        <v>3</v>
      </c>
      <c r="EL276" t="s">
        <v>340</v>
      </c>
      <c r="EM276">
        <v>100</v>
      </c>
      <c r="EN276">
        <v>100</v>
      </c>
      <c r="EO276">
        <v>2.128</v>
      </c>
      <c r="EP276">
        <v>-0.0439</v>
      </c>
      <c r="EQ276">
        <v>1.36772170046793</v>
      </c>
      <c r="ER276">
        <v>0.00225868272383977</v>
      </c>
      <c r="ES276">
        <v>-9.96746185667655e-07</v>
      </c>
      <c r="ET276">
        <v>2.83711317370827e-10</v>
      </c>
      <c r="EU276">
        <v>-0.063082517618382</v>
      </c>
      <c r="EV276">
        <v>-0.00217948432402501</v>
      </c>
      <c r="EW276">
        <v>0.000453263451741206</v>
      </c>
      <c r="EX276">
        <v>-1.16319206543697e-06</v>
      </c>
      <c r="EY276">
        <v>-2</v>
      </c>
      <c r="EZ276">
        <v>2196</v>
      </c>
      <c r="FA276">
        <v>1</v>
      </c>
      <c r="FB276">
        <v>25</v>
      </c>
      <c r="FC276">
        <v>9.6</v>
      </c>
      <c r="FD276">
        <v>9.5</v>
      </c>
      <c r="FE276">
        <v>18</v>
      </c>
      <c r="FF276">
        <v>946.79</v>
      </c>
      <c r="FG276">
        <v>426.534</v>
      </c>
      <c r="FH276">
        <v>24.7841</v>
      </c>
      <c r="FI276">
        <v>25.403</v>
      </c>
      <c r="FJ276">
        <v>29.9998</v>
      </c>
      <c r="FK276">
        <v>25.592</v>
      </c>
      <c r="FL276">
        <v>25.6364</v>
      </c>
      <c r="FM276">
        <v>25.279</v>
      </c>
      <c r="FN276">
        <v>67.4918</v>
      </c>
      <c r="FO276">
        <v>0</v>
      </c>
      <c r="FP276">
        <v>24.89</v>
      </c>
      <c r="FQ276">
        <v>420</v>
      </c>
      <c r="FR276">
        <v>5.54953</v>
      </c>
      <c r="FS276">
        <v>101.429</v>
      </c>
      <c r="FT276">
        <v>102.059</v>
      </c>
    </row>
    <row r="277" spans="1:176">
      <c r="A277">
        <v>261</v>
      </c>
      <c r="B277">
        <v>1626126834.6</v>
      </c>
      <c r="C277">
        <v>520.099999904633</v>
      </c>
      <c r="D277" t="s">
        <v>816</v>
      </c>
      <c r="E277" t="s">
        <v>817</v>
      </c>
      <c r="F277">
        <v>1</v>
      </c>
      <c r="I277">
        <v>1626126833.6</v>
      </c>
      <c r="J277">
        <f>(K277)/1000</f>
        <v>0</v>
      </c>
      <c r="K277">
        <f>1000*CC277*AI277*(BY277-BZ277)/(100*BR277*(1000-AI277*BY277))</f>
        <v>0</v>
      </c>
      <c r="L277">
        <f>CC277*AI277*(BX277-BW277*(1000-AI277*BZ277)/(1000-AI277*BY277))/(100*BR277)</f>
        <v>0</v>
      </c>
      <c r="M277">
        <f>BW277 - IF(AI277&gt;1, L277*BR277*100.0/(AK277*CK277), 0)</f>
        <v>0</v>
      </c>
      <c r="N277">
        <f>((T277-J277/2)*M277-L277)/(T277+J277/2)</f>
        <v>0</v>
      </c>
      <c r="O277">
        <f>N277*(CD277+CE277)/1000.0</f>
        <v>0</v>
      </c>
      <c r="P277">
        <f>(BW277 - IF(AI277&gt;1, L277*BR277*100.0/(AK277*CK277), 0))*(CD277+CE277)/1000.0</f>
        <v>0</v>
      </c>
      <c r="Q277">
        <f>2.0/((1/S277-1/R277)+SIGN(S277)*SQRT((1/S277-1/R277)*(1/S277-1/R277) + 4*BS277/((BS277+1)*(BS277+1))*(2*1/S277*1/R277-1/R277*1/R277)))</f>
        <v>0</v>
      </c>
      <c r="R277">
        <f>IF(LEFT(BT277,1)&lt;&gt;"0",IF(LEFT(BT277,1)="1",3.0,BU277),$D$5+$E$5*(CK277*CD277/($K$5*1000))+$F$5*(CK277*CD277/($K$5*1000))*MAX(MIN(BR277,$J$5),$I$5)*MAX(MIN(BR277,$J$5),$I$5)+$G$5*MAX(MIN(BR277,$J$5),$I$5)*(CK277*CD277/($K$5*1000))+$H$5*(CK277*CD277/($K$5*1000))*(CK277*CD277/($K$5*1000)))</f>
        <v>0</v>
      </c>
      <c r="S277">
        <f>J277*(1000-(1000*0.61365*exp(17.502*W277/(240.97+W277))/(CD277+CE277)+BY277)/2)/(1000*0.61365*exp(17.502*W277/(240.97+W277))/(CD277+CE277)-BY277)</f>
        <v>0</v>
      </c>
      <c r="T277">
        <f>1/((BS277+1)/(Q277/1.6)+1/(R277/1.37)) + BS277/((BS277+1)/(Q277/1.6) + BS277/(R277/1.37))</f>
        <v>0</v>
      </c>
      <c r="U277">
        <f>(BN277*BQ277)</f>
        <v>0</v>
      </c>
      <c r="V277">
        <f>(CF277+(U277+2*0.95*5.67E-8*(((CF277+$B$7)+273)^4-(CF277+273)^4)-44100*J277)/(1.84*29.3*R277+8*0.95*5.67E-8*(CF277+273)^3))</f>
        <v>0</v>
      </c>
      <c r="W277">
        <f>($C$7*CG277+$D$7*CH277+$E$7*V277)</f>
        <v>0</v>
      </c>
      <c r="X277">
        <f>0.61365*exp(17.502*W277/(240.97+W277))</f>
        <v>0</v>
      </c>
      <c r="Y277">
        <f>(Z277/AA277*100)</f>
        <v>0</v>
      </c>
      <c r="Z277">
        <f>BY277*(CD277+CE277)/1000</f>
        <v>0</v>
      </c>
      <c r="AA277">
        <f>0.61365*exp(17.502*CF277/(240.97+CF277))</f>
        <v>0</v>
      </c>
      <c r="AB277">
        <f>(X277-BY277*(CD277+CE277)/1000)</f>
        <v>0</v>
      </c>
      <c r="AC277">
        <f>(-J277*44100)</f>
        <v>0</v>
      </c>
      <c r="AD277">
        <f>2*29.3*R277*0.92*(CF277-W277)</f>
        <v>0</v>
      </c>
      <c r="AE277">
        <f>2*0.95*5.67E-8*(((CF277+$B$7)+273)^4-(W277+273)^4)</f>
        <v>0</v>
      </c>
      <c r="AF277">
        <f>U277+AE277+AC277+AD277</f>
        <v>0</v>
      </c>
      <c r="AG277">
        <v>12</v>
      </c>
      <c r="AH277">
        <v>1</v>
      </c>
      <c r="AI277">
        <f>IF(AG277*$H$13&gt;=AK277,1.0,(AK277/(AK277-AG277*$H$13)))</f>
        <v>0</v>
      </c>
      <c r="AJ277">
        <f>(AI277-1)*100</f>
        <v>0</v>
      </c>
      <c r="AK277">
        <f>MAX(0,($B$13+$C$13*CK277)/(1+$D$13*CK277)*CD277/(CF277+273)*$E$13)</f>
        <v>0</v>
      </c>
      <c r="AL277" t="s">
        <v>292</v>
      </c>
      <c r="AM277" t="s">
        <v>292</v>
      </c>
      <c r="AN277">
        <v>0</v>
      </c>
      <c r="AO277">
        <v>0</v>
      </c>
      <c r="AP277">
        <f>1-AN277/AO277</f>
        <v>0</v>
      </c>
      <c r="AQ277">
        <v>0</v>
      </c>
      <c r="AR277" t="s">
        <v>292</v>
      </c>
      <c r="AS277" t="s">
        <v>292</v>
      </c>
      <c r="AT277">
        <v>0</v>
      </c>
      <c r="AU277">
        <v>0</v>
      </c>
      <c r="AV277">
        <f>1-AT277/AU277</f>
        <v>0</v>
      </c>
      <c r="AW277">
        <v>0.5</v>
      </c>
      <c r="AX277">
        <f>BO277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292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BN277">
        <f>$B$11*CL277+$C$11*CM277+$F$11*CN277*(1-CQ277)</f>
        <v>0</v>
      </c>
      <c r="BO277">
        <f>BN277*BP277</f>
        <v>0</v>
      </c>
      <c r="BP277">
        <f>($B$11*$D$9+$C$11*$D$9+$F$11*((DA277+CS277)/MAX(DA277+CS277+DB277, 0.1)*$I$9+DB277/MAX(DA277+CS277+DB277, 0.1)*$J$9))/($B$11+$C$11+$F$11)</f>
        <v>0</v>
      </c>
      <c r="BQ277">
        <f>($B$11*$K$9+$C$11*$K$9+$F$11*((DA277+CS277)/MAX(DA277+CS277+DB277, 0.1)*$P$9+DB277/MAX(DA277+CS277+DB277, 0.1)*$Q$9))/($B$11+$C$11+$F$11)</f>
        <v>0</v>
      </c>
      <c r="BR277">
        <v>6</v>
      </c>
      <c r="BS277">
        <v>0.5</v>
      </c>
      <c r="BT277" t="s">
        <v>293</v>
      </c>
      <c r="BU277">
        <v>2</v>
      </c>
      <c r="BV277">
        <v>1626126833.6</v>
      </c>
      <c r="BW277">
        <v>400.743</v>
      </c>
      <c r="BX277">
        <v>419.982</v>
      </c>
      <c r="BY277">
        <v>9.45969333333333</v>
      </c>
      <c r="BZ277">
        <v>5.45859</v>
      </c>
      <c r="CA277">
        <v>398.615666666667</v>
      </c>
      <c r="CB277">
        <v>9.50354666666667</v>
      </c>
      <c r="CC277">
        <v>899.964333333333</v>
      </c>
      <c r="CD277">
        <v>100.777</v>
      </c>
      <c r="CE277">
        <v>0.111487</v>
      </c>
      <c r="CF277">
        <v>22.6731</v>
      </c>
      <c r="CG277">
        <v>21.3411</v>
      </c>
      <c r="CH277">
        <v>999.9</v>
      </c>
      <c r="CI277">
        <v>0</v>
      </c>
      <c r="CJ277">
        <v>0</v>
      </c>
      <c r="CK277">
        <v>9995.01666666667</v>
      </c>
      <c r="CL277">
        <v>0</v>
      </c>
      <c r="CM277">
        <v>0.221023</v>
      </c>
      <c r="CN277">
        <v>1460.05333333333</v>
      </c>
      <c r="CO277">
        <v>0.972999</v>
      </c>
      <c r="CP277">
        <v>0.0270008</v>
      </c>
      <c r="CQ277">
        <v>0</v>
      </c>
      <c r="CR277">
        <v>878.216</v>
      </c>
      <c r="CS277">
        <v>4.99999</v>
      </c>
      <c r="CT277">
        <v>12867.7666666667</v>
      </c>
      <c r="CU277">
        <v>12728.8333333333</v>
      </c>
      <c r="CV277">
        <v>40.25</v>
      </c>
      <c r="CW277">
        <v>42.25</v>
      </c>
      <c r="CX277">
        <v>41.312</v>
      </c>
      <c r="CY277">
        <v>41.687</v>
      </c>
      <c r="CZ277">
        <v>42.062</v>
      </c>
      <c r="DA277">
        <v>1415.76333333333</v>
      </c>
      <c r="DB277">
        <v>39.29</v>
      </c>
      <c r="DC277">
        <v>0</v>
      </c>
      <c r="DD277">
        <v>1626126843.7</v>
      </c>
      <c r="DE277">
        <v>0</v>
      </c>
      <c r="DF277">
        <v>878.477846153846</v>
      </c>
      <c r="DG277">
        <v>-2.77832479052228</v>
      </c>
      <c r="DH277">
        <v>-49.7025641061666</v>
      </c>
      <c r="DI277">
        <v>12872.5384615385</v>
      </c>
      <c r="DJ277">
        <v>15</v>
      </c>
      <c r="DK277">
        <v>1626126261</v>
      </c>
      <c r="DL277" t="s">
        <v>294</v>
      </c>
      <c r="DM277">
        <v>1626126255</v>
      </c>
      <c r="DN277">
        <v>1626126261</v>
      </c>
      <c r="DO277">
        <v>7</v>
      </c>
      <c r="DP277">
        <v>0.339</v>
      </c>
      <c r="DQ277">
        <v>0.02</v>
      </c>
      <c r="DR277">
        <v>2.158</v>
      </c>
      <c r="DS277">
        <v>-0.064</v>
      </c>
      <c r="DT277">
        <v>420</v>
      </c>
      <c r="DU277">
        <v>4</v>
      </c>
      <c r="DV277">
        <v>0.09</v>
      </c>
      <c r="DW277">
        <v>0.05</v>
      </c>
      <c r="DX277">
        <v>-19.1840341463415</v>
      </c>
      <c r="DY277">
        <v>-0.438656445993005</v>
      </c>
      <c r="DZ277">
        <v>0.0492655750276787</v>
      </c>
      <c r="EA277">
        <v>1</v>
      </c>
      <c r="EB277">
        <v>878.723085714286</v>
      </c>
      <c r="EC277">
        <v>-3.77988309099428</v>
      </c>
      <c r="ED277">
        <v>0.426462148474673</v>
      </c>
      <c r="EE277">
        <v>1</v>
      </c>
      <c r="EF277">
        <v>3.94109804878049</v>
      </c>
      <c r="EG277">
        <v>0.265728710801406</v>
      </c>
      <c r="EH277">
        <v>0.0270361795738384</v>
      </c>
      <c r="EI277">
        <v>0</v>
      </c>
      <c r="EJ277">
        <v>2</v>
      </c>
      <c r="EK277">
        <v>3</v>
      </c>
      <c r="EL277" t="s">
        <v>340</v>
      </c>
      <c r="EM277">
        <v>100</v>
      </c>
      <c r="EN277">
        <v>100</v>
      </c>
      <c r="EO277">
        <v>2.127</v>
      </c>
      <c r="EP277">
        <v>-0.0438</v>
      </c>
      <c r="EQ277">
        <v>1.36772170046793</v>
      </c>
      <c r="ER277">
        <v>0.00225868272383977</v>
      </c>
      <c r="ES277">
        <v>-9.96746185667655e-07</v>
      </c>
      <c r="ET277">
        <v>2.83711317370827e-10</v>
      </c>
      <c r="EU277">
        <v>-0.063082517618382</v>
      </c>
      <c r="EV277">
        <v>-0.00217948432402501</v>
      </c>
      <c r="EW277">
        <v>0.000453263451741206</v>
      </c>
      <c r="EX277">
        <v>-1.16319206543697e-06</v>
      </c>
      <c r="EY277">
        <v>-2</v>
      </c>
      <c r="EZ277">
        <v>2196</v>
      </c>
      <c r="FA277">
        <v>1</v>
      </c>
      <c r="FB277">
        <v>25</v>
      </c>
      <c r="FC277">
        <v>9.7</v>
      </c>
      <c r="FD277">
        <v>9.6</v>
      </c>
      <c r="FE277">
        <v>18</v>
      </c>
      <c r="FF277">
        <v>946.527</v>
      </c>
      <c r="FG277">
        <v>426.625</v>
      </c>
      <c r="FH277">
        <v>24.8534</v>
      </c>
      <c r="FI277">
        <v>25.4008</v>
      </c>
      <c r="FJ277">
        <v>29.9998</v>
      </c>
      <c r="FK277">
        <v>25.5904</v>
      </c>
      <c r="FL277">
        <v>25.6348</v>
      </c>
      <c r="FM277">
        <v>25.2799</v>
      </c>
      <c r="FN277">
        <v>67.2037</v>
      </c>
      <c r="FO277">
        <v>0</v>
      </c>
      <c r="FP277">
        <v>24.89</v>
      </c>
      <c r="FQ277">
        <v>420</v>
      </c>
      <c r="FR277">
        <v>5.55495</v>
      </c>
      <c r="FS277">
        <v>101.429</v>
      </c>
      <c r="FT277">
        <v>102.059</v>
      </c>
    </row>
    <row r="278" spans="1:176">
      <c r="A278">
        <v>262</v>
      </c>
      <c r="B278">
        <v>1626126836.6</v>
      </c>
      <c r="C278">
        <v>522.099999904633</v>
      </c>
      <c r="D278" t="s">
        <v>818</v>
      </c>
      <c r="E278" t="s">
        <v>819</v>
      </c>
      <c r="F278">
        <v>1</v>
      </c>
      <c r="I278">
        <v>1626126835.6</v>
      </c>
      <c r="J278">
        <f>(K278)/1000</f>
        <v>0</v>
      </c>
      <c r="K278">
        <f>1000*CC278*AI278*(BY278-BZ278)/(100*BR278*(1000-AI278*BY278))</f>
        <v>0</v>
      </c>
      <c r="L278">
        <f>CC278*AI278*(BX278-BW278*(1000-AI278*BZ278)/(1000-AI278*BY278))/(100*BR278)</f>
        <v>0</v>
      </c>
      <c r="M278">
        <f>BW278 - IF(AI278&gt;1, L278*BR278*100.0/(AK278*CK278), 0)</f>
        <v>0</v>
      </c>
      <c r="N278">
        <f>((T278-J278/2)*M278-L278)/(T278+J278/2)</f>
        <v>0</v>
      </c>
      <c r="O278">
        <f>N278*(CD278+CE278)/1000.0</f>
        <v>0</v>
      </c>
      <c r="P278">
        <f>(BW278 - IF(AI278&gt;1, L278*BR278*100.0/(AK278*CK278), 0))*(CD278+CE278)/1000.0</f>
        <v>0</v>
      </c>
      <c r="Q278">
        <f>2.0/((1/S278-1/R278)+SIGN(S278)*SQRT((1/S278-1/R278)*(1/S278-1/R278) + 4*BS278/((BS278+1)*(BS278+1))*(2*1/S278*1/R278-1/R278*1/R278)))</f>
        <v>0</v>
      </c>
      <c r="R278">
        <f>IF(LEFT(BT278,1)&lt;&gt;"0",IF(LEFT(BT278,1)="1",3.0,BU278),$D$5+$E$5*(CK278*CD278/($K$5*1000))+$F$5*(CK278*CD278/($K$5*1000))*MAX(MIN(BR278,$J$5),$I$5)*MAX(MIN(BR278,$J$5),$I$5)+$G$5*MAX(MIN(BR278,$J$5),$I$5)*(CK278*CD278/($K$5*1000))+$H$5*(CK278*CD278/($K$5*1000))*(CK278*CD278/($K$5*1000)))</f>
        <v>0</v>
      </c>
      <c r="S278">
        <f>J278*(1000-(1000*0.61365*exp(17.502*W278/(240.97+W278))/(CD278+CE278)+BY278)/2)/(1000*0.61365*exp(17.502*W278/(240.97+W278))/(CD278+CE278)-BY278)</f>
        <v>0</v>
      </c>
      <c r="T278">
        <f>1/((BS278+1)/(Q278/1.6)+1/(R278/1.37)) + BS278/((BS278+1)/(Q278/1.6) + BS278/(R278/1.37))</f>
        <v>0</v>
      </c>
      <c r="U278">
        <f>(BN278*BQ278)</f>
        <v>0</v>
      </c>
      <c r="V278">
        <f>(CF278+(U278+2*0.95*5.67E-8*(((CF278+$B$7)+273)^4-(CF278+273)^4)-44100*J278)/(1.84*29.3*R278+8*0.95*5.67E-8*(CF278+273)^3))</f>
        <v>0</v>
      </c>
      <c r="W278">
        <f>($C$7*CG278+$D$7*CH278+$E$7*V278)</f>
        <v>0</v>
      </c>
      <c r="X278">
        <f>0.61365*exp(17.502*W278/(240.97+W278))</f>
        <v>0</v>
      </c>
      <c r="Y278">
        <f>(Z278/AA278*100)</f>
        <v>0</v>
      </c>
      <c r="Z278">
        <f>BY278*(CD278+CE278)/1000</f>
        <v>0</v>
      </c>
      <c r="AA278">
        <f>0.61365*exp(17.502*CF278/(240.97+CF278))</f>
        <v>0</v>
      </c>
      <c r="AB278">
        <f>(X278-BY278*(CD278+CE278)/1000)</f>
        <v>0</v>
      </c>
      <c r="AC278">
        <f>(-J278*44100)</f>
        <v>0</v>
      </c>
      <c r="AD278">
        <f>2*29.3*R278*0.92*(CF278-W278)</f>
        <v>0</v>
      </c>
      <c r="AE278">
        <f>2*0.95*5.67E-8*(((CF278+$B$7)+273)^4-(W278+273)^4)</f>
        <v>0</v>
      </c>
      <c r="AF278">
        <f>U278+AE278+AC278+AD278</f>
        <v>0</v>
      </c>
      <c r="AG278">
        <v>12</v>
      </c>
      <c r="AH278">
        <v>1</v>
      </c>
      <c r="AI278">
        <f>IF(AG278*$H$13&gt;=AK278,1.0,(AK278/(AK278-AG278*$H$13)))</f>
        <v>0</v>
      </c>
      <c r="AJ278">
        <f>(AI278-1)*100</f>
        <v>0</v>
      </c>
      <c r="AK278">
        <f>MAX(0,($B$13+$C$13*CK278)/(1+$D$13*CK278)*CD278/(CF278+273)*$E$13)</f>
        <v>0</v>
      </c>
      <c r="AL278" t="s">
        <v>292</v>
      </c>
      <c r="AM278" t="s">
        <v>292</v>
      </c>
      <c r="AN278">
        <v>0</v>
      </c>
      <c r="AO278">
        <v>0</v>
      </c>
      <c r="AP278">
        <f>1-AN278/AO278</f>
        <v>0</v>
      </c>
      <c r="AQ278">
        <v>0</v>
      </c>
      <c r="AR278" t="s">
        <v>292</v>
      </c>
      <c r="AS278" t="s">
        <v>292</v>
      </c>
      <c r="AT278">
        <v>0</v>
      </c>
      <c r="AU278">
        <v>0</v>
      </c>
      <c r="AV278">
        <f>1-AT278/AU278</f>
        <v>0</v>
      </c>
      <c r="AW278">
        <v>0.5</v>
      </c>
      <c r="AX278">
        <f>BO278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292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BN278">
        <f>$B$11*CL278+$C$11*CM278+$F$11*CN278*(1-CQ278)</f>
        <v>0</v>
      </c>
      <c r="BO278">
        <f>BN278*BP278</f>
        <v>0</v>
      </c>
      <c r="BP278">
        <f>($B$11*$D$9+$C$11*$D$9+$F$11*((DA278+CS278)/MAX(DA278+CS278+DB278, 0.1)*$I$9+DB278/MAX(DA278+CS278+DB278, 0.1)*$J$9))/($B$11+$C$11+$F$11)</f>
        <v>0</v>
      </c>
      <c r="BQ278">
        <f>($B$11*$K$9+$C$11*$K$9+$F$11*((DA278+CS278)/MAX(DA278+CS278+DB278, 0.1)*$P$9+DB278/MAX(DA278+CS278+DB278, 0.1)*$Q$9))/($B$11+$C$11+$F$11)</f>
        <v>0</v>
      </c>
      <c r="BR278">
        <v>6</v>
      </c>
      <c r="BS278">
        <v>0.5</v>
      </c>
      <c r="BT278" t="s">
        <v>293</v>
      </c>
      <c r="BU278">
        <v>2</v>
      </c>
      <c r="BV278">
        <v>1626126835.6</v>
      </c>
      <c r="BW278">
        <v>400.727</v>
      </c>
      <c r="BX278">
        <v>419.970666666667</v>
      </c>
      <c r="BY278">
        <v>9.47697666666667</v>
      </c>
      <c r="BZ278">
        <v>5.45917</v>
      </c>
      <c r="CA278">
        <v>398.599333333333</v>
      </c>
      <c r="CB278">
        <v>9.52073</v>
      </c>
      <c r="CC278">
        <v>899.996666666667</v>
      </c>
      <c r="CD278">
        <v>100.777666666667</v>
      </c>
      <c r="CE278">
        <v>0.111102</v>
      </c>
      <c r="CF278">
        <v>22.7096666666667</v>
      </c>
      <c r="CG278">
        <v>21.3774333333333</v>
      </c>
      <c r="CH278">
        <v>999.9</v>
      </c>
      <c r="CI278">
        <v>0</v>
      </c>
      <c r="CJ278">
        <v>0</v>
      </c>
      <c r="CK278">
        <v>10015.2</v>
      </c>
      <c r="CL278">
        <v>0</v>
      </c>
      <c r="CM278">
        <v>0.221023</v>
      </c>
      <c r="CN278">
        <v>1460.05666666667</v>
      </c>
      <c r="CO278">
        <v>0.972997666666667</v>
      </c>
      <c r="CP278">
        <v>0.0270023666666667</v>
      </c>
      <c r="CQ278">
        <v>0</v>
      </c>
      <c r="CR278">
        <v>877.936666666667</v>
      </c>
      <c r="CS278">
        <v>4.99999</v>
      </c>
      <c r="CT278">
        <v>12866.3333333333</v>
      </c>
      <c r="CU278">
        <v>12728.8</v>
      </c>
      <c r="CV278">
        <v>40.25</v>
      </c>
      <c r="CW278">
        <v>42.25</v>
      </c>
      <c r="CX278">
        <v>41.312</v>
      </c>
      <c r="CY278">
        <v>41.625</v>
      </c>
      <c r="CZ278">
        <v>42.104</v>
      </c>
      <c r="DA278">
        <v>1415.76666666667</v>
      </c>
      <c r="DB278">
        <v>39.29</v>
      </c>
      <c r="DC278">
        <v>0</v>
      </c>
      <c r="DD278">
        <v>1626126846.1</v>
      </c>
      <c r="DE278">
        <v>0</v>
      </c>
      <c r="DF278">
        <v>878.355538461538</v>
      </c>
      <c r="DG278">
        <v>-2.97326496413361</v>
      </c>
      <c r="DH278">
        <v>-46.2529914476897</v>
      </c>
      <c r="DI278">
        <v>12870.6884615385</v>
      </c>
      <c r="DJ278">
        <v>15</v>
      </c>
      <c r="DK278">
        <v>1626126261</v>
      </c>
      <c r="DL278" t="s">
        <v>294</v>
      </c>
      <c r="DM278">
        <v>1626126255</v>
      </c>
      <c r="DN278">
        <v>1626126261</v>
      </c>
      <c r="DO278">
        <v>7</v>
      </c>
      <c r="DP278">
        <v>0.339</v>
      </c>
      <c r="DQ278">
        <v>0.02</v>
      </c>
      <c r="DR278">
        <v>2.158</v>
      </c>
      <c r="DS278">
        <v>-0.064</v>
      </c>
      <c r="DT278">
        <v>420</v>
      </c>
      <c r="DU278">
        <v>4</v>
      </c>
      <c r="DV278">
        <v>0.09</v>
      </c>
      <c r="DW278">
        <v>0.05</v>
      </c>
      <c r="DX278">
        <v>-19.1967902439024</v>
      </c>
      <c r="DY278">
        <v>-0.388371428571419</v>
      </c>
      <c r="DZ278">
        <v>0.0452389256351589</v>
      </c>
      <c r="EA278">
        <v>1</v>
      </c>
      <c r="EB278">
        <v>878.539454545455</v>
      </c>
      <c r="EC278">
        <v>-3.36393878815462</v>
      </c>
      <c r="ED278">
        <v>0.365728587136742</v>
      </c>
      <c r="EE278">
        <v>1</v>
      </c>
      <c r="EF278">
        <v>3.95172682926829</v>
      </c>
      <c r="EG278">
        <v>0.303333240418113</v>
      </c>
      <c r="EH278">
        <v>0.0310528142111832</v>
      </c>
      <c r="EI278">
        <v>0</v>
      </c>
      <c r="EJ278">
        <v>2</v>
      </c>
      <c r="EK278">
        <v>3</v>
      </c>
      <c r="EL278" t="s">
        <v>340</v>
      </c>
      <c r="EM278">
        <v>100</v>
      </c>
      <c r="EN278">
        <v>100</v>
      </c>
      <c r="EO278">
        <v>2.127</v>
      </c>
      <c r="EP278">
        <v>-0.0437</v>
      </c>
      <c r="EQ278">
        <v>1.36772170046793</v>
      </c>
      <c r="ER278">
        <v>0.00225868272383977</v>
      </c>
      <c r="ES278">
        <v>-9.96746185667655e-07</v>
      </c>
      <c r="ET278">
        <v>2.83711317370827e-10</v>
      </c>
      <c r="EU278">
        <v>-0.063082517618382</v>
      </c>
      <c r="EV278">
        <v>-0.00217948432402501</v>
      </c>
      <c r="EW278">
        <v>0.000453263451741206</v>
      </c>
      <c r="EX278">
        <v>-1.16319206543697e-06</v>
      </c>
      <c r="EY278">
        <v>-2</v>
      </c>
      <c r="EZ278">
        <v>2196</v>
      </c>
      <c r="FA278">
        <v>1</v>
      </c>
      <c r="FB278">
        <v>25</v>
      </c>
      <c r="FC278">
        <v>9.7</v>
      </c>
      <c r="FD278">
        <v>9.6</v>
      </c>
      <c r="FE278">
        <v>18</v>
      </c>
      <c r="FF278">
        <v>946.651</v>
      </c>
      <c r="FG278">
        <v>426.626</v>
      </c>
      <c r="FH278">
        <v>24.9157</v>
      </c>
      <c r="FI278">
        <v>25.399</v>
      </c>
      <c r="FJ278">
        <v>29.9998</v>
      </c>
      <c r="FK278">
        <v>25.5885</v>
      </c>
      <c r="FL278">
        <v>25.6332</v>
      </c>
      <c r="FM278">
        <v>25.28</v>
      </c>
      <c r="FN278">
        <v>67.2037</v>
      </c>
      <c r="FO278">
        <v>0</v>
      </c>
      <c r="FP278">
        <v>24.99</v>
      </c>
      <c r="FQ278">
        <v>420</v>
      </c>
      <c r="FR278">
        <v>5.55571</v>
      </c>
      <c r="FS278">
        <v>101.43</v>
      </c>
      <c r="FT278">
        <v>102.059</v>
      </c>
    </row>
    <row r="279" spans="1:176">
      <c r="A279">
        <v>263</v>
      </c>
      <c r="B279">
        <v>1626126838.6</v>
      </c>
      <c r="C279">
        <v>524.099999904633</v>
      </c>
      <c r="D279" t="s">
        <v>820</v>
      </c>
      <c r="E279" t="s">
        <v>821</v>
      </c>
      <c r="F279">
        <v>1</v>
      </c>
      <c r="I279">
        <v>1626126837.6</v>
      </c>
      <c r="J279">
        <f>(K279)/1000</f>
        <v>0</v>
      </c>
      <c r="K279">
        <f>1000*CC279*AI279*(BY279-BZ279)/(100*BR279*(1000-AI279*BY279))</f>
        <v>0</v>
      </c>
      <c r="L279">
        <f>CC279*AI279*(BX279-BW279*(1000-AI279*BZ279)/(1000-AI279*BY279))/(100*BR279)</f>
        <v>0</v>
      </c>
      <c r="M279">
        <f>BW279 - IF(AI279&gt;1, L279*BR279*100.0/(AK279*CK279), 0)</f>
        <v>0</v>
      </c>
      <c r="N279">
        <f>((T279-J279/2)*M279-L279)/(T279+J279/2)</f>
        <v>0</v>
      </c>
      <c r="O279">
        <f>N279*(CD279+CE279)/1000.0</f>
        <v>0</v>
      </c>
      <c r="P279">
        <f>(BW279 - IF(AI279&gt;1, L279*BR279*100.0/(AK279*CK279), 0))*(CD279+CE279)/1000.0</f>
        <v>0</v>
      </c>
      <c r="Q279">
        <f>2.0/((1/S279-1/R279)+SIGN(S279)*SQRT((1/S279-1/R279)*(1/S279-1/R279) + 4*BS279/((BS279+1)*(BS279+1))*(2*1/S279*1/R279-1/R279*1/R279)))</f>
        <v>0</v>
      </c>
      <c r="R279">
        <f>IF(LEFT(BT279,1)&lt;&gt;"0",IF(LEFT(BT279,1)="1",3.0,BU279),$D$5+$E$5*(CK279*CD279/($K$5*1000))+$F$5*(CK279*CD279/($K$5*1000))*MAX(MIN(BR279,$J$5),$I$5)*MAX(MIN(BR279,$J$5),$I$5)+$G$5*MAX(MIN(BR279,$J$5),$I$5)*(CK279*CD279/($K$5*1000))+$H$5*(CK279*CD279/($K$5*1000))*(CK279*CD279/($K$5*1000)))</f>
        <v>0</v>
      </c>
      <c r="S279">
        <f>J279*(1000-(1000*0.61365*exp(17.502*W279/(240.97+W279))/(CD279+CE279)+BY279)/2)/(1000*0.61365*exp(17.502*W279/(240.97+W279))/(CD279+CE279)-BY279)</f>
        <v>0</v>
      </c>
      <c r="T279">
        <f>1/((BS279+1)/(Q279/1.6)+1/(R279/1.37)) + BS279/((BS279+1)/(Q279/1.6) + BS279/(R279/1.37))</f>
        <v>0</v>
      </c>
      <c r="U279">
        <f>(BN279*BQ279)</f>
        <v>0</v>
      </c>
      <c r="V279">
        <f>(CF279+(U279+2*0.95*5.67E-8*(((CF279+$B$7)+273)^4-(CF279+273)^4)-44100*J279)/(1.84*29.3*R279+8*0.95*5.67E-8*(CF279+273)^3))</f>
        <v>0</v>
      </c>
      <c r="W279">
        <f>($C$7*CG279+$D$7*CH279+$E$7*V279)</f>
        <v>0</v>
      </c>
      <c r="X279">
        <f>0.61365*exp(17.502*W279/(240.97+W279))</f>
        <v>0</v>
      </c>
      <c r="Y279">
        <f>(Z279/AA279*100)</f>
        <v>0</v>
      </c>
      <c r="Z279">
        <f>BY279*(CD279+CE279)/1000</f>
        <v>0</v>
      </c>
      <c r="AA279">
        <f>0.61365*exp(17.502*CF279/(240.97+CF279))</f>
        <v>0</v>
      </c>
      <c r="AB279">
        <f>(X279-BY279*(CD279+CE279)/1000)</f>
        <v>0</v>
      </c>
      <c r="AC279">
        <f>(-J279*44100)</f>
        <v>0</v>
      </c>
      <c r="AD279">
        <f>2*29.3*R279*0.92*(CF279-W279)</f>
        <v>0</v>
      </c>
      <c r="AE279">
        <f>2*0.95*5.67E-8*(((CF279+$B$7)+273)^4-(W279+273)^4)</f>
        <v>0</v>
      </c>
      <c r="AF279">
        <f>U279+AE279+AC279+AD279</f>
        <v>0</v>
      </c>
      <c r="AG279">
        <v>12</v>
      </c>
      <c r="AH279">
        <v>1</v>
      </c>
      <c r="AI279">
        <f>IF(AG279*$H$13&gt;=AK279,1.0,(AK279/(AK279-AG279*$H$13)))</f>
        <v>0</v>
      </c>
      <c r="AJ279">
        <f>(AI279-1)*100</f>
        <v>0</v>
      </c>
      <c r="AK279">
        <f>MAX(0,($B$13+$C$13*CK279)/(1+$D$13*CK279)*CD279/(CF279+273)*$E$13)</f>
        <v>0</v>
      </c>
      <c r="AL279" t="s">
        <v>292</v>
      </c>
      <c r="AM279" t="s">
        <v>292</v>
      </c>
      <c r="AN279">
        <v>0</v>
      </c>
      <c r="AO279">
        <v>0</v>
      </c>
      <c r="AP279">
        <f>1-AN279/AO279</f>
        <v>0</v>
      </c>
      <c r="AQ279">
        <v>0</v>
      </c>
      <c r="AR279" t="s">
        <v>292</v>
      </c>
      <c r="AS279" t="s">
        <v>292</v>
      </c>
      <c r="AT279">
        <v>0</v>
      </c>
      <c r="AU279">
        <v>0</v>
      </c>
      <c r="AV279">
        <f>1-AT279/AU279</f>
        <v>0</v>
      </c>
      <c r="AW279">
        <v>0.5</v>
      </c>
      <c r="AX279">
        <f>BO279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292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BN279">
        <f>$B$11*CL279+$C$11*CM279+$F$11*CN279*(1-CQ279)</f>
        <v>0</v>
      </c>
      <c r="BO279">
        <f>BN279*BP279</f>
        <v>0</v>
      </c>
      <c r="BP279">
        <f>($B$11*$D$9+$C$11*$D$9+$F$11*((DA279+CS279)/MAX(DA279+CS279+DB279, 0.1)*$I$9+DB279/MAX(DA279+CS279+DB279, 0.1)*$J$9))/($B$11+$C$11+$F$11)</f>
        <v>0</v>
      </c>
      <c r="BQ279">
        <f>($B$11*$K$9+$C$11*$K$9+$F$11*((DA279+CS279)/MAX(DA279+CS279+DB279, 0.1)*$P$9+DB279/MAX(DA279+CS279+DB279, 0.1)*$Q$9))/($B$11+$C$11+$F$11)</f>
        <v>0</v>
      </c>
      <c r="BR279">
        <v>6</v>
      </c>
      <c r="BS279">
        <v>0.5</v>
      </c>
      <c r="BT279" t="s">
        <v>293</v>
      </c>
      <c r="BU279">
        <v>2</v>
      </c>
      <c r="BV279">
        <v>1626126837.6</v>
      </c>
      <c r="BW279">
        <v>400.692</v>
      </c>
      <c r="BX279">
        <v>419.982333333333</v>
      </c>
      <c r="BY279">
        <v>9.49376333333333</v>
      </c>
      <c r="BZ279">
        <v>5.46646</v>
      </c>
      <c r="CA279">
        <v>398.565</v>
      </c>
      <c r="CB279">
        <v>9.53741666666667</v>
      </c>
      <c r="CC279">
        <v>900.047</v>
      </c>
      <c r="CD279">
        <v>100.777666666667</v>
      </c>
      <c r="CE279">
        <v>0.111387666666667</v>
      </c>
      <c r="CF279">
        <v>22.7469333333333</v>
      </c>
      <c r="CG279">
        <v>21.4009</v>
      </c>
      <c r="CH279">
        <v>999.9</v>
      </c>
      <c r="CI279">
        <v>0</v>
      </c>
      <c r="CJ279">
        <v>0</v>
      </c>
      <c r="CK279">
        <v>10013.5666666667</v>
      </c>
      <c r="CL279">
        <v>0</v>
      </c>
      <c r="CM279">
        <v>0.221023</v>
      </c>
      <c r="CN279">
        <v>1460.05333333333</v>
      </c>
      <c r="CO279">
        <v>0.972999</v>
      </c>
      <c r="CP279">
        <v>0.0270008</v>
      </c>
      <c r="CQ279">
        <v>0</v>
      </c>
      <c r="CR279">
        <v>878.026666666667</v>
      </c>
      <c r="CS279">
        <v>4.99999</v>
      </c>
      <c r="CT279">
        <v>12865.0666666667</v>
      </c>
      <c r="CU279">
        <v>12728.8333333333</v>
      </c>
      <c r="CV279">
        <v>40.25</v>
      </c>
      <c r="CW279">
        <v>42.25</v>
      </c>
      <c r="CX279">
        <v>41.312</v>
      </c>
      <c r="CY279">
        <v>41.6663333333333</v>
      </c>
      <c r="CZ279">
        <v>42.125</v>
      </c>
      <c r="DA279">
        <v>1415.76333333333</v>
      </c>
      <c r="DB279">
        <v>39.29</v>
      </c>
      <c r="DC279">
        <v>0</v>
      </c>
      <c r="DD279">
        <v>1626126847.9</v>
      </c>
      <c r="DE279">
        <v>0</v>
      </c>
      <c r="DF279">
        <v>878.26572</v>
      </c>
      <c r="DG279">
        <v>-3.46784615353469</v>
      </c>
      <c r="DH279">
        <v>-47.753846079386</v>
      </c>
      <c r="DI279">
        <v>12869.088</v>
      </c>
      <c r="DJ279">
        <v>15</v>
      </c>
      <c r="DK279">
        <v>1626126261</v>
      </c>
      <c r="DL279" t="s">
        <v>294</v>
      </c>
      <c r="DM279">
        <v>1626126255</v>
      </c>
      <c r="DN279">
        <v>1626126261</v>
      </c>
      <c r="DO279">
        <v>7</v>
      </c>
      <c r="DP279">
        <v>0.339</v>
      </c>
      <c r="DQ279">
        <v>0.02</v>
      </c>
      <c r="DR279">
        <v>2.158</v>
      </c>
      <c r="DS279">
        <v>-0.064</v>
      </c>
      <c r="DT279">
        <v>420</v>
      </c>
      <c r="DU279">
        <v>4</v>
      </c>
      <c r="DV279">
        <v>0.09</v>
      </c>
      <c r="DW279">
        <v>0.05</v>
      </c>
      <c r="DX279">
        <v>-19.209412195122</v>
      </c>
      <c r="DY279">
        <v>-0.407170034843212</v>
      </c>
      <c r="DZ279">
        <v>0.0467110484403953</v>
      </c>
      <c r="EA279">
        <v>1</v>
      </c>
      <c r="EB279">
        <v>878.443666666667</v>
      </c>
      <c r="EC279">
        <v>-3.15847291875799</v>
      </c>
      <c r="ED279">
        <v>0.351107224118619</v>
      </c>
      <c r="EE279">
        <v>1</v>
      </c>
      <c r="EF279">
        <v>3.96245</v>
      </c>
      <c r="EG279">
        <v>0.348402857142848</v>
      </c>
      <c r="EH279">
        <v>0.035301526050065</v>
      </c>
      <c r="EI279">
        <v>0</v>
      </c>
      <c r="EJ279">
        <v>2</v>
      </c>
      <c r="EK279">
        <v>3</v>
      </c>
      <c r="EL279" t="s">
        <v>340</v>
      </c>
      <c r="EM279">
        <v>100</v>
      </c>
      <c r="EN279">
        <v>100</v>
      </c>
      <c r="EO279">
        <v>2.127</v>
      </c>
      <c r="EP279">
        <v>-0.0436</v>
      </c>
      <c r="EQ279">
        <v>1.36772170046793</v>
      </c>
      <c r="ER279">
        <v>0.00225868272383977</v>
      </c>
      <c r="ES279">
        <v>-9.96746185667655e-07</v>
      </c>
      <c r="ET279">
        <v>2.83711317370827e-10</v>
      </c>
      <c r="EU279">
        <v>-0.063082517618382</v>
      </c>
      <c r="EV279">
        <v>-0.00217948432402501</v>
      </c>
      <c r="EW279">
        <v>0.000453263451741206</v>
      </c>
      <c r="EX279">
        <v>-1.16319206543697e-06</v>
      </c>
      <c r="EY279">
        <v>-2</v>
      </c>
      <c r="EZ279">
        <v>2196</v>
      </c>
      <c r="FA279">
        <v>1</v>
      </c>
      <c r="FB279">
        <v>25</v>
      </c>
      <c r="FC279">
        <v>9.7</v>
      </c>
      <c r="FD279">
        <v>9.6</v>
      </c>
      <c r="FE279">
        <v>18</v>
      </c>
      <c r="FF279">
        <v>947.135</v>
      </c>
      <c r="FG279">
        <v>426.522</v>
      </c>
      <c r="FH279">
        <v>24.9795</v>
      </c>
      <c r="FI279">
        <v>25.3974</v>
      </c>
      <c r="FJ279">
        <v>29.9998</v>
      </c>
      <c r="FK279">
        <v>25.5863</v>
      </c>
      <c r="FL279">
        <v>25.6312</v>
      </c>
      <c r="FM279">
        <v>25.2804</v>
      </c>
      <c r="FN279">
        <v>67.2037</v>
      </c>
      <c r="FO279">
        <v>0</v>
      </c>
      <c r="FP279">
        <v>25.09</v>
      </c>
      <c r="FQ279">
        <v>420</v>
      </c>
      <c r="FR279">
        <v>5.55188</v>
      </c>
      <c r="FS279">
        <v>101.432</v>
      </c>
      <c r="FT279">
        <v>102.06</v>
      </c>
    </row>
    <row r="280" spans="1:176">
      <c r="A280">
        <v>264</v>
      </c>
      <c r="B280">
        <v>1626126840.6</v>
      </c>
      <c r="C280">
        <v>526.099999904633</v>
      </c>
      <c r="D280" t="s">
        <v>822</v>
      </c>
      <c r="E280" t="s">
        <v>823</v>
      </c>
      <c r="F280">
        <v>1</v>
      </c>
      <c r="I280">
        <v>1626126839.6</v>
      </c>
      <c r="J280">
        <f>(K280)/1000</f>
        <v>0</v>
      </c>
      <c r="K280">
        <f>1000*CC280*AI280*(BY280-BZ280)/(100*BR280*(1000-AI280*BY280))</f>
        <v>0</v>
      </c>
      <c r="L280">
        <f>CC280*AI280*(BX280-BW280*(1000-AI280*BZ280)/(1000-AI280*BY280))/(100*BR280)</f>
        <v>0</v>
      </c>
      <c r="M280">
        <f>BW280 - IF(AI280&gt;1, L280*BR280*100.0/(AK280*CK280), 0)</f>
        <v>0</v>
      </c>
      <c r="N280">
        <f>((T280-J280/2)*M280-L280)/(T280+J280/2)</f>
        <v>0</v>
      </c>
      <c r="O280">
        <f>N280*(CD280+CE280)/1000.0</f>
        <v>0</v>
      </c>
      <c r="P280">
        <f>(BW280 - IF(AI280&gt;1, L280*BR280*100.0/(AK280*CK280), 0))*(CD280+CE280)/1000.0</f>
        <v>0</v>
      </c>
      <c r="Q280">
        <f>2.0/((1/S280-1/R280)+SIGN(S280)*SQRT((1/S280-1/R280)*(1/S280-1/R280) + 4*BS280/((BS280+1)*(BS280+1))*(2*1/S280*1/R280-1/R280*1/R280)))</f>
        <v>0</v>
      </c>
      <c r="R280">
        <f>IF(LEFT(BT280,1)&lt;&gt;"0",IF(LEFT(BT280,1)="1",3.0,BU280),$D$5+$E$5*(CK280*CD280/($K$5*1000))+$F$5*(CK280*CD280/($K$5*1000))*MAX(MIN(BR280,$J$5),$I$5)*MAX(MIN(BR280,$J$5),$I$5)+$G$5*MAX(MIN(BR280,$J$5),$I$5)*(CK280*CD280/($K$5*1000))+$H$5*(CK280*CD280/($K$5*1000))*(CK280*CD280/($K$5*1000)))</f>
        <v>0</v>
      </c>
      <c r="S280">
        <f>J280*(1000-(1000*0.61365*exp(17.502*W280/(240.97+W280))/(CD280+CE280)+BY280)/2)/(1000*0.61365*exp(17.502*W280/(240.97+W280))/(CD280+CE280)-BY280)</f>
        <v>0</v>
      </c>
      <c r="T280">
        <f>1/((BS280+1)/(Q280/1.6)+1/(R280/1.37)) + BS280/((BS280+1)/(Q280/1.6) + BS280/(R280/1.37))</f>
        <v>0</v>
      </c>
      <c r="U280">
        <f>(BN280*BQ280)</f>
        <v>0</v>
      </c>
      <c r="V280">
        <f>(CF280+(U280+2*0.95*5.67E-8*(((CF280+$B$7)+273)^4-(CF280+273)^4)-44100*J280)/(1.84*29.3*R280+8*0.95*5.67E-8*(CF280+273)^3))</f>
        <v>0</v>
      </c>
      <c r="W280">
        <f>($C$7*CG280+$D$7*CH280+$E$7*V280)</f>
        <v>0</v>
      </c>
      <c r="X280">
        <f>0.61365*exp(17.502*W280/(240.97+W280))</f>
        <v>0</v>
      </c>
      <c r="Y280">
        <f>(Z280/AA280*100)</f>
        <v>0</v>
      </c>
      <c r="Z280">
        <f>BY280*(CD280+CE280)/1000</f>
        <v>0</v>
      </c>
      <c r="AA280">
        <f>0.61365*exp(17.502*CF280/(240.97+CF280))</f>
        <v>0</v>
      </c>
      <c r="AB280">
        <f>(X280-BY280*(CD280+CE280)/1000)</f>
        <v>0</v>
      </c>
      <c r="AC280">
        <f>(-J280*44100)</f>
        <v>0</v>
      </c>
      <c r="AD280">
        <f>2*29.3*R280*0.92*(CF280-W280)</f>
        <v>0</v>
      </c>
      <c r="AE280">
        <f>2*0.95*5.67E-8*(((CF280+$B$7)+273)^4-(W280+273)^4)</f>
        <v>0</v>
      </c>
      <c r="AF280">
        <f>U280+AE280+AC280+AD280</f>
        <v>0</v>
      </c>
      <c r="AG280">
        <v>12</v>
      </c>
      <c r="AH280">
        <v>1</v>
      </c>
      <c r="AI280">
        <f>IF(AG280*$H$13&gt;=AK280,1.0,(AK280/(AK280-AG280*$H$13)))</f>
        <v>0</v>
      </c>
      <c r="AJ280">
        <f>(AI280-1)*100</f>
        <v>0</v>
      </c>
      <c r="AK280">
        <f>MAX(0,($B$13+$C$13*CK280)/(1+$D$13*CK280)*CD280/(CF280+273)*$E$13)</f>
        <v>0</v>
      </c>
      <c r="AL280" t="s">
        <v>292</v>
      </c>
      <c r="AM280" t="s">
        <v>292</v>
      </c>
      <c r="AN280">
        <v>0</v>
      </c>
      <c r="AO280">
        <v>0</v>
      </c>
      <c r="AP280">
        <f>1-AN280/AO280</f>
        <v>0</v>
      </c>
      <c r="AQ280">
        <v>0</v>
      </c>
      <c r="AR280" t="s">
        <v>292</v>
      </c>
      <c r="AS280" t="s">
        <v>292</v>
      </c>
      <c r="AT280">
        <v>0</v>
      </c>
      <c r="AU280">
        <v>0</v>
      </c>
      <c r="AV280">
        <f>1-AT280/AU280</f>
        <v>0</v>
      </c>
      <c r="AW280">
        <v>0.5</v>
      </c>
      <c r="AX280">
        <f>BO280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292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BN280">
        <f>$B$11*CL280+$C$11*CM280+$F$11*CN280*(1-CQ280)</f>
        <v>0</v>
      </c>
      <c r="BO280">
        <f>BN280*BP280</f>
        <v>0</v>
      </c>
      <c r="BP280">
        <f>($B$11*$D$9+$C$11*$D$9+$F$11*((DA280+CS280)/MAX(DA280+CS280+DB280, 0.1)*$I$9+DB280/MAX(DA280+CS280+DB280, 0.1)*$J$9))/($B$11+$C$11+$F$11)</f>
        <v>0</v>
      </c>
      <c r="BQ280">
        <f>($B$11*$K$9+$C$11*$K$9+$F$11*((DA280+CS280)/MAX(DA280+CS280+DB280, 0.1)*$P$9+DB280/MAX(DA280+CS280+DB280, 0.1)*$Q$9))/($B$11+$C$11+$F$11)</f>
        <v>0</v>
      </c>
      <c r="BR280">
        <v>6</v>
      </c>
      <c r="BS280">
        <v>0.5</v>
      </c>
      <c r="BT280" t="s">
        <v>293</v>
      </c>
      <c r="BU280">
        <v>2</v>
      </c>
      <c r="BV280">
        <v>1626126839.6</v>
      </c>
      <c r="BW280">
        <v>400.677666666667</v>
      </c>
      <c r="BX280">
        <v>419.976333333333</v>
      </c>
      <c r="BY280">
        <v>9.51240333333333</v>
      </c>
      <c r="BZ280">
        <v>5.48296</v>
      </c>
      <c r="CA280">
        <v>398.55</v>
      </c>
      <c r="CB280">
        <v>9.55594333333333</v>
      </c>
      <c r="CC280">
        <v>899.990666666667</v>
      </c>
      <c r="CD280">
        <v>100.777333333333</v>
      </c>
      <c r="CE280">
        <v>0.111719666666667</v>
      </c>
      <c r="CF280">
        <v>22.7838</v>
      </c>
      <c r="CG280">
        <v>21.4343666666667</v>
      </c>
      <c r="CH280">
        <v>999.9</v>
      </c>
      <c r="CI280">
        <v>0</v>
      </c>
      <c r="CJ280">
        <v>0</v>
      </c>
      <c r="CK280">
        <v>9968.33333333333</v>
      </c>
      <c r="CL280">
        <v>0</v>
      </c>
      <c r="CM280">
        <v>0.221023</v>
      </c>
      <c r="CN280">
        <v>1460.06333333333</v>
      </c>
      <c r="CO280">
        <v>0.972999</v>
      </c>
      <c r="CP280">
        <v>0.0270008</v>
      </c>
      <c r="CQ280">
        <v>0</v>
      </c>
      <c r="CR280">
        <v>877.8</v>
      </c>
      <c r="CS280">
        <v>4.99999</v>
      </c>
      <c r="CT280">
        <v>12863.2333333333</v>
      </c>
      <c r="CU280">
        <v>12728.8666666667</v>
      </c>
      <c r="CV280">
        <v>40.25</v>
      </c>
      <c r="CW280">
        <v>42.25</v>
      </c>
      <c r="CX280">
        <v>41.312</v>
      </c>
      <c r="CY280">
        <v>41.625</v>
      </c>
      <c r="CZ280">
        <v>42.083</v>
      </c>
      <c r="DA280">
        <v>1415.77333333333</v>
      </c>
      <c r="DB280">
        <v>39.29</v>
      </c>
      <c r="DC280">
        <v>0</v>
      </c>
      <c r="DD280">
        <v>1626126849.7</v>
      </c>
      <c r="DE280">
        <v>0</v>
      </c>
      <c r="DF280">
        <v>878.184807692308</v>
      </c>
      <c r="DG280">
        <v>-3.62328206081701</v>
      </c>
      <c r="DH280">
        <v>-45.4222222489189</v>
      </c>
      <c r="DI280">
        <v>12867.9538461538</v>
      </c>
      <c r="DJ280">
        <v>15</v>
      </c>
      <c r="DK280">
        <v>1626126261</v>
      </c>
      <c r="DL280" t="s">
        <v>294</v>
      </c>
      <c r="DM280">
        <v>1626126255</v>
      </c>
      <c r="DN280">
        <v>1626126261</v>
      </c>
      <c r="DO280">
        <v>7</v>
      </c>
      <c r="DP280">
        <v>0.339</v>
      </c>
      <c r="DQ280">
        <v>0.02</v>
      </c>
      <c r="DR280">
        <v>2.158</v>
      </c>
      <c r="DS280">
        <v>-0.064</v>
      </c>
      <c r="DT280">
        <v>420</v>
      </c>
      <c r="DU280">
        <v>4</v>
      </c>
      <c r="DV280">
        <v>0.09</v>
      </c>
      <c r="DW280">
        <v>0.05</v>
      </c>
      <c r="DX280">
        <v>-19.2236853658537</v>
      </c>
      <c r="DY280">
        <v>-0.432919860627152</v>
      </c>
      <c r="DZ280">
        <v>0.0489324300711812</v>
      </c>
      <c r="EA280">
        <v>1</v>
      </c>
      <c r="EB280">
        <v>878.3324</v>
      </c>
      <c r="EC280">
        <v>-3.02947638365286</v>
      </c>
      <c r="ED280">
        <v>0.346915650513828</v>
      </c>
      <c r="EE280">
        <v>1</v>
      </c>
      <c r="EF280">
        <v>3.97319878048781</v>
      </c>
      <c r="EG280">
        <v>0.367290313588844</v>
      </c>
      <c r="EH280">
        <v>0.0369373771432151</v>
      </c>
      <c r="EI280">
        <v>0</v>
      </c>
      <c r="EJ280">
        <v>2</v>
      </c>
      <c r="EK280">
        <v>3</v>
      </c>
      <c r="EL280" t="s">
        <v>340</v>
      </c>
      <c r="EM280">
        <v>100</v>
      </c>
      <c r="EN280">
        <v>100</v>
      </c>
      <c r="EO280">
        <v>2.128</v>
      </c>
      <c r="EP280">
        <v>-0.0435</v>
      </c>
      <c r="EQ280">
        <v>1.36772170046793</v>
      </c>
      <c r="ER280">
        <v>0.00225868272383977</v>
      </c>
      <c r="ES280">
        <v>-9.96746185667655e-07</v>
      </c>
      <c r="ET280">
        <v>2.83711317370827e-10</v>
      </c>
      <c r="EU280">
        <v>-0.063082517618382</v>
      </c>
      <c r="EV280">
        <v>-0.00217948432402501</v>
      </c>
      <c r="EW280">
        <v>0.000453263451741206</v>
      </c>
      <c r="EX280">
        <v>-1.16319206543697e-06</v>
      </c>
      <c r="EY280">
        <v>-2</v>
      </c>
      <c r="EZ280">
        <v>2196</v>
      </c>
      <c r="FA280">
        <v>1</v>
      </c>
      <c r="FB280">
        <v>25</v>
      </c>
      <c r="FC280">
        <v>9.8</v>
      </c>
      <c r="FD280">
        <v>9.7</v>
      </c>
      <c r="FE280">
        <v>18</v>
      </c>
      <c r="FF280">
        <v>947.133</v>
      </c>
      <c r="FG280">
        <v>426.538</v>
      </c>
      <c r="FH280">
        <v>25.0446</v>
      </c>
      <c r="FI280">
        <v>25.3955</v>
      </c>
      <c r="FJ280">
        <v>29.9999</v>
      </c>
      <c r="FK280">
        <v>25.5847</v>
      </c>
      <c r="FL280">
        <v>25.6296</v>
      </c>
      <c r="FM280">
        <v>25.2809</v>
      </c>
      <c r="FN280">
        <v>67.2037</v>
      </c>
      <c r="FO280">
        <v>0</v>
      </c>
      <c r="FP280">
        <v>25.09</v>
      </c>
      <c r="FQ280">
        <v>420</v>
      </c>
      <c r="FR280">
        <v>5.53519</v>
      </c>
      <c r="FS280">
        <v>101.431</v>
      </c>
      <c r="FT280">
        <v>102.061</v>
      </c>
    </row>
    <row r="281" spans="1:176">
      <c r="A281">
        <v>265</v>
      </c>
      <c r="B281">
        <v>1626126842.6</v>
      </c>
      <c r="C281">
        <v>528.099999904633</v>
      </c>
      <c r="D281" t="s">
        <v>824</v>
      </c>
      <c r="E281" t="s">
        <v>825</v>
      </c>
      <c r="F281">
        <v>1</v>
      </c>
      <c r="I281">
        <v>1626126841.6</v>
      </c>
      <c r="J281">
        <f>(K281)/1000</f>
        <v>0</v>
      </c>
      <c r="K281">
        <f>1000*CC281*AI281*(BY281-BZ281)/(100*BR281*(1000-AI281*BY281))</f>
        <v>0</v>
      </c>
      <c r="L281">
        <f>CC281*AI281*(BX281-BW281*(1000-AI281*BZ281)/(1000-AI281*BY281))/(100*BR281)</f>
        <v>0</v>
      </c>
      <c r="M281">
        <f>BW281 - IF(AI281&gt;1, L281*BR281*100.0/(AK281*CK281), 0)</f>
        <v>0</v>
      </c>
      <c r="N281">
        <f>((T281-J281/2)*M281-L281)/(T281+J281/2)</f>
        <v>0</v>
      </c>
      <c r="O281">
        <f>N281*(CD281+CE281)/1000.0</f>
        <v>0</v>
      </c>
      <c r="P281">
        <f>(BW281 - IF(AI281&gt;1, L281*BR281*100.0/(AK281*CK281), 0))*(CD281+CE281)/1000.0</f>
        <v>0</v>
      </c>
      <c r="Q281">
        <f>2.0/((1/S281-1/R281)+SIGN(S281)*SQRT((1/S281-1/R281)*(1/S281-1/R281) + 4*BS281/((BS281+1)*(BS281+1))*(2*1/S281*1/R281-1/R281*1/R281)))</f>
        <v>0</v>
      </c>
      <c r="R281">
        <f>IF(LEFT(BT281,1)&lt;&gt;"0",IF(LEFT(BT281,1)="1",3.0,BU281),$D$5+$E$5*(CK281*CD281/($K$5*1000))+$F$5*(CK281*CD281/($K$5*1000))*MAX(MIN(BR281,$J$5),$I$5)*MAX(MIN(BR281,$J$5),$I$5)+$G$5*MAX(MIN(BR281,$J$5),$I$5)*(CK281*CD281/($K$5*1000))+$H$5*(CK281*CD281/($K$5*1000))*(CK281*CD281/($K$5*1000)))</f>
        <v>0</v>
      </c>
      <c r="S281">
        <f>J281*(1000-(1000*0.61365*exp(17.502*W281/(240.97+W281))/(CD281+CE281)+BY281)/2)/(1000*0.61365*exp(17.502*W281/(240.97+W281))/(CD281+CE281)-BY281)</f>
        <v>0</v>
      </c>
      <c r="T281">
        <f>1/((BS281+1)/(Q281/1.6)+1/(R281/1.37)) + BS281/((BS281+1)/(Q281/1.6) + BS281/(R281/1.37))</f>
        <v>0</v>
      </c>
      <c r="U281">
        <f>(BN281*BQ281)</f>
        <v>0</v>
      </c>
      <c r="V281">
        <f>(CF281+(U281+2*0.95*5.67E-8*(((CF281+$B$7)+273)^4-(CF281+273)^4)-44100*J281)/(1.84*29.3*R281+8*0.95*5.67E-8*(CF281+273)^3))</f>
        <v>0</v>
      </c>
      <c r="W281">
        <f>($C$7*CG281+$D$7*CH281+$E$7*V281)</f>
        <v>0</v>
      </c>
      <c r="X281">
        <f>0.61365*exp(17.502*W281/(240.97+W281))</f>
        <v>0</v>
      </c>
      <c r="Y281">
        <f>(Z281/AA281*100)</f>
        <v>0</v>
      </c>
      <c r="Z281">
        <f>BY281*(CD281+CE281)/1000</f>
        <v>0</v>
      </c>
      <c r="AA281">
        <f>0.61365*exp(17.502*CF281/(240.97+CF281))</f>
        <v>0</v>
      </c>
      <c r="AB281">
        <f>(X281-BY281*(CD281+CE281)/1000)</f>
        <v>0</v>
      </c>
      <c r="AC281">
        <f>(-J281*44100)</f>
        <v>0</v>
      </c>
      <c r="AD281">
        <f>2*29.3*R281*0.92*(CF281-W281)</f>
        <v>0</v>
      </c>
      <c r="AE281">
        <f>2*0.95*5.67E-8*(((CF281+$B$7)+273)^4-(W281+273)^4)</f>
        <v>0</v>
      </c>
      <c r="AF281">
        <f>U281+AE281+AC281+AD281</f>
        <v>0</v>
      </c>
      <c r="AG281">
        <v>12</v>
      </c>
      <c r="AH281">
        <v>1</v>
      </c>
      <c r="AI281">
        <f>IF(AG281*$H$13&gt;=AK281,1.0,(AK281/(AK281-AG281*$H$13)))</f>
        <v>0</v>
      </c>
      <c r="AJ281">
        <f>(AI281-1)*100</f>
        <v>0</v>
      </c>
      <c r="AK281">
        <f>MAX(0,($B$13+$C$13*CK281)/(1+$D$13*CK281)*CD281/(CF281+273)*$E$13)</f>
        <v>0</v>
      </c>
      <c r="AL281" t="s">
        <v>292</v>
      </c>
      <c r="AM281" t="s">
        <v>292</v>
      </c>
      <c r="AN281">
        <v>0</v>
      </c>
      <c r="AO281">
        <v>0</v>
      </c>
      <c r="AP281">
        <f>1-AN281/AO281</f>
        <v>0</v>
      </c>
      <c r="AQ281">
        <v>0</v>
      </c>
      <c r="AR281" t="s">
        <v>292</v>
      </c>
      <c r="AS281" t="s">
        <v>292</v>
      </c>
      <c r="AT281">
        <v>0</v>
      </c>
      <c r="AU281">
        <v>0</v>
      </c>
      <c r="AV281">
        <f>1-AT281/AU281</f>
        <v>0</v>
      </c>
      <c r="AW281">
        <v>0.5</v>
      </c>
      <c r="AX281">
        <f>BO281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292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BN281">
        <f>$B$11*CL281+$C$11*CM281+$F$11*CN281*(1-CQ281)</f>
        <v>0</v>
      </c>
      <c r="BO281">
        <f>BN281*BP281</f>
        <v>0</v>
      </c>
      <c r="BP281">
        <f>($B$11*$D$9+$C$11*$D$9+$F$11*((DA281+CS281)/MAX(DA281+CS281+DB281, 0.1)*$I$9+DB281/MAX(DA281+CS281+DB281, 0.1)*$J$9))/($B$11+$C$11+$F$11)</f>
        <v>0</v>
      </c>
      <c r="BQ281">
        <f>($B$11*$K$9+$C$11*$K$9+$F$11*((DA281+CS281)/MAX(DA281+CS281+DB281, 0.1)*$P$9+DB281/MAX(DA281+CS281+DB281, 0.1)*$Q$9))/($B$11+$C$11+$F$11)</f>
        <v>0</v>
      </c>
      <c r="BR281">
        <v>6</v>
      </c>
      <c r="BS281">
        <v>0.5</v>
      </c>
      <c r="BT281" t="s">
        <v>293</v>
      </c>
      <c r="BU281">
        <v>2</v>
      </c>
      <c r="BV281">
        <v>1626126841.6</v>
      </c>
      <c r="BW281">
        <v>400.659666666667</v>
      </c>
      <c r="BX281">
        <v>419.981666666667</v>
      </c>
      <c r="BY281">
        <v>9.53462</v>
      </c>
      <c r="BZ281">
        <v>5.49534666666667</v>
      </c>
      <c r="CA281">
        <v>398.532333333333</v>
      </c>
      <c r="CB281">
        <v>9.57802</v>
      </c>
      <c r="CC281">
        <v>899.987333333333</v>
      </c>
      <c r="CD281">
        <v>100.777</v>
      </c>
      <c r="CE281">
        <v>0.112116333333333</v>
      </c>
      <c r="CF281">
        <v>22.8192</v>
      </c>
      <c r="CG281">
        <v>21.4731666666667</v>
      </c>
      <c r="CH281">
        <v>999.9</v>
      </c>
      <c r="CI281">
        <v>0</v>
      </c>
      <c r="CJ281">
        <v>0</v>
      </c>
      <c r="CK281">
        <v>9981.87666666667</v>
      </c>
      <c r="CL281">
        <v>0</v>
      </c>
      <c r="CM281">
        <v>0.221023</v>
      </c>
      <c r="CN281">
        <v>1460.06</v>
      </c>
      <c r="CO281">
        <v>0.972996333333333</v>
      </c>
      <c r="CP281">
        <v>0.0270039333333333</v>
      </c>
      <c r="CQ281">
        <v>0</v>
      </c>
      <c r="CR281">
        <v>877.580666666667</v>
      </c>
      <c r="CS281">
        <v>4.99999</v>
      </c>
      <c r="CT281">
        <v>12861.4666666667</v>
      </c>
      <c r="CU281">
        <v>12728.8</v>
      </c>
      <c r="CV281">
        <v>40.25</v>
      </c>
      <c r="CW281">
        <v>42.25</v>
      </c>
      <c r="CX281">
        <v>41.375</v>
      </c>
      <c r="CY281">
        <v>41.687</v>
      </c>
      <c r="CZ281">
        <v>42.125</v>
      </c>
      <c r="DA281">
        <v>1415.77</v>
      </c>
      <c r="DB281">
        <v>39.29</v>
      </c>
      <c r="DC281">
        <v>0</v>
      </c>
      <c r="DD281">
        <v>1626126852.1</v>
      </c>
      <c r="DE281">
        <v>0</v>
      </c>
      <c r="DF281">
        <v>878.019115384615</v>
      </c>
      <c r="DG281">
        <v>-3.94800000490218</v>
      </c>
      <c r="DH281">
        <v>-45.8735043145428</v>
      </c>
      <c r="DI281">
        <v>12866.0769230769</v>
      </c>
      <c r="DJ281">
        <v>15</v>
      </c>
      <c r="DK281">
        <v>1626126261</v>
      </c>
      <c r="DL281" t="s">
        <v>294</v>
      </c>
      <c r="DM281">
        <v>1626126255</v>
      </c>
      <c r="DN281">
        <v>1626126261</v>
      </c>
      <c r="DO281">
        <v>7</v>
      </c>
      <c r="DP281">
        <v>0.339</v>
      </c>
      <c r="DQ281">
        <v>0.02</v>
      </c>
      <c r="DR281">
        <v>2.158</v>
      </c>
      <c r="DS281">
        <v>-0.064</v>
      </c>
      <c r="DT281">
        <v>420</v>
      </c>
      <c r="DU281">
        <v>4</v>
      </c>
      <c r="DV281">
        <v>0.09</v>
      </c>
      <c r="DW281">
        <v>0.05</v>
      </c>
      <c r="DX281">
        <v>-19.239143902439</v>
      </c>
      <c r="DY281">
        <v>-0.428439721254389</v>
      </c>
      <c r="DZ281">
        <v>0.0485374888995447</v>
      </c>
      <c r="EA281">
        <v>1</v>
      </c>
      <c r="EB281">
        <v>878.178117647059</v>
      </c>
      <c r="EC281">
        <v>-3.3403065325379</v>
      </c>
      <c r="ED281">
        <v>0.366441534114077</v>
      </c>
      <c r="EE281">
        <v>1</v>
      </c>
      <c r="EF281">
        <v>3.98419390243902</v>
      </c>
      <c r="EG281">
        <v>0.363593101045292</v>
      </c>
      <c r="EH281">
        <v>0.0366140257596996</v>
      </c>
      <c r="EI281">
        <v>0</v>
      </c>
      <c r="EJ281">
        <v>2</v>
      </c>
      <c r="EK281">
        <v>3</v>
      </c>
      <c r="EL281" t="s">
        <v>340</v>
      </c>
      <c r="EM281">
        <v>100</v>
      </c>
      <c r="EN281">
        <v>100</v>
      </c>
      <c r="EO281">
        <v>2.128</v>
      </c>
      <c r="EP281">
        <v>-0.0433</v>
      </c>
      <c r="EQ281">
        <v>1.36772170046793</v>
      </c>
      <c r="ER281">
        <v>0.00225868272383977</v>
      </c>
      <c r="ES281">
        <v>-9.96746185667655e-07</v>
      </c>
      <c r="ET281">
        <v>2.83711317370827e-10</v>
      </c>
      <c r="EU281">
        <v>-0.063082517618382</v>
      </c>
      <c r="EV281">
        <v>-0.00217948432402501</v>
      </c>
      <c r="EW281">
        <v>0.000453263451741206</v>
      </c>
      <c r="EX281">
        <v>-1.16319206543697e-06</v>
      </c>
      <c r="EY281">
        <v>-2</v>
      </c>
      <c r="EZ281">
        <v>2196</v>
      </c>
      <c r="FA281">
        <v>1</v>
      </c>
      <c r="FB281">
        <v>25</v>
      </c>
      <c r="FC281">
        <v>9.8</v>
      </c>
      <c r="FD281">
        <v>9.7</v>
      </c>
      <c r="FE281">
        <v>18</v>
      </c>
      <c r="FF281">
        <v>946.609</v>
      </c>
      <c r="FG281">
        <v>426.584</v>
      </c>
      <c r="FH281">
        <v>25.1051</v>
      </c>
      <c r="FI281">
        <v>25.3934</v>
      </c>
      <c r="FJ281">
        <v>29.9999</v>
      </c>
      <c r="FK281">
        <v>25.5831</v>
      </c>
      <c r="FL281">
        <v>25.6278</v>
      </c>
      <c r="FM281">
        <v>25.2808</v>
      </c>
      <c r="FN281">
        <v>67.2037</v>
      </c>
      <c r="FO281">
        <v>0</v>
      </c>
      <c r="FP281">
        <v>25.19</v>
      </c>
      <c r="FQ281">
        <v>420</v>
      </c>
      <c r="FR281">
        <v>5.60359</v>
      </c>
      <c r="FS281">
        <v>101.43</v>
      </c>
      <c r="FT281">
        <v>102.061</v>
      </c>
    </row>
    <row r="282" spans="1:176">
      <c r="A282">
        <v>266</v>
      </c>
      <c r="B282">
        <v>1626126844.6</v>
      </c>
      <c r="C282">
        <v>530.099999904633</v>
      </c>
      <c r="D282" t="s">
        <v>826</v>
      </c>
      <c r="E282" t="s">
        <v>827</v>
      </c>
      <c r="F282">
        <v>1</v>
      </c>
      <c r="I282">
        <v>1626126843.6</v>
      </c>
      <c r="J282">
        <f>(K282)/1000</f>
        <v>0</v>
      </c>
      <c r="K282">
        <f>1000*CC282*AI282*(BY282-BZ282)/(100*BR282*(1000-AI282*BY282))</f>
        <v>0</v>
      </c>
      <c r="L282">
        <f>CC282*AI282*(BX282-BW282*(1000-AI282*BZ282)/(1000-AI282*BY282))/(100*BR282)</f>
        <v>0</v>
      </c>
      <c r="M282">
        <f>BW282 - IF(AI282&gt;1, L282*BR282*100.0/(AK282*CK282), 0)</f>
        <v>0</v>
      </c>
      <c r="N282">
        <f>((T282-J282/2)*M282-L282)/(T282+J282/2)</f>
        <v>0</v>
      </c>
      <c r="O282">
        <f>N282*(CD282+CE282)/1000.0</f>
        <v>0</v>
      </c>
      <c r="P282">
        <f>(BW282 - IF(AI282&gt;1, L282*BR282*100.0/(AK282*CK282), 0))*(CD282+CE282)/1000.0</f>
        <v>0</v>
      </c>
      <c r="Q282">
        <f>2.0/((1/S282-1/R282)+SIGN(S282)*SQRT((1/S282-1/R282)*(1/S282-1/R282) + 4*BS282/((BS282+1)*(BS282+1))*(2*1/S282*1/R282-1/R282*1/R282)))</f>
        <v>0</v>
      </c>
      <c r="R282">
        <f>IF(LEFT(BT282,1)&lt;&gt;"0",IF(LEFT(BT282,1)="1",3.0,BU282),$D$5+$E$5*(CK282*CD282/($K$5*1000))+$F$5*(CK282*CD282/($K$5*1000))*MAX(MIN(BR282,$J$5),$I$5)*MAX(MIN(BR282,$J$5),$I$5)+$G$5*MAX(MIN(BR282,$J$5),$I$5)*(CK282*CD282/($K$5*1000))+$H$5*(CK282*CD282/($K$5*1000))*(CK282*CD282/($K$5*1000)))</f>
        <v>0</v>
      </c>
      <c r="S282">
        <f>J282*(1000-(1000*0.61365*exp(17.502*W282/(240.97+W282))/(CD282+CE282)+BY282)/2)/(1000*0.61365*exp(17.502*W282/(240.97+W282))/(CD282+CE282)-BY282)</f>
        <v>0</v>
      </c>
      <c r="T282">
        <f>1/((BS282+1)/(Q282/1.6)+1/(R282/1.37)) + BS282/((BS282+1)/(Q282/1.6) + BS282/(R282/1.37))</f>
        <v>0</v>
      </c>
      <c r="U282">
        <f>(BN282*BQ282)</f>
        <v>0</v>
      </c>
      <c r="V282">
        <f>(CF282+(U282+2*0.95*5.67E-8*(((CF282+$B$7)+273)^4-(CF282+273)^4)-44100*J282)/(1.84*29.3*R282+8*0.95*5.67E-8*(CF282+273)^3))</f>
        <v>0</v>
      </c>
      <c r="W282">
        <f>($C$7*CG282+$D$7*CH282+$E$7*V282)</f>
        <v>0</v>
      </c>
      <c r="X282">
        <f>0.61365*exp(17.502*W282/(240.97+W282))</f>
        <v>0</v>
      </c>
      <c r="Y282">
        <f>(Z282/AA282*100)</f>
        <v>0</v>
      </c>
      <c r="Z282">
        <f>BY282*(CD282+CE282)/1000</f>
        <v>0</v>
      </c>
      <c r="AA282">
        <f>0.61365*exp(17.502*CF282/(240.97+CF282))</f>
        <v>0</v>
      </c>
      <c r="AB282">
        <f>(X282-BY282*(CD282+CE282)/1000)</f>
        <v>0</v>
      </c>
      <c r="AC282">
        <f>(-J282*44100)</f>
        <v>0</v>
      </c>
      <c r="AD282">
        <f>2*29.3*R282*0.92*(CF282-W282)</f>
        <v>0</v>
      </c>
      <c r="AE282">
        <f>2*0.95*5.67E-8*(((CF282+$B$7)+273)^4-(W282+273)^4)</f>
        <v>0</v>
      </c>
      <c r="AF282">
        <f>U282+AE282+AC282+AD282</f>
        <v>0</v>
      </c>
      <c r="AG282">
        <v>12</v>
      </c>
      <c r="AH282">
        <v>1</v>
      </c>
      <c r="AI282">
        <f>IF(AG282*$H$13&gt;=AK282,1.0,(AK282/(AK282-AG282*$H$13)))</f>
        <v>0</v>
      </c>
      <c r="AJ282">
        <f>(AI282-1)*100</f>
        <v>0</v>
      </c>
      <c r="AK282">
        <f>MAX(0,($B$13+$C$13*CK282)/(1+$D$13*CK282)*CD282/(CF282+273)*$E$13)</f>
        <v>0</v>
      </c>
      <c r="AL282" t="s">
        <v>292</v>
      </c>
      <c r="AM282" t="s">
        <v>292</v>
      </c>
      <c r="AN282">
        <v>0</v>
      </c>
      <c r="AO282">
        <v>0</v>
      </c>
      <c r="AP282">
        <f>1-AN282/AO282</f>
        <v>0</v>
      </c>
      <c r="AQ282">
        <v>0</v>
      </c>
      <c r="AR282" t="s">
        <v>292</v>
      </c>
      <c r="AS282" t="s">
        <v>292</v>
      </c>
      <c r="AT282">
        <v>0</v>
      </c>
      <c r="AU282">
        <v>0</v>
      </c>
      <c r="AV282">
        <f>1-AT282/AU282</f>
        <v>0</v>
      </c>
      <c r="AW282">
        <v>0.5</v>
      </c>
      <c r="AX282">
        <f>BO282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292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BN282">
        <f>$B$11*CL282+$C$11*CM282+$F$11*CN282*(1-CQ282)</f>
        <v>0</v>
      </c>
      <c r="BO282">
        <f>BN282*BP282</f>
        <v>0</v>
      </c>
      <c r="BP282">
        <f>($B$11*$D$9+$C$11*$D$9+$F$11*((DA282+CS282)/MAX(DA282+CS282+DB282, 0.1)*$I$9+DB282/MAX(DA282+CS282+DB282, 0.1)*$J$9))/($B$11+$C$11+$F$11)</f>
        <v>0</v>
      </c>
      <c r="BQ282">
        <f>($B$11*$K$9+$C$11*$K$9+$F$11*((DA282+CS282)/MAX(DA282+CS282+DB282, 0.1)*$P$9+DB282/MAX(DA282+CS282+DB282, 0.1)*$Q$9))/($B$11+$C$11+$F$11)</f>
        <v>0</v>
      </c>
      <c r="BR282">
        <v>6</v>
      </c>
      <c r="BS282">
        <v>0.5</v>
      </c>
      <c r="BT282" t="s">
        <v>293</v>
      </c>
      <c r="BU282">
        <v>2</v>
      </c>
      <c r="BV282">
        <v>1626126843.6</v>
      </c>
      <c r="BW282">
        <v>400.642</v>
      </c>
      <c r="BX282">
        <v>419.990333333333</v>
      </c>
      <c r="BY282">
        <v>9.55813666666667</v>
      </c>
      <c r="BZ282">
        <v>5.49868666666667</v>
      </c>
      <c r="CA282">
        <v>398.514</v>
      </c>
      <c r="CB282">
        <v>9.60139333333333</v>
      </c>
      <c r="CC282">
        <v>900.011</v>
      </c>
      <c r="CD282">
        <v>100.776</v>
      </c>
      <c r="CE282">
        <v>0.111511</v>
      </c>
      <c r="CF282">
        <v>22.8558</v>
      </c>
      <c r="CG282">
        <v>21.5063333333333</v>
      </c>
      <c r="CH282">
        <v>999.9</v>
      </c>
      <c r="CI282">
        <v>0</v>
      </c>
      <c r="CJ282">
        <v>0</v>
      </c>
      <c r="CK282">
        <v>10036.4666666667</v>
      </c>
      <c r="CL282">
        <v>0</v>
      </c>
      <c r="CM282">
        <v>0.221023</v>
      </c>
      <c r="CN282">
        <v>1460.06666666667</v>
      </c>
      <c r="CO282">
        <v>0.972999</v>
      </c>
      <c r="CP282">
        <v>0.0270008</v>
      </c>
      <c r="CQ282">
        <v>0</v>
      </c>
      <c r="CR282">
        <v>877.513333333333</v>
      </c>
      <c r="CS282">
        <v>4.99999</v>
      </c>
      <c r="CT282">
        <v>12860.5</v>
      </c>
      <c r="CU282">
        <v>12728.9333333333</v>
      </c>
      <c r="CV282">
        <v>40.25</v>
      </c>
      <c r="CW282">
        <v>42.25</v>
      </c>
      <c r="CX282">
        <v>41.375</v>
      </c>
      <c r="CY282">
        <v>41.687</v>
      </c>
      <c r="CZ282">
        <v>42.125</v>
      </c>
      <c r="DA282">
        <v>1415.77666666667</v>
      </c>
      <c r="DB282">
        <v>39.29</v>
      </c>
      <c r="DC282">
        <v>0</v>
      </c>
      <c r="DD282">
        <v>1626126853.9</v>
      </c>
      <c r="DE282">
        <v>0</v>
      </c>
      <c r="DF282">
        <v>877.89412</v>
      </c>
      <c r="DG282">
        <v>-3.73076922114799</v>
      </c>
      <c r="DH282">
        <v>-44.576923093462</v>
      </c>
      <c r="DI282">
        <v>12864.34</v>
      </c>
      <c r="DJ282">
        <v>15</v>
      </c>
      <c r="DK282">
        <v>1626126261</v>
      </c>
      <c r="DL282" t="s">
        <v>294</v>
      </c>
      <c r="DM282">
        <v>1626126255</v>
      </c>
      <c r="DN282">
        <v>1626126261</v>
      </c>
      <c r="DO282">
        <v>7</v>
      </c>
      <c r="DP282">
        <v>0.339</v>
      </c>
      <c r="DQ282">
        <v>0.02</v>
      </c>
      <c r="DR282">
        <v>2.158</v>
      </c>
      <c r="DS282">
        <v>-0.064</v>
      </c>
      <c r="DT282">
        <v>420</v>
      </c>
      <c r="DU282">
        <v>4</v>
      </c>
      <c r="DV282">
        <v>0.09</v>
      </c>
      <c r="DW282">
        <v>0.05</v>
      </c>
      <c r="DX282">
        <v>-19.2530146341463</v>
      </c>
      <c r="DY282">
        <v>-0.503521254355444</v>
      </c>
      <c r="DZ282">
        <v>0.0544867070876595</v>
      </c>
      <c r="EA282">
        <v>0</v>
      </c>
      <c r="EB282">
        <v>878.110545454545</v>
      </c>
      <c r="EC282">
        <v>-3.68691686447245</v>
      </c>
      <c r="ED282">
        <v>0.382463235777979</v>
      </c>
      <c r="EE282">
        <v>1</v>
      </c>
      <c r="EF282">
        <v>3.99558365853659</v>
      </c>
      <c r="EG282">
        <v>0.375357700348436</v>
      </c>
      <c r="EH282">
        <v>0.0376685494586986</v>
      </c>
      <c r="EI282">
        <v>0</v>
      </c>
      <c r="EJ282">
        <v>1</v>
      </c>
      <c r="EK282">
        <v>3</v>
      </c>
      <c r="EL282" t="s">
        <v>459</v>
      </c>
      <c r="EM282">
        <v>100</v>
      </c>
      <c r="EN282">
        <v>100</v>
      </c>
      <c r="EO282">
        <v>2.127</v>
      </c>
      <c r="EP282">
        <v>-0.0432</v>
      </c>
      <c r="EQ282">
        <v>1.36772170046793</v>
      </c>
      <c r="ER282">
        <v>0.00225868272383977</v>
      </c>
      <c r="ES282">
        <v>-9.96746185667655e-07</v>
      </c>
      <c r="ET282">
        <v>2.83711317370827e-10</v>
      </c>
      <c r="EU282">
        <v>-0.063082517618382</v>
      </c>
      <c r="EV282">
        <v>-0.00217948432402501</v>
      </c>
      <c r="EW282">
        <v>0.000453263451741206</v>
      </c>
      <c r="EX282">
        <v>-1.16319206543697e-06</v>
      </c>
      <c r="EY282">
        <v>-2</v>
      </c>
      <c r="EZ282">
        <v>2196</v>
      </c>
      <c r="FA282">
        <v>1</v>
      </c>
      <c r="FB282">
        <v>25</v>
      </c>
      <c r="FC282">
        <v>9.8</v>
      </c>
      <c r="FD282">
        <v>9.7</v>
      </c>
      <c r="FE282">
        <v>18</v>
      </c>
      <c r="FF282">
        <v>946.94</v>
      </c>
      <c r="FG282">
        <v>426.6</v>
      </c>
      <c r="FH282">
        <v>25.1589</v>
      </c>
      <c r="FI282">
        <v>25.3912</v>
      </c>
      <c r="FJ282">
        <v>29.9998</v>
      </c>
      <c r="FK282">
        <v>25.5812</v>
      </c>
      <c r="FL282">
        <v>25.6262</v>
      </c>
      <c r="FM282">
        <v>25.2816</v>
      </c>
      <c r="FN282">
        <v>66.9084</v>
      </c>
      <c r="FO282">
        <v>0</v>
      </c>
      <c r="FP282">
        <v>25.29</v>
      </c>
      <c r="FQ282">
        <v>420</v>
      </c>
      <c r="FR282">
        <v>5.60427</v>
      </c>
      <c r="FS282">
        <v>101.431</v>
      </c>
      <c r="FT282">
        <v>102.061</v>
      </c>
    </row>
    <row r="283" spans="1:176">
      <c r="A283">
        <v>267</v>
      </c>
      <c r="B283">
        <v>1626126846.6</v>
      </c>
      <c r="C283">
        <v>532.099999904633</v>
      </c>
      <c r="D283" t="s">
        <v>828</v>
      </c>
      <c r="E283" t="s">
        <v>829</v>
      </c>
      <c r="F283">
        <v>1</v>
      </c>
      <c r="I283">
        <v>1626126845.6</v>
      </c>
      <c r="J283">
        <f>(K283)/1000</f>
        <v>0</v>
      </c>
      <c r="K283">
        <f>1000*CC283*AI283*(BY283-BZ283)/(100*BR283*(1000-AI283*BY283))</f>
        <v>0</v>
      </c>
      <c r="L283">
        <f>CC283*AI283*(BX283-BW283*(1000-AI283*BZ283)/(1000-AI283*BY283))/(100*BR283)</f>
        <v>0</v>
      </c>
      <c r="M283">
        <f>BW283 - IF(AI283&gt;1, L283*BR283*100.0/(AK283*CK283), 0)</f>
        <v>0</v>
      </c>
      <c r="N283">
        <f>((T283-J283/2)*M283-L283)/(T283+J283/2)</f>
        <v>0</v>
      </c>
      <c r="O283">
        <f>N283*(CD283+CE283)/1000.0</f>
        <v>0</v>
      </c>
      <c r="P283">
        <f>(BW283 - IF(AI283&gt;1, L283*BR283*100.0/(AK283*CK283), 0))*(CD283+CE283)/1000.0</f>
        <v>0</v>
      </c>
      <c r="Q283">
        <f>2.0/((1/S283-1/R283)+SIGN(S283)*SQRT((1/S283-1/R283)*(1/S283-1/R283) + 4*BS283/((BS283+1)*(BS283+1))*(2*1/S283*1/R283-1/R283*1/R283)))</f>
        <v>0</v>
      </c>
      <c r="R283">
        <f>IF(LEFT(BT283,1)&lt;&gt;"0",IF(LEFT(BT283,1)="1",3.0,BU283),$D$5+$E$5*(CK283*CD283/($K$5*1000))+$F$5*(CK283*CD283/($K$5*1000))*MAX(MIN(BR283,$J$5),$I$5)*MAX(MIN(BR283,$J$5),$I$5)+$G$5*MAX(MIN(BR283,$J$5),$I$5)*(CK283*CD283/($K$5*1000))+$H$5*(CK283*CD283/($K$5*1000))*(CK283*CD283/($K$5*1000)))</f>
        <v>0</v>
      </c>
      <c r="S283">
        <f>J283*(1000-(1000*0.61365*exp(17.502*W283/(240.97+W283))/(CD283+CE283)+BY283)/2)/(1000*0.61365*exp(17.502*W283/(240.97+W283))/(CD283+CE283)-BY283)</f>
        <v>0</v>
      </c>
      <c r="T283">
        <f>1/((BS283+1)/(Q283/1.6)+1/(R283/1.37)) + BS283/((BS283+1)/(Q283/1.6) + BS283/(R283/1.37))</f>
        <v>0</v>
      </c>
      <c r="U283">
        <f>(BN283*BQ283)</f>
        <v>0</v>
      </c>
      <c r="V283">
        <f>(CF283+(U283+2*0.95*5.67E-8*(((CF283+$B$7)+273)^4-(CF283+273)^4)-44100*J283)/(1.84*29.3*R283+8*0.95*5.67E-8*(CF283+273)^3))</f>
        <v>0</v>
      </c>
      <c r="W283">
        <f>($C$7*CG283+$D$7*CH283+$E$7*V283)</f>
        <v>0</v>
      </c>
      <c r="X283">
        <f>0.61365*exp(17.502*W283/(240.97+W283))</f>
        <v>0</v>
      </c>
      <c r="Y283">
        <f>(Z283/AA283*100)</f>
        <v>0</v>
      </c>
      <c r="Z283">
        <f>BY283*(CD283+CE283)/1000</f>
        <v>0</v>
      </c>
      <c r="AA283">
        <f>0.61365*exp(17.502*CF283/(240.97+CF283))</f>
        <v>0</v>
      </c>
      <c r="AB283">
        <f>(X283-BY283*(CD283+CE283)/1000)</f>
        <v>0</v>
      </c>
      <c r="AC283">
        <f>(-J283*44100)</f>
        <v>0</v>
      </c>
      <c r="AD283">
        <f>2*29.3*R283*0.92*(CF283-W283)</f>
        <v>0</v>
      </c>
      <c r="AE283">
        <f>2*0.95*5.67E-8*(((CF283+$B$7)+273)^4-(W283+273)^4)</f>
        <v>0</v>
      </c>
      <c r="AF283">
        <f>U283+AE283+AC283+AD283</f>
        <v>0</v>
      </c>
      <c r="AG283">
        <v>11</v>
      </c>
      <c r="AH283">
        <v>1</v>
      </c>
      <c r="AI283">
        <f>IF(AG283*$H$13&gt;=AK283,1.0,(AK283/(AK283-AG283*$H$13)))</f>
        <v>0</v>
      </c>
      <c r="AJ283">
        <f>(AI283-1)*100</f>
        <v>0</v>
      </c>
      <c r="AK283">
        <f>MAX(0,($B$13+$C$13*CK283)/(1+$D$13*CK283)*CD283/(CF283+273)*$E$13)</f>
        <v>0</v>
      </c>
      <c r="AL283" t="s">
        <v>292</v>
      </c>
      <c r="AM283" t="s">
        <v>292</v>
      </c>
      <c r="AN283">
        <v>0</v>
      </c>
      <c r="AO283">
        <v>0</v>
      </c>
      <c r="AP283">
        <f>1-AN283/AO283</f>
        <v>0</v>
      </c>
      <c r="AQ283">
        <v>0</v>
      </c>
      <c r="AR283" t="s">
        <v>292</v>
      </c>
      <c r="AS283" t="s">
        <v>292</v>
      </c>
      <c r="AT283">
        <v>0</v>
      </c>
      <c r="AU283">
        <v>0</v>
      </c>
      <c r="AV283">
        <f>1-AT283/AU283</f>
        <v>0</v>
      </c>
      <c r="AW283">
        <v>0.5</v>
      </c>
      <c r="AX283">
        <f>BO283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292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BN283">
        <f>$B$11*CL283+$C$11*CM283+$F$11*CN283*(1-CQ283)</f>
        <v>0</v>
      </c>
      <c r="BO283">
        <f>BN283*BP283</f>
        <v>0</v>
      </c>
      <c r="BP283">
        <f>($B$11*$D$9+$C$11*$D$9+$F$11*((DA283+CS283)/MAX(DA283+CS283+DB283, 0.1)*$I$9+DB283/MAX(DA283+CS283+DB283, 0.1)*$J$9))/($B$11+$C$11+$F$11)</f>
        <v>0</v>
      </c>
      <c r="BQ283">
        <f>($B$11*$K$9+$C$11*$K$9+$F$11*((DA283+CS283)/MAX(DA283+CS283+DB283, 0.1)*$P$9+DB283/MAX(DA283+CS283+DB283, 0.1)*$Q$9))/($B$11+$C$11+$F$11)</f>
        <v>0</v>
      </c>
      <c r="BR283">
        <v>6</v>
      </c>
      <c r="BS283">
        <v>0.5</v>
      </c>
      <c r="BT283" t="s">
        <v>293</v>
      </c>
      <c r="BU283">
        <v>2</v>
      </c>
      <c r="BV283">
        <v>1626126845.6</v>
      </c>
      <c r="BW283">
        <v>400.629</v>
      </c>
      <c r="BX283">
        <v>419.965666666667</v>
      </c>
      <c r="BY283">
        <v>9.57804666666667</v>
      </c>
      <c r="BZ283">
        <v>5.50249</v>
      </c>
      <c r="CA283">
        <v>398.502</v>
      </c>
      <c r="CB283">
        <v>9.62118</v>
      </c>
      <c r="CC283">
        <v>900.027333333333</v>
      </c>
      <c r="CD283">
        <v>100.777333333333</v>
      </c>
      <c r="CE283">
        <v>0.110787666666667</v>
      </c>
      <c r="CF283">
        <v>22.8935</v>
      </c>
      <c r="CG283">
        <v>21.5401</v>
      </c>
      <c r="CH283">
        <v>999.9</v>
      </c>
      <c r="CI283">
        <v>0</v>
      </c>
      <c r="CJ283">
        <v>0</v>
      </c>
      <c r="CK283">
        <v>10029.1666666667</v>
      </c>
      <c r="CL283">
        <v>0</v>
      </c>
      <c r="CM283">
        <v>0.221023</v>
      </c>
      <c r="CN283">
        <v>1459.98666666667</v>
      </c>
      <c r="CO283">
        <v>0.972997666666667</v>
      </c>
      <c r="CP283">
        <v>0.0270023666666667</v>
      </c>
      <c r="CQ283">
        <v>0</v>
      </c>
      <c r="CR283">
        <v>877.323333333333</v>
      </c>
      <c r="CS283">
        <v>4.99999</v>
      </c>
      <c r="CT283">
        <v>12858.0333333333</v>
      </c>
      <c r="CU283">
        <v>12728.1666666667</v>
      </c>
      <c r="CV283">
        <v>40.25</v>
      </c>
      <c r="CW283">
        <v>42.25</v>
      </c>
      <c r="CX283">
        <v>41.354</v>
      </c>
      <c r="CY283">
        <v>41.687</v>
      </c>
      <c r="CZ283">
        <v>42.125</v>
      </c>
      <c r="DA283">
        <v>1415.69666666667</v>
      </c>
      <c r="DB283">
        <v>39.29</v>
      </c>
      <c r="DC283">
        <v>0</v>
      </c>
      <c r="DD283">
        <v>1626126855.7</v>
      </c>
      <c r="DE283">
        <v>0</v>
      </c>
      <c r="DF283">
        <v>877.810615384615</v>
      </c>
      <c r="DG283">
        <v>-3.81668376014364</v>
      </c>
      <c r="DH283">
        <v>-48.5333334733277</v>
      </c>
      <c r="DI283">
        <v>12863.3307692308</v>
      </c>
      <c r="DJ283">
        <v>15</v>
      </c>
      <c r="DK283">
        <v>1626126261</v>
      </c>
      <c r="DL283" t="s">
        <v>294</v>
      </c>
      <c r="DM283">
        <v>1626126255</v>
      </c>
      <c r="DN283">
        <v>1626126261</v>
      </c>
      <c r="DO283">
        <v>7</v>
      </c>
      <c r="DP283">
        <v>0.339</v>
      </c>
      <c r="DQ283">
        <v>0.02</v>
      </c>
      <c r="DR283">
        <v>2.158</v>
      </c>
      <c r="DS283">
        <v>-0.064</v>
      </c>
      <c r="DT283">
        <v>420</v>
      </c>
      <c r="DU283">
        <v>4</v>
      </c>
      <c r="DV283">
        <v>0.09</v>
      </c>
      <c r="DW283">
        <v>0.05</v>
      </c>
      <c r="DX283">
        <v>-19.2700219512195</v>
      </c>
      <c r="DY283">
        <v>-0.474016724738699</v>
      </c>
      <c r="DZ283">
        <v>0.0514901151403683</v>
      </c>
      <c r="EA283">
        <v>1</v>
      </c>
      <c r="EB283">
        <v>878.004857142857</v>
      </c>
      <c r="EC283">
        <v>-3.81258275931271</v>
      </c>
      <c r="ED283">
        <v>0.411130229131981</v>
      </c>
      <c r="EE283">
        <v>1</v>
      </c>
      <c r="EF283">
        <v>4.00777585365854</v>
      </c>
      <c r="EG283">
        <v>0.399194634146356</v>
      </c>
      <c r="EH283">
        <v>0.0398456165215019</v>
      </c>
      <c r="EI283">
        <v>0</v>
      </c>
      <c r="EJ283">
        <v>2</v>
      </c>
      <c r="EK283">
        <v>3</v>
      </c>
      <c r="EL283" t="s">
        <v>340</v>
      </c>
      <c r="EM283">
        <v>100</v>
      </c>
      <c r="EN283">
        <v>100</v>
      </c>
      <c r="EO283">
        <v>2.128</v>
      </c>
      <c r="EP283">
        <v>-0.0431</v>
      </c>
      <c r="EQ283">
        <v>1.36772170046793</v>
      </c>
      <c r="ER283">
        <v>0.00225868272383977</v>
      </c>
      <c r="ES283">
        <v>-9.96746185667655e-07</v>
      </c>
      <c r="ET283">
        <v>2.83711317370827e-10</v>
      </c>
      <c r="EU283">
        <v>-0.063082517618382</v>
      </c>
      <c r="EV283">
        <v>-0.00217948432402501</v>
      </c>
      <c r="EW283">
        <v>0.000453263451741206</v>
      </c>
      <c r="EX283">
        <v>-1.16319206543697e-06</v>
      </c>
      <c r="EY283">
        <v>-2</v>
      </c>
      <c r="EZ283">
        <v>2196</v>
      </c>
      <c r="FA283">
        <v>1</v>
      </c>
      <c r="FB283">
        <v>25</v>
      </c>
      <c r="FC283">
        <v>9.9</v>
      </c>
      <c r="FD283">
        <v>9.8</v>
      </c>
      <c r="FE283">
        <v>18</v>
      </c>
      <c r="FF283">
        <v>947.277</v>
      </c>
      <c r="FG283">
        <v>426.661</v>
      </c>
      <c r="FH283">
        <v>25.2236</v>
      </c>
      <c r="FI283">
        <v>25.3896</v>
      </c>
      <c r="FJ283">
        <v>29.9998</v>
      </c>
      <c r="FK283">
        <v>25.5796</v>
      </c>
      <c r="FL283">
        <v>25.6246</v>
      </c>
      <c r="FM283">
        <v>25.2832</v>
      </c>
      <c r="FN283">
        <v>66.9084</v>
      </c>
      <c r="FO283">
        <v>0</v>
      </c>
      <c r="FP283">
        <v>25.29</v>
      </c>
      <c r="FQ283">
        <v>420</v>
      </c>
      <c r="FR283">
        <v>5.6</v>
      </c>
      <c r="FS283">
        <v>101.431</v>
      </c>
      <c r="FT283">
        <v>102.062</v>
      </c>
    </row>
    <row r="284" spans="1:176">
      <c r="A284">
        <v>268</v>
      </c>
      <c r="B284">
        <v>1626126848.6</v>
      </c>
      <c r="C284">
        <v>534.099999904633</v>
      </c>
      <c r="D284" t="s">
        <v>830</v>
      </c>
      <c r="E284" t="s">
        <v>831</v>
      </c>
      <c r="F284">
        <v>1</v>
      </c>
      <c r="I284">
        <v>1626126847.6</v>
      </c>
      <c r="J284">
        <f>(K284)/1000</f>
        <v>0</v>
      </c>
      <c r="K284">
        <f>1000*CC284*AI284*(BY284-BZ284)/(100*BR284*(1000-AI284*BY284))</f>
        <v>0</v>
      </c>
      <c r="L284">
        <f>CC284*AI284*(BX284-BW284*(1000-AI284*BZ284)/(1000-AI284*BY284))/(100*BR284)</f>
        <v>0</v>
      </c>
      <c r="M284">
        <f>BW284 - IF(AI284&gt;1, L284*BR284*100.0/(AK284*CK284), 0)</f>
        <v>0</v>
      </c>
      <c r="N284">
        <f>((T284-J284/2)*M284-L284)/(T284+J284/2)</f>
        <v>0</v>
      </c>
      <c r="O284">
        <f>N284*(CD284+CE284)/1000.0</f>
        <v>0</v>
      </c>
      <c r="P284">
        <f>(BW284 - IF(AI284&gt;1, L284*BR284*100.0/(AK284*CK284), 0))*(CD284+CE284)/1000.0</f>
        <v>0</v>
      </c>
      <c r="Q284">
        <f>2.0/((1/S284-1/R284)+SIGN(S284)*SQRT((1/S284-1/R284)*(1/S284-1/R284) + 4*BS284/((BS284+1)*(BS284+1))*(2*1/S284*1/R284-1/R284*1/R284)))</f>
        <v>0</v>
      </c>
      <c r="R284">
        <f>IF(LEFT(BT284,1)&lt;&gt;"0",IF(LEFT(BT284,1)="1",3.0,BU284),$D$5+$E$5*(CK284*CD284/($K$5*1000))+$F$5*(CK284*CD284/($K$5*1000))*MAX(MIN(BR284,$J$5),$I$5)*MAX(MIN(BR284,$J$5),$I$5)+$G$5*MAX(MIN(BR284,$J$5),$I$5)*(CK284*CD284/($K$5*1000))+$H$5*(CK284*CD284/($K$5*1000))*(CK284*CD284/($K$5*1000)))</f>
        <v>0</v>
      </c>
      <c r="S284">
        <f>J284*(1000-(1000*0.61365*exp(17.502*W284/(240.97+W284))/(CD284+CE284)+BY284)/2)/(1000*0.61365*exp(17.502*W284/(240.97+W284))/(CD284+CE284)-BY284)</f>
        <v>0</v>
      </c>
      <c r="T284">
        <f>1/((BS284+1)/(Q284/1.6)+1/(R284/1.37)) + BS284/((BS284+1)/(Q284/1.6) + BS284/(R284/1.37))</f>
        <v>0</v>
      </c>
      <c r="U284">
        <f>(BN284*BQ284)</f>
        <v>0</v>
      </c>
      <c r="V284">
        <f>(CF284+(U284+2*0.95*5.67E-8*(((CF284+$B$7)+273)^4-(CF284+273)^4)-44100*J284)/(1.84*29.3*R284+8*0.95*5.67E-8*(CF284+273)^3))</f>
        <v>0</v>
      </c>
      <c r="W284">
        <f>($C$7*CG284+$D$7*CH284+$E$7*V284)</f>
        <v>0</v>
      </c>
      <c r="X284">
        <f>0.61365*exp(17.502*W284/(240.97+W284))</f>
        <v>0</v>
      </c>
      <c r="Y284">
        <f>(Z284/AA284*100)</f>
        <v>0</v>
      </c>
      <c r="Z284">
        <f>BY284*(CD284+CE284)/1000</f>
        <v>0</v>
      </c>
      <c r="AA284">
        <f>0.61365*exp(17.502*CF284/(240.97+CF284))</f>
        <v>0</v>
      </c>
      <c r="AB284">
        <f>(X284-BY284*(CD284+CE284)/1000)</f>
        <v>0</v>
      </c>
      <c r="AC284">
        <f>(-J284*44100)</f>
        <v>0</v>
      </c>
      <c r="AD284">
        <f>2*29.3*R284*0.92*(CF284-W284)</f>
        <v>0</v>
      </c>
      <c r="AE284">
        <f>2*0.95*5.67E-8*(((CF284+$B$7)+273)^4-(W284+273)^4)</f>
        <v>0</v>
      </c>
      <c r="AF284">
        <f>U284+AE284+AC284+AD284</f>
        <v>0</v>
      </c>
      <c r="AG284">
        <v>12</v>
      </c>
      <c r="AH284">
        <v>1</v>
      </c>
      <c r="AI284">
        <f>IF(AG284*$H$13&gt;=AK284,1.0,(AK284/(AK284-AG284*$H$13)))</f>
        <v>0</v>
      </c>
      <c r="AJ284">
        <f>(AI284-1)*100</f>
        <v>0</v>
      </c>
      <c r="AK284">
        <f>MAX(0,($B$13+$C$13*CK284)/(1+$D$13*CK284)*CD284/(CF284+273)*$E$13)</f>
        <v>0</v>
      </c>
      <c r="AL284" t="s">
        <v>292</v>
      </c>
      <c r="AM284" t="s">
        <v>292</v>
      </c>
      <c r="AN284">
        <v>0</v>
      </c>
      <c r="AO284">
        <v>0</v>
      </c>
      <c r="AP284">
        <f>1-AN284/AO284</f>
        <v>0</v>
      </c>
      <c r="AQ284">
        <v>0</v>
      </c>
      <c r="AR284" t="s">
        <v>292</v>
      </c>
      <c r="AS284" t="s">
        <v>292</v>
      </c>
      <c r="AT284">
        <v>0</v>
      </c>
      <c r="AU284">
        <v>0</v>
      </c>
      <c r="AV284">
        <f>1-AT284/AU284</f>
        <v>0</v>
      </c>
      <c r="AW284">
        <v>0.5</v>
      </c>
      <c r="AX284">
        <f>BO284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292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BN284">
        <f>$B$11*CL284+$C$11*CM284+$F$11*CN284*(1-CQ284)</f>
        <v>0</v>
      </c>
      <c r="BO284">
        <f>BN284*BP284</f>
        <v>0</v>
      </c>
      <c r="BP284">
        <f>($B$11*$D$9+$C$11*$D$9+$F$11*((DA284+CS284)/MAX(DA284+CS284+DB284, 0.1)*$I$9+DB284/MAX(DA284+CS284+DB284, 0.1)*$J$9))/($B$11+$C$11+$F$11)</f>
        <v>0</v>
      </c>
      <c r="BQ284">
        <f>($B$11*$K$9+$C$11*$K$9+$F$11*((DA284+CS284)/MAX(DA284+CS284+DB284, 0.1)*$P$9+DB284/MAX(DA284+CS284+DB284, 0.1)*$Q$9))/($B$11+$C$11+$F$11)</f>
        <v>0</v>
      </c>
      <c r="BR284">
        <v>6</v>
      </c>
      <c r="BS284">
        <v>0.5</v>
      </c>
      <c r="BT284" t="s">
        <v>293</v>
      </c>
      <c r="BU284">
        <v>2</v>
      </c>
      <c r="BV284">
        <v>1626126847.6</v>
      </c>
      <c r="BW284">
        <v>400.599333333333</v>
      </c>
      <c r="BX284">
        <v>419.955</v>
      </c>
      <c r="BY284">
        <v>9.59699333333333</v>
      </c>
      <c r="BZ284">
        <v>5.52879666666667</v>
      </c>
      <c r="CA284">
        <v>398.471666666667</v>
      </c>
      <c r="CB284">
        <v>9.64000666666667</v>
      </c>
      <c r="CC284">
        <v>900.016</v>
      </c>
      <c r="CD284">
        <v>100.777333333333</v>
      </c>
      <c r="CE284">
        <v>0.111705666666667</v>
      </c>
      <c r="CF284">
        <v>22.9306</v>
      </c>
      <c r="CG284">
        <v>21.57</v>
      </c>
      <c r="CH284">
        <v>999.9</v>
      </c>
      <c r="CI284">
        <v>0</v>
      </c>
      <c r="CJ284">
        <v>0</v>
      </c>
      <c r="CK284">
        <v>9989.38333333333</v>
      </c>
      <c r="CL284">
        <v>0</v>
      </c>
      <c r="CM284">
        <v>0.221023</v>
      </c>
      <c r="CN284">
        <v>1460.06</v>
      </c>
      <c r="CO284">
        <v>0.972999</v>
      </c>
      <c r="CP284">
        <v>0.0270008</v>
      </c>
      <c r="CQ284">
        <v>0</v>
      </c>
      <c r="CR284">
        <v>877.333</v>
      </c>
      <c r="CS284">
        <v>4.99999</v>
      </c>
      <c r="CT284">
        <v>12857.3333333333</v>
      </c>
      <c r="CU284">
        <v>12728.9</v>
      </c>
      <c r="CV284">
        <v>40.25</v>
      </c>
      <c r="CW284">
        <v>42.25</v>
      </c>
      <c r="CX284">
        <v>41.333</v>
      </c>
      <c r="CY284">
        <v>41.687</v>
      </c>
      <c r="CZ284">
        <v>42.125</v>
      </c>
      <c r="DA284">
        <v>1415.77</v>
      </c>
      <c r="DB284">
        <v>39.29</v>
      </c>
      <c r="DC284">
        <v>0</v>
      </c>
      <c r="DD284">
        <v>1626126858.1</v>
      </c>
      <c r="DE284">
        <v>0</v>
      </c>
      <c r="DF284">
        <v>877.662961538462</v>
      </c>
      <c r="DG284">
        <v>-3.39251281859685</v>
      </c>
      <c r="DH284">
        <v>-46.6188035087924</v>
      </c>
      <c r="DI284">
        <v>12861.4230769231</v>
      </c>
      <c r="DJ284">
        <v>15</v>
      </c>
      <c r="DK284">
        <v>1626126261</v>
      </c>
      <c r="DL284" t="s">
        <v>294</v>
      </c>
      <c r="DM284">
        <v>1626126255</v>
      </c>
      <c r="DN284">
        <v>1626126261</v>
      </c>
      <c r="DO284">
        <v>7</v>
      </c>
      <c r="DP284">
        <v>0.339</v>
      </c>
      <c r="DQ284">
        <v>0.02</v>
      </c>
      <c r="DR284">
        <v>2.158</v>
      </c>
      <c r="DS284">
        <v>-0.064</v>
      </c>
      <c r="DT284">
        <v>420</v>
      </c>
      <c r="DU284">
        <v>4</v>
      </c>
      <c r="DV284">
        <v>0.09</v>
      </c>
      <c r="DW284">
        <v>0.05</v>
      </c>
      <c r="DX284">
        <v>-19.2876512195122</v>
      </c>
      <c r="DY284">
        <v>-0.383876655052273</v>
      </c>
      <c r="DZ284">
        <v>0.0415037119818083</v>
      </c>
      <c r="EA284">
        <v>1</v>
      </c>
      <c r="EB284">
        <v>877.867757575758</v>
      </c>
      <c r="EC284">
        <v>-3.30221265208863</v>
      </c>
      <c r="ED284">
        <v>0.344678948579858</v>
      </c>
      <c r="EE284">
        <v>1</v>
      </c>
      <c r="EF284">
        <v>4.02020658536585</v>
      </c>
      <c r="EG284">
        <v>0.382132682926836</v>
      </c>
      <c r="EH284">
        <v>0.0382982115490067</v>
      </c>
      <c r="EI284">
        <v>0</v>
      </c>
      <c r="EJ284">
        <v>2</v>
      </c>
      <c r="EK284">
        <v>3</v>
      </c>
      <c r="EL284" t="s">
        <v>340</v>
      </c>
      <c r="EM284">
        <v>100</v>
      </c>
      <c r="EN284">
        <v>100</v>
      </c>
      <c r="EO284">
        <v>2.128</v>
      </c>
      <c r="EP284">
        <v>-0.0429</v>
      </c>
      <c r="EQ284">
        <v>1.36772170046793</v>
      </c>
      <c r="ER284">
        <v>0.00225868272383977</v>
      </c>
      <c r="ES284">
        <v>-9.96746185667655e-07</v>
      </c>
      <c r="ET284">
        <v>2.83711317370827e-10</v>
      </c>
      <c r="EU284">
        <v>-0.063082517618382</v>
      </c>
      <c r="EV284">
        <v>-0.00217948432402501</v>
      </c>
      <c r="EW284">
        <v>0.000453263451741206</v>
      </c>
      <c r="EX284">
        <v>-1.16319206543697e-06</v>
      </c>
      <c r="EY284">
        <v>-2</v>
      </c>
      <c r="EZ284">
        <v>2196</v>
      </c>
      <c r="FA284">
        <v>1</v>
      </c>
      <c r="FB284">
        <v>25</v>
      </c>
      <c r="FC284">
        <v>9.9</v>
      </c>
      <c r="FD284">
        <v>9.8</v>
      </c>
      <c r="FE284">
        <v>18</v>
      </c>
      <c r="FF284">
        <v>946.827</v>
      </c>
      <c r="FG284">
        <v>426.689</v>
      </c>
      <c r="FH284">
        <v>25.2976</v>
      </c>
      <c r="FI284">
        <v>25.3883</v>
      </c>
      <c r="FJ284">
        <v>29.9999</v>
      </c>
      <c r="FK284">
        <v>25.5777</v>
      </c>
      <c r="FL284">
        <v>25.6226</v>
      </c>
      <c r="FM284">
        <v>25.2812</v>
      </c>
      <c r="FN284">
        <v>66.9084</v>
      </c>
      <c r="FO284">
        <v>0</v>
      </c>
      <c r="FP284">
        <v>25.4</v>
      </c>
      <c r="FQ284">
        <v>420</v>
      </c>
      <c r="FR284">
        <v>5.58008</v>
      </c>
      <c r="FS284">
        <v>101.432</v>
      </c>
      <c r="FT284">
        <v>102.062</v>
      </c>
    </row>
    <row r="285" spans="1:176">
      <c r="A285">
        <v>269</v>
      </c>
      <c r="B285">
        <v>1626126850.6</v>
      </c>
      <c r="C285">
        <v>536.099999904633</v>
      </c>
      <c r="D285" t="s">
        <v>832</v>
      </c>
      <c r="E285" t="s">
        <v>833</v>
      </c>
      <c r="F285">
        <v>1</v>
      </c>
      <c r="I285">
        <v>1626126849.6</v>
      </c>
      <c r="J285">
        <f>(K285)/1000</f>
        <v>0</v>
      </c>
      <c r="K285">
        <f>1000*CC285*AI285*(BY285-BZ285)/(100*BR285*(1000-AI285*BY285))</f>
        <v>0</v>
      </c>
      <c r="L285">
        <f>CC285*AI285*(BX285-BW285*(1000-AI285*BZ285)/(1000-AI285*BY285))/(100*BR285)</f>
        <v>0</v>
      </c>
      <c r="M285">
        <f>BW285 - IF(AI285&gt;1, L285*BR285*100.0/(AK285*CK285), 0)</f>
        <v>0</v>
      </c>
      <c r="N285">
        <f>((T285-J285/2)*M285-L285)/(T285+J285/2)</f>
        <v>0</v>
      </c>
      <c r="O285">
        <f>N285*(CD285+CE285)/1000.0</f>
        <v>0</v>
      </c>
      <c r="P285">
        <f>(BW285 - IF(AI285&gt;1, L285*BR285*100.0/(AK285*CK285), 0))*(CD285+CE285)/1000.0</f>
        <v>0</v>
      </c>
      <c r="Q285">
        <f>2.0/((1/S285-1/R285)+SIGN(S285)*SQRT((1/S285-1/R285)*(1/S285-1/R285) + 4*BS285/((BS285+1)*(BS285+1))*(2*1/S285*1/R285-1/R285*1/R285)))</f>
        <v>0</v>
      </c>
      <c r="R285">
        <f>IF(LEFT(BT285,1)&lt;&gt;"0",IF(LEFT(BT285,1)="1",3.0,BU285),$D$5+$E$5*(CK285*CD285/($K$5*1000))+$F$5*(CK285*CD285/($K$5*1000))*MAX(MIN(BR285,$J$5),$I$5)*MAX(MIN(BR285,$J$5),$I$5)+$G$5*MAX(MIN(BR285,$J$5),$I$5)*(CK285*CD285/($K$5*1000))+$H$5*(CK285*CD285/($K$5*1000))*(CK285*CD285/($K$5*1000)))</f>
        <v>0</v>
      </c>
      <c r="S285">
        <f>J285*(1000-(1000*0.61365*exp(17.502*W285/(240.97+W285))/(CD285+CE285)+BY285)/2)/(1000*0.61365*exp(17.502*W285/(240.97+W285))/(CD285+CE285)-BY285)</f>
        <v>0</v>
      </c>
      <c r="T285">
        <f>1/((BS285+1)/(Q285/1.6)+1/(R285/1.37)) + BS285/((BS285+1)/(Q285/1.6) + BS285/(R285/1.37))</f>
        <v>0</v>
      </c>
      <c r="U285">
        <f>(BN285*BQ285)</f>
        <v>0</v>
      </c>
      <c r="V285">
        <f>(CF285+(U285+2*0.95*5.67E-8*(((CF285+$B$7)+273)^4-(CF285+273)^4)-44100*J285)/(1.84*29.3*R285+8*0.95*5.67E-8*(CF285+273)^3))</f>
        <v>0</v>
      </c>
      <c r="W285">
        <f>($C$7*CG285+$D$7*CH285+$E$7*V285)</f>
        <v>0</v>
      </c>
      <c r="X285">
        <f>0.61365*exp(17.502*W285/(240.97+W285))</f>
        <v>0</v>
      </c>
      <c r="Y285">
        <f>(Z285/AA285*100)</f>
        <v>0</v>
      </c>
      <c r="Z285">
        <f>BY285*(CD285+CE285)/1000</f>
        <v>0</v>
      </c>
      <c r="AA285">
        <f>0.61365*exp(17.502*CF285/(240.97+CF285))</f>
        <v>0</v>
      </c>
      <c r="AB285">
        <f>(X285-BY285*(CD285+CE285)/1000)</f>
        <v>0</v>
      </c>
      <c r="AC285">
        <f>(-J285*44100)</f>
        <v>0</v>
      </c>
      <c r="AD285">
        <f>2*29.3*R285*0.92*(CF285-W285)</f>
        <v>0</v>
      </c>
      <c r="AE285">
        <f>2*0.95*5.67E-8*(((CF285+$B$7)+273)^4-(W285+273)^4)</f>
        <v>0</v>
      </c>
      <c r="AF285">
        <f>U285+AE285+AC285+AD285</f>
        <v>0</v>
      </c>
      <c r="AG285">
        <v>12</v>
      </c>
      <c r="AH285">
        <v>1</v>
      </c>
      <c r="AI285">
        <f>IF(AG285*$H$13&gt;=AK285,1.0,(AK285/(AK285-AG285*$H$13)))</f>
        <v>0</v>
      </c>
      <c r="AJ285">
        <f>(AI285-1)*100</f>
        <v>0</v>
      </c>
      <c r="AK285">
        <f>MAX(0,($B$13+$C$13*CK285)/(1+$D$13*CK285)*CD285/(CF285+273)*$E$13)</f>
        <v>0</v>
      </c>
      <c r="AL285" t="s">
        <v>292</v>
      </c>
      <c r="AM285" t="s">
        <v>292</v>
      </c>
      <c r="AN285">
        <v>0</v>
      </c>
      <c r="AO285">
        <v>0</v>
      </c>
      <c r="AP285">
        <f>1-AN285/AO285</f>
        <v>0</v>
      </c>
      <c r="AQ285">
        <v>0</v>
      </c>
      <c r="AR285" t="s">
        <v>292</v>
      </c>
      <c r="AS285" t="s">
        <v>292</v>
      </c>
      <c r="AT285">
        <v>0</v>
      </c>
      <c r="AU285">
        <v>0</v>
      </c>
      <c r="AV285">
        <f>1-AT285/AU285</f>
        <v>0</v>
      </c>
      <c r="AW285">
        <v>0.5</v>
      </c>
      <c r="AX285">
        <f>BO285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292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BN285">
        <f>$B$11*CL285+$C$11*CM285+$F$11*CN285*(1-CQ285)</f>
        <v>0</v>
      </c>
      <c r="BO285">
        <f>BN285*BP285</f>
        <v>0</v>
      </c>
      <c r="BP285">
        <f>($B$11*$D$9+$C$11*$D$9+$F$11*((DA285+CS285)/MAX(DA285+CS285+DB285, 0.1)*$I$9+DB285/MAX(DA285+CS285+DB285, 0.1)*$J$9))/($B$11+$C$11+$F$11)</f>
        <v>0</v>
      </c>
      <c r="BQ285">
        <f>($B$11*$K$9+$C$11*$K$9+$F$11*((DA285+CS285)/MAX(DA285+CS285+DB285, 0.1)*$P$9+DB285/MAX(DA285+CS285+DB285, 0.1)*$Q$9))/($B$11+$C$11+$F$11)</f>
        <v>0</v>
      </c>
      <c r="BR285">
        <v>6</v>
      </c>
      <c r="BS285">
        <v>0.5</v>
      </c>
      <c r="BT285" t="s">
        <v>293</v>
      </c>
      <c r="BU285">
        <v>2</v>
      </c>
      <c r="BV285">
        <v>1626126849.6</v>
      </c>
      <c r="BW285">
        <v>400.582</v>
      </c>
      <c r="BX285">
        <v>419.989666666667</v>
      </c>
      <c r="BY285">
        <v>9.62476</v>
      </c>
      <c r="BZ285">
        <v>5.56215666666667</v>
      </c>
      <c r="CA285">
        <v>398.454333333333</v>
      </c>
      <c r="CB285">
        <v>9.66760333333333</v>
      </c>
      <c r="CC285">
        <v>900.018</v>
      </c>
      <c r="CD285">
        <v>100.777</v>
      </c>
      <c r="CE285">
        <v>0.112181666666667</v>
      </c>
      <c r="CF285">
        <v>22.9689333333333</v>
      </c>
      <c r="CG285">
        <v>21.6057666666667</v>
      </c>
      <c r="CH285">
        <v>999.9</v>
      </c>
      <c r="CI285">
        <v>0</v>
      </c>
      <c r="CJ285">
        <v>0</v>
      </c>
      <c r="CK285">
        <v>9946.66666666667</v>
      </c>
      <c r="CL285">
        <v>0</v>
      </c>
      <c r="CM285">
        <v>0.221023</v>
      </c>
      <c r="CN285">
        <v>1459.97</v>
      </c>
      <c r="CO285">
        <v>0.972996333333333</v>
      </c>
      <c r="CP285">
        <v>0.0270039333333333</v>
      </c>
      <c r="CQ285">
        <v>0</v>
      </c>
      <c r="CR285">
        <v>877.146333333333</v>
      </c>
      <c r="CS285">
        <v>4.99999</v>
      </c>
      <c r="CT285">
        <v>12855.0666666667</v>
      </c>
      <c r="CU285">
        <v>12728.0666666667</v>
      </c>
      <c r="CV285">
        <v>40.25</v>
      </c>
      <c r="CW285">
        <v>42.25</v>
      </c>
      <c r="CX285">
        <v>41.354</v>
      </c>
      <c r="CY285">
        <v>41.687</v>
      </c>
      <c r="CZ285">
        <v>42.125</v>
      </c>
      <c r="DA285">
        <v>1415.68</v>
      </c>
      <c r="DB285">
        <v>39.29</v>
      </c>
      <c r="DC285">
        <v>0</v>
      </c>
      <c r="DD285">
        <v>1626126859.9</v>
      </c>
      <c r="DE285">
        <v>0</v>
      </c>
      <c r="DF285">
        <v>877.53436</v>
      </c>
      <c r="DG285">
        <v>-3.86976922243494</v>
      </c>
      <c r="DH285">
        <v>-45.4923077005916</v>
      </c>
      <c r="DI285">
        <v>12859.924</v>
      </c>
      <c r="DJ285">
        <v>15</v>
      </c>
      <c r="DK285">
        <v>1626126261</v>
      </c>
      <c r="DL285" t="s">
        <v>294</v>
      </c>
      <c r="DM285">
        <v>1626126255</v>
      </c>
      <c r="DN285">
        <v>1626126261</v>
      </c>
      <c r="DO285">
        <v>7</v>
      </c>
      <c r="DP285">
        <v>0.339</v>
      </c>
      <c r="DQ285">
        <v>0.02</v>
      </c>
      <c r="DR285">
        <v>2.158</v>
      </c>
      <c r="DS285">
        <v>-0.064</v>
      </c>
      <c r="DT285">
        <v>420</v>
      </c>
      <c r="DU285">
        <v>4</v>
      </c>
      <c r="DV285">
        <v>0.09</v>
      </c>
      <c r="DW285">
        <v>0.05</v>
      </c>
      <c r="DX285">
        <v>-19.3015365853659</v>
      </c>
      <c r="DY285">
        <v>-0.463024390243938</v>
      </c>
      <c r="DZ285">
        <v>0.0486888215552385</v>
      </c>
      <c r="EA285">
        <v>1</v>
      </c>
      <c r="EB285">
        <v>877.753666666667</v>
      </c>
      <c r="EC285">
        <v>-3.61711128165668</v>
      </c>
      <c r="ED285">
        <v>0.37554337736515</v>
      </c>
      <c r="EE285">
        <v>1</v>
      </c>
      <c r="EF285">
        <v>4.03104390243902</v>
      </c>
      <c r="EG285">
        <v>0.319106759581883</v>
      </c>
      <c r="EH285">
        <v>0.0327077994635314</v>
      </c>
      <c r="EI285">
        <v>0</v>
      </c>
      <c r="EJ285">
        <v>2</v>
      </c>
      <c r="EK285">
        <v>3</v>
      </c>
      <c r="EL285" t="s">
        <v>340</v>
      </c>
      <c r="EM285">
        <v>100</v>
      </c>
      <c r="EN285">
        <v>100</v>
      </c>
      <c r="EO285">
        <v>2.127</v>
      </c>
      <c r="EP285">
        <v>-0.0427</v>
      </c>
      <c r="EQ285">
        <v>1.36772170046793</v>
      </c>
      <c r="ER285">
        <v>0.00225868272383977</v>
      </c>
      <c r="ES285">
        <v>-9.96746185667655e-07</v>
      </c>
      <c r="ET285">
        <v>2.83711317370827e-10</v>
      </c>
      <c r="EU285">
        <v>-0.063082517618382</v>
      </c>
      <c r="EV285">
        <v>-0.00217948432402501</v>
      </c>
      <c r="EW285">
        <v>0.000453263451741206</v>
      </c>
      <c r="EX285">
        <v>-1.16319206543697e-06</v>
      </c>
      <c r="EY285">
        <v>-2</v>
      </c>
      <c r="EZ285">
        <v>2196</v>
      </c>
      <c r="FA285">
        <v>1</v>
      </c>
      <c r="FB285">
        <v>25</v>
      </c>
      <c r="FC285">
        <v>9.9</v>
      </c>
      <c r="FD285">
        <v>9.8</v>
      </c>
      <c r="FE285">
        <v>18</v>
      </c>
      <c r="FF285">
        <v>946.929</v>
      </c>
      <c r="FG285">
        <v>426.705</v>
      </c>
      <c r="FH285">
        <v>25.3491</v>
      </c>
      <c r="FI285">
        <v>25.3867</v>
      </c>
      <c r="FJ285">
        <v>29.9999</v>
      </c>
      <c r="FK285">
        <v>25.5761</v>
      </c>
      <c r="FL285">
        <v>25.621</v>
      </c>
      <c r="FM285">
        <v>25.2828</v>
      </c>
      <c r="FN285">
        <v>66.9084</v>
      </c>
      <c r="FO285">
        <v>0</v>
      </c>
      <c r="FP285">
        <v>25.5</v>
      </c>
      <c r="FQ285">
        <v>420</v>
      </c>
      <c r="FR285">
        <v>5.63631</v>
      </c>
      <c r="FS285">
        <v>101.431</v>
      </c>
      <c r="FT285">
        <v>102.063</v>
      </c>
    </row>
    <row r="286" spans="1:176">
      <c r="A286">
        <v>270</v>
      </c>
      <c r="B286">
        <v>1626126852.6</v>
      </c>
      <c r="C286">
        <v>538.099999904633</v>
      </c>
      <c r="D286" t="s">
        <v>834</v>
      </c>
      <c r="E286" t="s">
        <v>835</v>
      </c>
      <c r="F286">
        <v>1</v>
      </c>
      <c r="I286">
        <v>1626126851.6</v>
      </c>
      <c r="J286">
        <f>(K286)/1000</f>
        <v>0</v>
      </c>
      <c r="K286">
        <f>1000*CC286*AI286*(BY286-BZ286)/(100*BR286*(1000-AI286*BY286))</f>
        <v>0</v>
      </c>
      <c r="L286">
        <f>CC286*AI286*(BX286-BW286*(1000-AI286*BZ286)/(1000-AI286*BY286))/(100*BR286)</f>
        <v>0</v>
      </c>
      <c r="M286">
        <f>BW286 - IF(AI286&gt;1, L286*BR286*100.0/(AK286*CK286), 0)</f>
        <v>0</v>
      </c>
      <c r="N286">
        <f>((T286-J286/2)*M286-L286)/(T286+J286/2)</f>
        <v>0</v>
      </c>
      <c r="O286">
        <f>N286*(CD286+CE286)/1000.0</f>
        <v>0</v>
      </c>
      <c r="P286">
        <f>(BW286 - IF(AI286&gt;1, L286*BR286*100.0/(AK286*CK286), 0))*(CD286+CE286)/1000.0</f>
        <v>0</v>
      </c>
      <c r="Q286">
        <f>2.0/((1/S286-1/R286)+SIGN(S286)*SQRT((1/S286-1/R286)*(1/S286-1/R286) + 4*BS286/((BS286+1)*(BS286+1))*(2*1/S286*1/R286-1/R286*1/R286)))</f>
        <v>0</v>
      </c>
      <c r="R286">
        <f>IF(LEFT(BT286,1)&lt;&gt;"0",IF(LEFT(BT286,1)="1",3.0,BU286),$D$5+$E$5*(CK286*CD286/($K$5*1000))+$F$5*(CK286*CD286/($K$5*1000))*MAX(MIN(BR286,$J$5),$I$5)*MAX(MIN(BR286,$J$5),$I$5)+$G$5*MAX(MIN(BR286,$J$5),$I$5)*(CK286*CD286/($K$5*1000))+$H$5*(CK286*CD286/($K$5*1000))*(CK286*CD286/($K$5*1000)))</f>
        <v>0</v>
      </c>
      <c r="S286">
        <f>J286*(1000-(1000*0.61365*exp(17.502*W286/(240.97+W286))/(CD286+CE286)+BY286)/2)/(1000*0.61365*exp(17.502*W286/(240.97+W286))/(CD286+CE286)-BY286)</f>
        <v>0</v>
      </c>
      <c r="T286">
        <f>1/((BS286+1)/(Q286/1.6)+1/(R286/1.37)) + BS286/((BS286+1)/(Q286/1.6) + BS286/(R286/1.37))</f>
        <v>0</v>
      </c>
      <c r="U286">
        <f>(BN286*BQ286)</f>
        <v>0</v>
      </c>
      <c r="V286">
        <f>(CF286+(U286+2*0.95*5.67E-8*(((CF286+$B$7)+273)^4-(CF286+273)^4)-44100*J286)/(1.84*29.3*R286+8*0.95*5.67E-8*(CF286+273)^3))</f>
        <v>0</v>
      </c>
      <c r="W286">
        <f>($C$7*CG286+$D$7*CH286+$E$7*V286)</f>
        <v>0</v>
      </c>
      <c r="X286">
        <f>0.61365*exp(17.502*W286/(240.97+W286))</f>
        <v>0</v>
      </c>
      <c r="Y286">
        <f>(Z286/AA286*100)</f>
        <v>0</v>
      </c>
      <c r="Z286">
        <f>BY286*(CD286+CE286)/1000</f>
        <v>0</v>
      </c>
      <c r="AA286">
        <f>0.61365*exp(17.502*CF286/(240.97+CF286))</f>
        <v>0</v>
      </c>
      <c r="AB286">
        <f>(X286-BY286*(CD286+CE286)/1000)</f>
        <v>0</v>
      </c>
      <c r="AC286">
        <f>(-J286*44100)</f>
        <v>0</v>
      </c>
      <c r="AD286">
        <f>2*29.3*R286*0.92*(CF286-W286)</f>
        <v>0</v>
      </c>
      <c r="AE286">
        <f>2*0.95*5.67E-8*(((CF286+$B$7)+273)^4-(W286+273)^4)</f>
        <v>0</v>
      </c>
      <c r="AF286">
        <f>U286+AE286+AC286+AD286</f>
        <v>0</v>
      </c>
      <c r="AG286">
        <v>12</v>
      </c>
      <c r="AH286">
        <v>1</v>
      </c>
      <c r="AI286">
        <f>IF(AG286*$H$13&gt;=AK286,1.0,(AK286/(AK286-AG286*$H$13)))</f>
        <v>0</v>
      </c>
      <c r="AJ286">
        <f>(AI286-1)*100</f>
        <v>0</v>
      </c>
      <c r="AK286">
        <f>MAX(0,($B$13+$C$13*CK286)/(1+$D$13*CK286)*CD286/(CF286+273)*$E$13)</f>
        <v>0</v>
      </c>
      <c r="AL286" t="s">
        <v>292</v>
      </c>
      <c r="AM286" t="s">
        <v>292</v>
      </c>
      <c r="AN286">
        <v>0</v>
      </c>
      <c r="AO286">
        <v>0</v>
      </c>
      <c r="AP286">
        <f>1-AN286/AO286</f>
        <v>0</v>
      </c>
      <c r="AQ286">
        <v>0</v>
      </c>
      <c r="AR286" t="s">
        <v>292</v>
      </c>
      <c r="AS286" t="s">
        <v>292</v>
      </c>
      <c r="AT286">
        <v>0</v>
      </c>
      <c r="AU286">
        <v>0</v>
      </c>
      <c r="AV286">
        <f>1-AT286/AU286</f>
        <v>0</v>
      </c>
      <c r="AW286">
        <v>0.5</v>
      </c>
      <c r="AX286">
        <f>BO286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292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BN286">
        <f>$B$11*CL286+$C$11*CM286+$F$11*CN286*(1-CQ286)</f>
        <v>0</v>
      </c>
      <c r="BO286">
        <f>BN286*BP286</f>
        <v>0</v>
      </c>
      <c r="BP286">
        <f>($B$11*$D$9+$C$11*$D$9+$F$11*((DA286+CS286)/MAX(DA286+CS286+DB286, 0.1)*$I$9+DB286/MAX(DA286+CS286+DB286, 0.1)*$J$9))/($B$11+$C$11+$F$11)</f>
        <v>0</v>
      </c>
      <c r="BQ286">
        <f>($B$11*$K$9+$C$11*$K$9+$F$11*((DA286+CS286)/MAX(DA286+CS286+DB286, 0.1)*$P$9+DB286/MAX(DA286+CS286+DB286, 0.1)*$Q$9))/($B$11+$C$11+$F$11)</f>
        <v>0</v>
      </c>
      <c r="BR286">
        <v>6</v>
      </c>
      <c r="BS286">
        <v>0.5</v>
      </c>
      <c r="BT286" t="s">
        <v>293</v>
      </c>
      <c r="BU286">
        <v>2</v>
      </c>
      <c r="BV286">
        <v>1626126851.6</v>
      </c>
      <c r="BW286">
        <v>400.552666666667</v>
      </c>
      <c r="BX286">
        <v>419.999333333333</v>
      </c>
      <c r="BY286">
        <v>9.65652666666667</v>
      </c>
      <c r="BZ286">
        <v>5.57388666666667</v>
      </c>
      <c r="CA286">
        <v>398.425</v>
      </c>
      <c r="CB286">
        <v>9.69917333333333</v>
      </c>
      <c r="CC286">
        <v>899.938666666667</v>
      </c>
      <c r="CD286">
        <v>100.777</v>
      </c>
      <c r="CE286">
        <v>0.111892666666667</v>
      </c>
      <c r="CF286">
        <v>23.0064333333333</v>
      </c>
      <c r="CG286">
        <v>21.6421333333333</v>
      </c>
      <c r="CH286">
        <v>999.9</v>
      </c>
      <c r="CI286">
        <v>0</v>
      </c>
      <c r="CJ286">
        <v>0</v>
      </c>
      <c r="CK286">
        <v>9938.54</v>
      </c>
      <c r="CL286">
        <v>0</v>
      </c>
      <c r="CM286">
        <v>0.221023</v>
      </c>
      <c r="CN286">
        <v>1459.96666666667</v>
      </c>
      <c r="CO286">
        <v>0.972995</v>
      </c>
      <c r="CP286">
        <v>0.0270055</v>
      </c>
      <c r="CQ286">
        <v>0</v>
      </c>
      <c r="CR286">
        <v>877.034666666667</v>
      </c>
      <c r="CS286">
        <v>4.99999</v>
      </c>
      <c r="CT286">
        <v>12853.1333333333</v>
      </c>
      <c r="CU286">
        <v>12728</v>
      </c>
      <c r="CV286">
        <v>40.25</v>
      </c>
      <c r="CW286">
        <v>42.25</v>
      </c>
      <c r="CX286">
        <v>41.375</v>
      </c>
      <c r="CY286">
        <v>41.687</v>
      </c>
      <c r="CZ286">
        <v>42.125</v>
      </c>
      <c r="DA286">
        <v>1415.67666666667</v>
      </c>
      <c r="DB286">
        <v>39.29</v>
      </c>
      <c r="DC286">
        <v>0</v>
      </c>
      <c r="DD286">
        <v>1626126861.7</v>
      </c>
      <c r="DE286">
        <v>0</v>
      </c>
      <c r="DF286">
        <v>877.438115384615</v>
      </c>
      <c r="DG286">
        <v>-3.70957264804789</v>
      </c>
      <c r="DH286">
        <v>-45.3538462464582</v>
      </c>
      <c r="DI286">
        <v>12858.7076923077</v>
      </c>
      <c r="DJ286">
        <v>15</v>
      </c>
      <c r="DK286">
        <v>1626126261</v>
      </c>
      <c r="DL286" t="s">
        <v>294</v>
      </c>
      <c r="DM286">
        <v>1626126255</v>
      </c>
      <c r="DN286">
        <v>1626126261</v>
      </c>
      <c r="DO286">
        <v>7</v>
      </c>
      <c r="DP286">
        <v>0.339</v>
      </c>
      <c r="DQ286">
        <v>0.02</v>
      </c>
      <c r="DR286">
        <v>2.158</v>
      </c>
      <c r="DS286">
        <v>-0.064</v>
      </c>
      <c r="DT286">
        <v>420</v>
      </c>
      <c r="DU286">
        <v>4</v>
      </c>
      <c r="DV286">
        <v>0.09</v>
      </c>
      <c r="DW286">
        <v>0.05</v>
      </c>
      <c r="DX286">
        <v>-19.3185853658537</v>
      </c>
      <c r="DY286">
        <v>-0.580400696864138</v>
      </c>
      <c r="DZ286">
        <v>0.0595152842061136</v>
      </c>
      <c r="EA286">
        <v>0</v>
      </c>
      <c r="EB286">
        <v>877.6454</v>
      </c>
      <c r="EC286">
        <v>-3.76624211881472</v>
      </c>
      <c r="ED286">
        <v>0.405021847735225</v>
      </c>
      <c r="EE286">
        <v>1</v>
      </c>
      <c r="EF286">
        <v>4.04102707317073</v>
      </c>
      <c r="EG286">
        <v>0.270083205574913</v>
      </c>
      <c r="EH286">
        <v>0.0280225898634153</v>
      </c>
      <c r="EI286">
        <v>0</v>
      </c>
      <c r="EJ286">
        <v>1</v>
      </c>
      <c r="EK286">
        <v>3</v>
      </c>
      <c r="EL286" t="s">
        <v>459</v>
      </c>
      <c r="EM286">
        <v>100</v>
      </c>
      <c r="EN286">
        <v>100</v>
      </c>
      <c r="EO286">
        <v>2.127</v>
      </c>
      <c r="EP286">
        <v>-0.0426</v>
      </c>
      <c r="EQ286">
        <v>1.36772170046793</v>
      </c>
      <c r="ER286">
        <v>0.00225868272383977</v>
      </c>
      <c r="ES286">
        <v>-9.96746185667655e-07</v>
      </c>
      <c r="ET286">
        <v>2.83711317370827e-10</v>
      </c>
      <c r="EU286">
        <v>-0.063082517618382</v>
      </c>
      <c r="EV286">
        <v>-0.00217948432402501</v>
      </c>
      <c r="EW286">
        <v>0.000453263451741206</v>
      </c>
      <c r="EX286">
        <v>-1.16319206543697e-06</v>
      </c>
      <c r="EY286">
        <v>-2</v>
      </c>
      <c r="EZ286">
        <v>2196</v>
      </c>
      <c r="FA286">
        <v>1</v>
      </c>
      <c r="FB286">
        <v>25</v>
      </c>
      <c r="FC286">
        <v>10</v>
      </c>
      <c r="FD286">
        <v>9.9</v>
      </c>
      <c r="FE286">
        <v>18</v>
      </c>
      <c r="FF286">
        <v>946.562</v>
      </c>
      <c r="FG286">
        <v>426.706</v>
      </c>
      <c r="FH286">
        <v>25.4236</v>
      </c>
      <c r="FI286">
        <v>25.3848</v>
      </c>
      <c r="FJ286">
        <v>30</v>
      </c>
      <c r="FK286">
        <v>25.5745</v>
      </c>
      <c r="FL286">
        <v>25.6192</v>
      </c>
      <c r="FM286">
        <v>25.2823</v>
      </c>
      <c r="FN286">
        <v>66.9084</v>
      </c>
      <c r="FO286">
        <v>0</v>
      </c>
      <c r="FP286">
        <v>25.5</v>
      </c>
      <c r="FQ286">
        <v>420</v>
      </c>
      <c r="FR286">
        <v>5.62807</v>
      </c>
      <c r="FS286">
        <v>101.431</v>
      </c>
      <c r="FT286">
        <v>102.061</v>
      </c>
    </row>
    <row r="287" spans="1:176">
      <c r="A287">
        <v>271</v>
      </c>
      <c r="B287">
        <v>1626126854.6</v>
      </c>
      <c r="C287">
        <v>540.099999904633</v>
      </c>
      <c r="D287" t="s">
        <v>836</v>
      </c>
      <c r="E287" t="s">
        <v>837</v>
      </c>
      <c r="F287">
        <v>1</v>
      </c>
      <c r="I287">
        <v>1626126853.6</v>
      </c>
      <c r="J287">
        <f>(K287)/1000</f>
        <v>0</v>
      </c>
      <c r="K287">
        <f>1000*CC287*AI287*(BY287-BZ287)/(100*BR287*(1000-AI287*BY287))</f>
        <v>0</v>
      </c>
      <c r="L287">
        <f>CC287*AI287*(BX287-BW287*(1000-AI287*BZ287)/(1000-AI287*BY287))/(100*BR287)</f>
        <v>0</v>
      </c>
      <c r="M287">
        <f>BW287 - IF(AI287&gt;1, L287*BR287*100.0/(AK287*CK287), 0)</f>
        <v>0</v>
      </c>
      <c r="N287">
        <f>((T287-J287/2)*M287-L287)/(T287+J287/2)</f>
        <v>0</v>
      </c>
      <c r="O287">
        <f>N287*(CD287+CE287)/1000.0</f>
        <v>0</v>
      </c>
      <c r="P287">
        <f>(BW287 - IF(AI287&gt;1, L287*BR287*100.0/(AK287*CK287), 0))*(CD287+CE287)/1000.0</f>
        <v>0</v>
      </c>
      <c r="Q287">
        <f>2.0/((1/S287-1/R287)+SIGN(S287)*SQRT((1/S287-1/R287)*(1/S287-1/R287) + 4*BS287/((BS287+1)*(BS287+1))*(2*1/S287*1/R287-1/R287*1/R287)))</f>
        <v>0</v>
      </c>
      <c r="R287">
        <f>IF(LEFT(BT287,1)&lt;&gt;"0",IF(LEFT(BT287,1)="1",3.0,BU287),$D$5+$E$5*(CK287*CD287/($K$5*1000))+$F$5*(CK287*CD287/($K$5*1000))*MAX(MIN(BR287,$J$5),$I$5)*MAX(MIN(BR287,$J$5),$I$5)+$G$5*MAX(MIN(BR287,$J$5),$I$5)*(CK287*CD287/($K$5*1000))+$H$5*(CK287*CD287/($K$5*1000))*(CK287*CD287/($K$5*1000)))</f>
        <v>0</v>
      </c>
      <c r="S287">
        <f>J287*(1000-(1000*0.61365*exp(17.502*W287/(240.97+W287))/(CD287+CE287)+BY287)/2)/(1000*0.61365*exp(17.502*W287/(240.97+W287))/(CD287+CE287)-BY287)</f>
        <v>0</v>
      </c>
      <c r="T287">
        <f>1/((BS287+1)/(Q287/1.6)+1/(R287/1.37)) + BS287/((BS287+1)/(Q287/1.6) + BS287/(R287/1.37))</f>
        <v>0</v>
      </c>
      <c r="U287">
        <f>(BN287*BQ287)</f>
        <v>0</v>
      </c>
      <c r="V287">
        <f>(CF287+(U287+2*0.95*5.67E-8*(((CF287+$B$7)+273)^4-(CF287+273)^4)-44100*J287)/(1.84*29.3*R287+8*0.95*5.67E-8*(CF287+273)^3))</f>
        <v>0</v>
      </c>
      <c r="W287">
        <f>($C$7*CG287+$D$7*CH287+$E$7*V287)</f>
        <v>0</v>
      </c>
      <c r="X287">
        <f>0.61365*exp(17.502*W287/(240.97+W287))</f>
        <v>0</v>
      </c>
      <c r="Y287">
        <f>(Z287/AA287*100)</f>
        <v>0</v>
      </c>
      <c r="Z287">
        <f>BY287*(CD287+CE287)/1000</f>
        <v>0</v>
      </c>
      <c r="AA287">
        <f>0.61365*exp(17.502*CF287/(240.97+CF287))</f>
        <v>0</v>
      </c>
      <c r="AB287">
        <f>(X287-BY287*(CD287+CE287)/1000)</f>
        <v>0</v>
      </c>
      <c r="AC287">
        <f>(-J287*44100)</f>
        <v>0</v>
      </c>
      <c r="AD287">
        <f>2*29.3*R287*0.92*(CF287-W287)</f>
        <v>0</v>
      </c>
      <c r="AE287">
        <f>2*0.95*5.67E-8*(((CF287+$B$7)+273)^4-(W287+273)^4)</f>
        <v>0</v>
      </c>
      <c r="AF287">
        <f>U287+AE287+AC287+AD287</f>
        <v>0</v>
      </c>
      <c r="AG287">
        <v>12</v>
      </c>
      <c r="AH287">
        <v>1</v>
      </c>
      <c r="AI287">
        <f>IF(AG287*$H$13&gt;=AK287,1.0,(AK287/(AK287-AG287*$H$13)))</f>
        <v>0</v>
      </c>
      <c r="AJ287">
        <f>(AI287-1)*100</f>
        <v>0</v>
      </c>
      <c r="AK287">
        <f>MAX(0,($B$13+$C$13*CK287)/(1+$D$13*CK287)*CD287/(CF287+273)*$E$13)</f>
        <v>0</v>
      </c>
      <c r="AL287" t="s">
        <v>292</v>
      </c>
      <c r="AM287" t="s">
        <v>292</v>
      </c>
      <c r="AN287">
        <v>0</v>
      </c>
      <c r="AO287">
        <v>0</v>
      </c>
      <c r="AP287">
        <f>1-AN287/AO287</f>
        <v>0</v>
      </c>
      <c r="AQ287">
        <v>0</v>
      </c>
      <c r="AR287" t="s">
        <v>292</v>
      </c>
      <c r="AS287" t="s">
        <v>292</v>
      </c>
      <c r="AT287">
        <v>0</v>
      </c>
      <c r="AU287">
        <v>0</v>
      </c>
      <c r="AV287">
        <f>1-AT287/AU287</f>
        <v>0</v>
      </c>
      <c r="AW287">
        <v>0.5</v>
      </c>
      <c r="AX287">
        <f>BO287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292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BN287">
        <f>$B$11*CL287+$C$11*CM287+$F$11*CN287*(1-CQ287)</f>
        <v>0</v>
      </c>
      <c r="BO287">
        <f>BN287*BP287</f>
        <v>0</v>
      </c>
      <c r="BP287">
        <f>($B$11*$D$9+$C$11*$D$9+$F$11*((DA287+CS287)/MAX(DA287+CS287+DB287, 0.1)*$I$9+DB287/MAX(DA287+CS287+DB287, 0.1)*$J$9))/($B$11+$C$11+$F$11)</f>
        <v>0</v>
      </c>
      <c r="BQ287">
        <f>($B$11*$K$9+$C$11*$K$9+$F$11*((DA287+CS287)/MAX(DA287+CS287+DB287, 0.1)*$P$9+DB287/MAX(DA287+CS287+DB287, 0.1)*$Q$9))/($B$11+$C$11+$F$11)</f>
        <v>0</v>
      </c>
      <c r="BR287">
        <v>6</v>
      </c>
      <c r="BS287">
        <v>0.5</v>
      </c>
      <c r="BT287" t="s">
        <v>293</v>
      </c>
      <c r="BU287">
        <v>2</v>
      </c>
      <c r="BV287">
        <v>1626126853.6</v>
      </c>
      <c r="BW287">
        <v>400.524333333333</v>
      </c>
      <c r="BX287">
        <v>419.997</v>
      </c>
      <c r="BY287">
        <v>9.68425333333333</v>
      </c>
      <c r="BZ287">
        <v>5.57652333333333</v>
      </c>
      <c r="CA287">
        <v>398.397</v>
      </c>
      <c r="CB287">
        <v>9.72672333333333</v>
      </c>
      <c r="CC287">
        <v>899.924</v>
      </c>
      <c r="CD287">
        <v>100.777333333333</v>
      </c>
      <c r="CE287">
        <v>0.112497666666667</v>
      </c>
      <c r="CF287">
        <v>23.043</v>
      </c>
      <c r="CG287">
        <v>21.6754666666667</v>
      </c>
      <c r="CH287">
        <v>999.9</v>
      </c>
      <c r="CI287">
        <v>0</v>
      </c>
      <c r="CJ287">
        <v>0</v>
      </c>
      <c r="CK287">
        <v>9996.45333333333</v>
      </c>
      <c r="CL287">
        <v>0</v>
      </c>
      <c r="CM287">
        <v>0.221023</v>
      </c>
      <c r="CN287">
        <v>1460.06</v>
      </c>
      <c r="CO287">
        <v>0.972999</v>
      </c>
      <c r="CP287">
        <v>0.0270008</v>
      </c>
      <c r="CQ287">
        <v>0</v>
      </c>
      <c r="CR287">
        <v>876.721</v>
      </c>
      <c r="CS287">
        <v>4.99999</v>
      </c>
      <c r="CT287">
        <v>12853</v>
      </c>
      <c r="CU287">
        <v>12728.9</v>
      </c>
      <c r="CV287">
        <v>40.25</v>
      </c>
      <c r="CW287">
        <v>42.25</v>
      </c>
      <c r="CX287">
        <v>41.375</v>
      </c>
      <c r="CY287">
        <v>41.687</v>
      </c>
      <c r="CZ287">
        <v>42.125</v>
      </c>
      <c r="DA287">
        <v>1415.77</v>
      </c>
      <c r="DB287">
        <v>39.29</v>
      </c>
      <c r="DC287">
        <v>0</v>
      </c>
      <c r="DD287">
        <v>1626126864.1</v>
      </c>
      <c r="DE287">
        <v>0</v>
      </c>
      <c r="DF287">
        <v>877.264384615385</v>
      </c>
      <c r="DG287">
        <v>-4.09087179365777</v>
      </c>
      <c r="DH287">
        <v>-42.3829060223962</v>
      </c>
      <c r="DI287">
        <v>12857.0192307692</v>
      </c>
      <c r="DJ287">
        <v>15</v>
      </c>
      <c r="DK287">
        <v>1626126261</v>
      </c>
      <c r="DL287" t="s">
        <v>294</v>
      </c>
      <c r="DM287">
        <v>1626126255</v>
      </c>
      <c r="DN287">
        <v>1626126261</v>
      </c>
      <c r="DO287">
        <v>7</v>
      </c>
      <c r="DP287">
        <v>0.339</v>
      </c>
      <c r="DQ287">
        <v>0.02</v>
      </c>
      <c r="DR287">
        <v>2.158</v>
      </c>
      <c r="DS287">
        <v>-0.064</v>
      </c>
      <c r="DT287">
        <v>420</v>
      </c>
      <c r="DU287">
        <v>4</v>
      </c>
      <c r="DV287">
        <v>0.09</v>
      </c>
      <c r="DW287">
        <v>0.05</v>
      </c>
      <c r="DX287">
        <v>-19.3404536585366</v>
      </c>
      <c r="DY287">
        <v>-0.669447386759588</v>
      </c>
      <c r="DZ287">
        <v>0.0682818838151589</v>
      </c>
      <c r="EA287">
        <v>0</v>
      </c>
      <c r="EB287">
        <v>877.473666666667</v>
      </c>
      <c r="EC287">
        <v>-3.7854720269878</v>
      </c>
      <c r="ED287">
        <v>0.390147887008729</v>
      </c>
      <c r="EE287">
        <v>1</v>
      </c>
      <c r="EF287">
        <v>4.05167512195122</v>
      </c>
      <c r="EG287">
        <v>0.262791428571422</v>
      </c>
      <c r="EH287">
        <v>0.0272203003623105</v>
      </c>
      <c r="EI287">
        <v>0</v>
      </c>
      <c r="EJ287">
        <v>1</v>
      </c>
      <c r="EK287">
        <v>3</v>
      </c>
      <c r="EL287" t="s">
        <v>459</v>
      </c>
      <c r="EM287">
        <v>100</v>
      </c>
      <c r="EN287">
        <v>100</v>
      </c>
      <c r="EO287">
        <v>2.128</v>
      </c>
      <c r="EP287">
        <v>-0.0424</v>
      </c>
      <c r="EQ287">
        <v>1.36772170046793</v>
      </c>
      <c r="ER287">
        <v>0.00225868272383977</v>
      </c>
      <c r="ES287">
        <v>-9.96746185667655e-07</v>
      </c>
      <c r="ET287">
        <v>2.83711317370827e-10</v>
      </c>
      <c r="EU287">
        <v>-0.063082517618382</v>
      </c>
      <c r="EV287">
        <v>-0.00217948432402501</v>
      </c>
      <c r="EW287">
        <v>0.000453263451741206</v>
      </c>
      <c r="EX287">
        <v>-1.16319206543697e-06</v>
      </c>
      <c r="EY287">
        <v>-2</v>
      </c>
      <c r="EZ287">
        <v>2196</v>
      </c>
      <c r="FA287">
        <v>1</v>
      </c>
      <c r="FB287">
        <v>25</v>
      </c>
      <c r="FC287">
        <v>10</v>
      </c>
      <c r="FD287">
        <v>9.9</v>
      </c>
      <c r="FE287">
        <v>18</v>
      </c>
      <c r="FF287">
        <v>946.893</v>
      </c>
      <c r="FG287">
        <v>426.576</v>
      </c>
      <c r="FH287">
        <v>25.5041</v>
      </c>
      <c r="FI287">
        <v>25.3827</v>
      </c>
      <c r="FJ287">
        <v>30</v>
      </c>
      <c r="FK287">
        <v>25.5726</v>
      </c>
      <c r="FL287">
        <v>25.6176</v>
      </c>
      <c r="FM287">
        <v>25.2835</v>
      </c>
      <c r="FN287">
        <v>66.9084</v>
      </c>
      <c r="FO287">
        <v>0</v>
      </c>
      <c r="FP287">
        <v>25.6</v>
      </c>
      <c r="FQ287">
        <v>420</v>
      </c>
      <c r="FR287">
        <v>5.62194</v>
      </c>
      <c r="FS287">
        <v>101.432</v>
      </c>
      <c r="FT287">
        <v>102.06</v>
      </c>
    </row>
    <row r="288" spans="1:176">
      <c r="A288">
        <v>272</v>
      </c>
      <c r="B288">
        <v>1626126856.6</v>
      </c>
      <c r="C288">
        <v>542.099999904633</v>
      </c>
      <c r="D288" t="s">
        <v>838</v>
      </c>
      <c r="E288" t="s">
        <v>839</v>
      </c>
      <c r="F288">
        <v>1</v>
      </c>
      <c r="I288">
        <v>1626126855.6</v>
      </c>
      <c r="J288">
        <f>(K288)/1000</f>
        <v>0</v>
      </c>
      <c r="K288">
        <f>1000*CC288*AI288*(BY288-BZ288)/(100*BR288*(1000-AI288*BY288))</f>
        <v>0</v>
      </c>
      <c r="L288">
        <f>CC288*AI288*(BX288-BW288*(1000-AI288*BZ288)/(1000-AI288*BY288))/(100*BR288)</f>
        <v>0</v>
      </c>
      <c r="M288">
        <f>BW288 - IF(AI288&gt;1, L288*BR288*100.0/(AK288*CK288), 0)</f>
        <v>0</v>
      </c>
      <c r="N288">
        <f>((T288-J288/2)*M288-L288)/(T288+J288/2)</f>
        <v>0</v>
      </c>
      <c r="O288">
        <f>N288*(CD288+CE288)/1000.0</f>
        <v>0</v>
      </c>
      <c r="P288">
        <f>(BW288 - IF(AI288&gt;1, L288*BR288*100.0/(AK288*CK288), 0))*(CD288+CE288)/1000.0</f>
        <v>0</v>
      </c>
      <c r="Q288">
        <f>2.0/((1/S288-1/R288)+SIGN(S288)*SQRT((1/S288-1/R288)*(1/S288-1/R288) + 4*BS288/((BS288+1)*(BS288+1))*(2*1/S288*1/R288-1/R288*1/R288)))</f>
        <v>0</v>
      </c>
      <c r="R288">
        <f>IF(LEFT(BT288,1)&lt;&gt;"0",IF(LEFT(BT288,1)="1",3.0,BU288),$D$5+$E$5*(CK288*CD288/($K$5*1000))+$F$5*(CK288*CD288/($K$5*1000))*MAX(MIN(BR288,$J$5),$I$5)*MAX(MIN(BR288,$J$5),$I$5)+$G$5*MAX(MIN(BR288,$J$5),$I$5)*(CK288*CD288/($K$5*1000))+$H$5*(CK288*CD288/($K$5*1000))*(CK288*CD288/($K$5*1000)))</f>
        <v>0</v>
      </c>
      <c r="S288">
        <f>J288*(1000-(1000*0.61365*exp(17.502*W288/(240.97+W288))/(CD288+CE288)+BY288)/2)/(1000*0.61365*exp(17.502*W288/(240.97+W288))/(CD288+CE288)-BY288)</f>
        <v>0</v>
      </c>
      <c r="T288">
        <f>1/((BS288+1)/(Q288/1.6)+1/(R288/1.37)) + BS288/((BS288+1)/(Q288/1.6) + BS288/(R288/1.37))</f>
        <v>0</v>
      </c>
      <c r="U288">
        <f>(BN288*BQ288)</f>
        <v>0</v>
      </c>
      <c r="V288">
        <f>(CF288+(U288+2*0.95*5.67E-8*(((CF288+$B$7)+273)^4-(CF288+273)^4)-44100*J288)/(1.84*29.3*R288+8*0.95*5.67E-8*(CF288+273)^3))</f>
        <v>0</v>
      </c>
      <c r="W288">
        <f>($C$7*CG288+$D$7*CH288+$E$7*V288)</f>
        <v>0</v>
      </c>
      <c r="X288">
        <f>0.61365*exp(17.502*W288/(240.97+W288))</f>
        <v>0</v>
      </c>
      <c r="Y288">
        <f>(Z288/AA288*100)</f>
        <v>0</v>
      </c>
      <c r="Z288">
        <f>BY288*(CD288+CE288)/1000</f>
        <v>0</v>
      </c>
      <c r="AA288">
        <f>0.61365*exp(17.502*CF288/(240.97+CF288))</f>
        <v>0</v>
      </c>
      <c r="AB288">
        <f>(X288-BY288*(CD288+CE288)/1000)</f>
        <v>0</v>
      </c>
      <c r="AC288">
        <f>(-J288*44100)</f>
        <v>0</v>
      </c>
      <c r="AD288">
        <f>2*29.3*R288*0.92*(CF288-W288)</f>
        <v>0</v>
      </c>
      <c r="AE288">
        <f>2*0.95*5.67E-8*(((CF288+$B$7)+273)^4-(W288+273)^4)</f>
        <v>0</v>
      </c>
      <c r="AF288">
        <f>U288+AE288+AC288+AD288</f>
        <v>0</v>
      </c>
      <c r="AG288">
        <v>12</v>
      </c>
      <c r="AH288">
        <v>1</v>
      </c>
      <c r="AI288">
        <f>IF(AG288*$H$13&gt;=AK288,1.0,(AK288/(AK288-AG288*$H$13)))</f>
        <v>0</v>
      </c>
      <c r="AJ288">
        <f>(AI288-1)*100</f>
        <v>0</v>
      </c>
      <c r="AK288">
        <f>MAX(0,($B$13+$C$13*CK288)/(1+$D$13*CK288)*CD288/(CF288+273)*$E$13)</f>
        <v>0</v>
      </c>
      <c r="AL288" t="s">
        <v>292</v>
      </c>
      <c r="AM288" t="s">
        <v>292</v>
      </c>
      <c r="AN288">
        <v>0</v>
      </c>
      <c r="AO288">
        <v>0</v>
      </c>
      <c r="AP288">
        <f>1-AN288/AO288</f>
        <v>0</v>
      </c>
      <c r="AQ288">
        <v>0</v>
      </c>
      <c r="AR288" t="s">
        <v>292</v>
      </c>
      <c r="AS288" t="s">
        <v>292</v>
      </c>
      <c r="AT288">
        <v>0</v>
      </c>
      <c r="AU288">
        <v>0</v>
      </c>
      <c r="AV288">
        <f>1-AT288/AU288</f>
        <v>0</v>
      </c>
      <c r="AW288">
        <v>0.5</v>
      </c>
      <c r="AX288">
        <f>BO288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292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BN288">
        <f>$B$11*CL288+$C$11*CM288+$F$11*CN288*(1-CQ288)</f>
        <v>0</v>
      </c>
      <c r="BO288">
        <f>BN288*BP288</f>
        <v>0</v>
      </c>
      <c r="BP288">
        <f>($B$11*$D$9+$C$11*$D$9+$F$11*((DA288+CS288)/MAX(DA288+CS288+DB288, 0.1)*$I$9+DB288/MAX(DA288+CS288+DB288, 0.1)*$J$9))/($B$11+$C$11+$F$11)</f>
        <v>0</v>
      </c>
      <c r="BQ288">
        <f>($B$11*$K$9+$C$11*$K$9+$F$11*((DA288+CS288)/MAX(DA288+CS288+DB288, 0.1)*$P$9+DB288/MAX(DA288+CS288+DB288, 0.1)*$Q$9))/($B$11+$C$11+$F$11)</f>
        <v>0</v>
      </c>
      <c r="BR288">
        <v>6</v>
      </c>
      <c r="BS288">
        <v>0.5</v>
      </c>
      <c r="BT288" t="s">
        <v>293</v>
      </c>
      <c r="BU288">
        <v>2</v>
      </c>
      <c r="BV288">
        <v>1626126855.6</v>
      </c>
      <c r="BW288">
        <v>400.536666666667</v>
      </c>
      <c r="BX288">
        <v>419.99</v>
      </c>
      <c r="BY288">
        <v>9.70686333333333</v>
      </c>
      <c r="BZ288">
        <v>5.57851333333333</v>
      </c>
      <c r="CA288">
        <v>398.409666666667</v>
      </c>
      <c r="CB288">
        <v>9.74919333333333</v>
      </c>
      <c r="CC288">
        <v>900.027</v>
      </c>
      <c r="CD288">
        <v>100.777</v>
      </c>
      <c r="CE288">
        <v>0.112359</v>
      </c>
      <c r="CF288">
        <v>23.0778333333333</v>
      </c>
      <c r="CG288">
        <v>21.7079333333333</v>
      </c>
      <c r="CH288">
        <v>999.9</v>
      </c>
      <c r="CI288">
        <v>0</v>
      </c>
      <c r="CJ288">
        <v>0</v>
      </c>
      <c r="CK288">
        <v>10008.3</v>
      </c>
      <c r="CL288">
        <v>0</v>
      </c>
      <c r="CM288">
        <v>0.221023</v>
      </c>
      <c r="CN288">
        <v>1459.98666666667</v>
      </c>
      <c r="CO288">
        <v>0.972997666666667</v>
      </c>
      <c r="CP288">
        <v>0.0270023666666667</v>
      </c>
      <c r="CQ288">
        <v>0</v>
      </c>
      <c r="CR288">
        <v>876.942333333333</v>
      </c>
      <c r="CS288">
        <v>4.99999</v>
      </c>
      <c r="CT288">
        <v>12850.8333333333</v>
      </c>
      <c r="CU288">
        <v>12728.2</v>
      </c>
      <c r="CV288">
        <v>40.25</v>
      </c>
      <c r="CW288">
        <v>42.25</v>
      </c>
      <c r="CX288">
        <v>41.375</v>
      </c>
      <c r="CY288">
        <v>41.687</v>
      </c>
      <c r="CZ288">
        <v>42.125</v>
      </c>
      <c r="DA288">
        <v>1415.69666666667</v>
      </c>
      <c r="DB288">
        <v>39.29</v>
      </c>
      <c r="DC288">
        <v>0</v>
      </c>
      <c r="DD288">
        <v>1626126865.9</v>
      </c>
      <c r="DE288">
        <v>0</v>
      </c>
      <c r="DF288">
        <v>877.17212</v>
      </c>
      <c r="DG288">
        <v>-3.75507691052739</v>
      </c>
      <c r="DH288">
        <v>-42.5846153399709</v>
      </c>
      <c r="DI288">
        <v>12855.492</v>
      </c>
      <c r="DJ288">
        <v>15</v>
      </c>
      <c r="DK288">
        <v>1626126261</v>
      </c>
      <c r="DL288" t="s">
        <v>294</v>
      </c>
      <c r="DM288">
        <v>1626126255</v>
      </c>
      <c r="DN288">
        <v>1626126261</v>
      </c>
      <c r="DO288">
        <v>7</v>
      </c>
      <c r="DP288">
        <v>0.339</v>
      </c>
      <c r="DQ288">
        <v>0.02</v>
      </c>
      <c r="DR288">
        <v>2.158</v>
      </c>
      <c r="DS288">
        <v>-0.064</v>
      </c>
      <c r="DT288">
        <v>420</v>
      </c>
      <c r="DU288">
        <v>4</v>
      </c>
      <c r="DV288">
        <v>0.09</v>
      </c>
      <c r="DW288">
        <v>0.05</v>
      </c>
      <c r="DX288">
        <v>-19.3621756097561</v>
      </c>
      <c r="DY288">
        <v>-0.67287595818816</v>
      </c>
      <c r="DZ288">
        <v>0.0686743030028039</v>
      </c>
      <c r="EA288">
        <v>0</v>
      </c>
      <c r="EB288">
        <v>877.384484848485</v>
      </c>
      <c r="EC288">
        <v>-3.73910005871105</v>
      </c>
      <c r="ED288">
        <v>0.398219911927173</v>
      </c>
      <c r="EE288">
        <v>1</v>
      </c>
      <c r="EF288">
        <v>4.06276292682927</v>
      </c>
      <c r="EG288">
        <v>0.287660487804882</v>
      </c>
      <c r="EH288">
        <v>0.030034704986545</v>
      </c>
      <c r="EI288">
        <v>0</v>
      </c>
      <c r="EJ288">
        <v>1</v>
      </c>
      <c r="EK288">
        <v>3</v>
      </c>
      <c r="EL288" t="s">
        <v>459</v>
      </c>
      <c r="EM288">
        <v>100</v>
      </c>
      <c r="EN288">
        <v>100</v>
      </c>
      <c r="EO288">
        <v>2.127</v>
      </c>
      <c r="EP288">
        <v>-0.0423</v>
      </c>
      <c r="EQ288">
        <v>1.36772170046793</v>
      </c>
      <c r="ER288">
        <v>0.00225868272383977</v>
      </c>
      <c r="ES288">
        <v>-9.96746185667655e-07</v>
      </c>
      <c r="ET288">
        <v>2.83711317370827e-10</v>
      </c>
      <c r="EU288">
        <v>-0.063082517618382</v>
      </c>
      <c r="EV288">
        <v>-0.00217948432402501</v>
      </c>
      <c r="EW288">
        <v>0.000453263451741206</v>
      </c>
      <c r="EX288">
        <v>-1.16319206543697e-06</v>
      </c>
      <c r="EY288">
        <v>-2</v>
      </c>
      <c r="EZ288">
        <v>2196</v>
      </c>
      <c r="FA288">
        <v>1</v>
      </c>
      <c r="FB288">
        <v>25</v>
      </c>
      <c r="FC288">
        <v>10</v>
      </c>
      <c r="FD288">
        <v>9.9</v>
      </c>
      <c r="FE288">
        <v>18</v>
      </c>
      <c r="FF288">
        <v>947.125</v>
      </c>
      <c r="FG288">
        <v>426.549</v>
      </c>
      <c r="FH288">
        <v>25.5571</v>
      </c>
      <c r="FI288">
        <v>25.3811</v>
      </c>
      <c r="FJ288">
        <v>29.9999</v>
      </c>
      <c r="FK288">
        <v>25.571</v>
      </c>
      <c r="FL288">
        <v>25.6162</v>
      </c>
      <c r="FM288">
        <v>25.2836</v>
      </c>
      <c r="FN288">
        <v>66.9084</v>
      </c>
      <c r="FO288">
        <v>0</v>
      </c>
      <c r="FP288">
        <v>25.7</v>
      </c>
      <c r="FQ288">
        <v>420</v>
      </c>
      <c r="FR288">
        <v>5.61333</v>
      </c>
      <c r="FS288">
        <v>101.434</v>
      </c>
      <c r="FT288">
        <v>102.061</v>
      </c>
    </row>
    <row r="289" spans="1:176">
      <c r="A289">
        <v>273</v>
      </c>
      <c r="B289">
        <v>1626126858.6</v>
      </c>
      <c r="C289">
        <v>544.099999904633</v>
      </c>
      <c r="D289" t="s">
        <v>840</v>
      </c>
      <c r="E289" t="s">
        <v>841</v>
      </c>
      <c r="F289">
        <v>1</v>
      </c>
      <c r="I289">
        <v>1626126857.6</v>
      </c>
      <c r="J289">
        <f>(K289)/1000</f>
        <v>0</v>
      </c>
      <c r="K289">
        <f>1000*CC289*AI289*(BY289-BZ289)/(100*BR289*(1000-AI289*BY289))</f>
        <v>0</v>
      </c>
      <c r="L289">
        <f>CC289*AI289*(BX289-BW289*(1000-AI289*BZ289)/(1000-AI289*BY289))/(100*BR289)</f>
        <v>0</v>
      </c>
      <c r="M289">
        <f>BW289 - IF(AI289&gt;1, L289*BR289*100.0/(AK289*CK289), 0)</f>
        <v>0</v>
      </c>
      <c r="N289">
        <f>((T289-J289/2)*M289-L289)/(T289+J289/2)</f>
        <v>0</v>
      </c>
      <c r="O289">
        <f>N289*(CD289+CE289)/1000.0</f>
        <v>0</v>
      </c>
      <c r="P289">
        <f>(BW289 - IF(AI289&gt;1, L289*BR289*100.0/(AK289*CK289), 0))*(CD289+CE289)/1000.0</f>
        <v>0</v>
      </c>
      <c r="Q289">
        <f>2.0/((1/S289-1/R289)+SIGN(S289)*SQRT((1/S289-1/R289)*(1/S289-1/R289) + 4*BS289/((BS289+1)*(BS289+1))*(2*1/S289*1/R289-1/R289*1/R289)))</f>
        <v>0</v>
      </c>
      <c r="R289">
        <f>IF(LEFT(BT289,1)&lt;&gt;"0",IF(LEFT(BT289,1)="1",3.0,BU289),$D$5+$E$5*(CK289*CD289/($K$5*1000))+$F$5*(CK289*CD289/($K$5*1000))*MAX(MIN(BR289,$J$5),$I$5)*MAX(MIN(BR289,$J$5),$I$5)+$G$5*MAX(MIN(BR289,$J$5),$I$5)*(CK289*CD289/($K$5*1000))+$H$5*(CK289*CD289/($K$5*1000))*(CK289*CD289/($K$5*1000)))</f>
        <v>0</v>
      </c>
      <c r="S289">
        <f>J289*(1000-(1000*0.61365*exp(17.502*W289/(240.97+W289))/(CD289+CE289)+BY289)/2)/(1000*0.61365*exp(17.502*W289/(240.97+W289))/(CD289+CE289)-BY289)</f>
        <v>0</v>
      </c>
      <c r="T289">
        <f>1/((BS289+1)/(Q289/1.6)+1/(R289/1.37)) + BS289/((BS289+1)/(Q289/1.6) + BS289/(R289/1.37))</f>
        <v>0</v>
      </c>
      <c r="U289">
        <f>(BN289*BQ289)</f>
        <v>0</v>
      </c>
      <c r="V289">
        <f>(CF289+(U289+2*0.95*5.67E-8*(((CF289+$B$7)+273)^4-(CF289+273)^4)-44100*J289)/(1.84*29.3*R289+8*0.95*5.67E-8*(CF289+273)^3))</f>
        <v>0</v>
      </c>
      <c r="W289">
        <f>($C$7*CG289+$D$7*CH289+$E$7*V289)</f>
        <v>0</v>
      </c>
      <c r="X289">
        <f>0.61365*exp(17.502*W289/(240.97+W289))</f>
        <v>0</v>
      </c>
      <c r="Y289">
        <f>(Z289/AA289*100)</f>
        <v>0</v>
      </c>
      <c r="Z289">
        <f>BY289*(CD289+CE289)/1000</f>
        <v>0</v>
      </c>
      <c r="AA289">
        <f>0.61365*exp(17.502*CF289/(240.97+CF289))</f>
        <v>0</v>
      </c>
      <c r="AB289">
        <f>(X289-BY289*(CD289+CE289)/1000)</f>
        <v>0</v>
      </c>
      <c r="AC289">
        <f>(-J289*44100)</f>
        <v>0</v>
      </c>
      <c r="AD289">
        <f>2*29.3*R289*0.92*(CF289-W289)</f>
        <v>0</v>
      </c>
      <c r="AE289">
        <f>2*0.95*5.67E-8*(((CF289+$B$7)+273)^4-(W289+273)^4)</f>
        <v>0</v>
      </c>
      <c r="AF289">
        <f>U289+AE289+AC289+AD289</f>
        <v>0</v>
      </c>
      <c r="AG289">
        <v>12</v>
      </c>
      <c r="AH289">
        <v>1</v>
      </c>
      <c r="AI289">
        <f>IF(AG289*$H$13&gt;=AK289,1.0,(AK289/(AK289-AG289*$H$13)))</f>
        <v>0</v>
      </c>
      <c r="AJ289">
        <f>(AI289-1)*100</f>
        <v>0</v>
      </c>
      <c r="AK289">
        <f>MAX(0,($B$13+$C$13*CK289)/(1+$D$13*CK289)*CD289/(CF289+273)*$E$13)</f>
        <v>0</v>
      </c>
      <c r="AL289" t="s">
        <v>292</v>
      </c>
      <c r="AM289" t="s">
        <v>292</v>
      </c>
      <c r="AN289">
        <v>0</v>
      </c>
      <c r="AO289">
        <v>0</v>
      </c>
      <c r="AP289">
        <f>1-AN289/AO289</f>
        <v>0</v>
      </c>
      <c r="AQ289">
        <v>0</v>
      </c>
      <c r="AR289" t="s">
        <v>292</v>
      </c>
      <c r="AS289" t="s">
        <v>292</v>
      </c>
      <c r="AT289">
        <v>0</v>
      </c>
      <c r="AU289">
        <v>0</v>
      </c>
      <c r="AV289">
        <f>1-AT289/AU289</f>
        <v>0</v>
      </c>
      <c r="AW289">
        <v>0.5</v>
      </c>
      <c r="AX289">
        <f>BO289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292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BN289">
        <f>$B$11*CL289+$C$11*CM289+$F$11*CN289*(1-CQ289)</f>
        <v>0</v>
      </c>
      <c r="BO289">
        <f>BN289*BP289</f>
        <v>0</v>
      </c>
      <c r="BP289">
        <f>($B$11*$D$9+$C$11*$D$9+$F$11*((DA289+CS289)/MAX(DA289+CS289+DB289, 0.1)*$I$9+DB289/MAX(DA289+CS289+DB289, 0.1)*$J$9))/($B$11+$C$11+$F$11)</f>
        <v>0</v>
      </c>
      <c r="BQ289">
        <f>($B$11*$K$9+$C$11*$K$9+$F$11*((DA289+CS289)/MAX(DA289+CS289+DB289, 0.1)*$P$9+DB289/MAX(DA289+CS289+DB289, 0.1)*$Q$9))/($B$11+$C$11+$F$11)</f>
        <v>0</v>
      </c>
      <c r="BR289">
        <v>6</v>
      </c>
      <c r="BS289">
        <v>0.5</v>
      </c>
      <c r="BT289" t="s">
        <v>293</v>
      </c>
      <c r="BU289">
        <v>2</v>
      </c>
      <c r="BV289">
        <v>1626126857.6</v>
      </c>
      <c r="BW289">
        <v>400.539666666667</v>
      </c>
      <c r="BX289">
        <v>419.988333333333</v>
      </c>
      <c r="BY289">
        <v>9.72475666666667</v>
      </c>
      <c r="BZ289">
        <v>5.58007333333333</v>
      </c>
      <c r="CA289">
        <v>398.412666666667</v>
      </c>
      <c r="CB289">
        <v>9.76697</v>
      </c>
      <c r="CC289">
        <v>900.023</v>
      </c>
      <c r="CD289">
        <v>100.778</v>
      </c>
      <c r="CE289">
        <v>0.11131</v>
      </c>
      <c r="CF289">
        <v>23.1186333333333</v>
      </c>
      <c r="CG289">
        <v>21.7514</v>
      </c>
      <c r="CH289">
        <v>999.9</v>
      </c>
      <c r="CI289">
        <v>0</v>
      </c>
      <c r="CJ289">
        <v>0</v>
      </c>
      <c r="CK289">
        <v>10015.4</v>
      </c>
      <c r="CL289">
        <v>0</v>
      </c>
      <c r="CM289">
        <v>0.221023</v>
      </c>
      <c r="CN289">
        <v>1459.89333333333</v>
      </c>
      <c r="CO289">
        <v>0.972996333333333</v>
      </c>
      <c r="CP289">
        <v>0.0270039333333333</v>
      </c>
      <c r="CQ289">
        <v>0</v>
      </c>
      <c r="CR289">
        <v>876.644666666667</v>
      </c>
      <c r="CS289">
        <v>4.99999</v>
      </c>
      <c r="CT289">
        <v>12848.7</v>
      </c>
      <c r="CU289">
        <v>12727.4</v>
      </c>
      <c r="CV289">
        <v>40.25</v>
      </c>
      <c r="CW289">
        <v>42.25</v>
      </c>
      <c r="CX289">
        <v>41.375</v>
      </c>
      <c r="CY289">
        <v>41.687</v>
      </c>
      <c r="CZ289">
        <v>42.125</v>
      </c>
      <c r="DA289">
        <v>1415.60333333333</v>
      </c>
      <c r="DB289">
        <v>39.29</v>
      </c>
      <c r="DC289">
        <v>0</v>
      </c>
      <c r="DD289">
        <v>1626126867.7</v>
      </c>
      <c r="DE289">
        <v>0</v>
      </c>
      <c r="DF289">
        <v>877.092423076923</v>
      </c>
      <c r="DG289">
        <v>-3.50184614928536</v>
      </c>
      <c r="DH289">
        <v>-41.5111111216716</v>
      </c>
      <c r="DI289">
        <v>12854.3692307692</v>
      </c>
      <c r="DJ289">
        <v>15</v>
      </c>
      <c r="DK289">
        <v>1626126261</v>
      </c>
      <c r="DL289" t="s">
        <v>294</v>
      </c>
      <c r="DM289">
        <v>1626126255</v>
      </c>
      <c r="DN289">
        <v>1626126261</v>
      </c>
      <c r="DO289">
        <v>7</v>
      </c>
      <c r="DP289">
        <v>0.339</v>
      </c>
      <c r="DQ289">
        <v>0.02</v>
      </c>
      <c r="DR289">
        <v>2.158</v>
      </c>
      <c r="DS289">
        <v>-0.064</v>
      </c>
      <c r="DT289">
        <v>420</v>
      </c>
      <c r="DU289">
        <v>4</v>
      </c>
      <c r="DV289">
        <v>0.09</v>
      </c>
      <c r="DW289">
        <v>0.05</v>
      </c>
      <c r="DX289">
        <v>-19.380112195122</v>
      </c>
      <c r="DY289">
        <v>-0.605337282229982</v>
      </c>
      <c r="DZ289">
        <v>0.0632027407368136</v>
      </c>
      <c r="EA289">
        <v>0</v>
      </c>
      <c r="EB289">
        <v>877.271685714286</v>
      </c>
      <c r="EC289">
        <v>-3.64753203379913</v>
      </c>
      <c r="ED289">
        <v>0.405251581220402</v>
      </c>
      <c r="EE289">
        <v>1</v>
      </c>
      <c r="EF289">
        <v>4.07407829268293</v>
      </c>
      <c r="EG289">
        <v>0.329922648083625</v>
      </c>
      <c r="EH289">
        <v>0.0343682656305336</v>
      </c>
      <c r="EI289">
        <v>0</v>
      </c>
      <c r="EJ289">
        <v>1</v>
      </c>
      <c r="EK289">
        <v>3</v>
      </c>
      <c r="EL289" t="s">
        <v>459</v>
      </c>
      <c r="EM289">
        <v>100</v>
      </c>
      <c r="EN289">
        <v>100</v>
      </c>
      <c r="EO289">
        <v>2.127</v>
      </c>
      <c r="EP289">
        <v>-0.0422</v>
      </c>
      <c r="EQ289">
        <v>1.36772170046793</v>
      </c>
      <c r="ER289">
        <v>0.00225868272383977</v>
      </c>
      <c r="ES289">
        <v>-9.96746185667655e-07</v>
      </c>
      <c r="ET289">
        <v>2.83711317370827e-10</v>
      </c>
      <c r="EU289">
        <v>-0.063082517618382</v>
      </c>
      <c r="EV289">
        <v>-0.00217948432402501</v>
      </c>
      <c r="EW289">
        <v>0.000453263451741206</v>
      </c>
      <c r="EX289">
        <v>-1.16319206543697e-06</v>
      </c>
      <c r="EY289">
        <v>-2</v>
      </c>
      <c r="EZ289">
        <v>2196</v>
      </c>
      <c r="FA289">
        <v>1</v>
      </c>
      <c r="FB289">
        <v>25</v>
      </c>
      <c r="FC289">
        <v>10.1</v>
      </c>
      <c r="FD289">
        <v>10</v>
      </c>
      <c r="FE289">
        <v>18</v>
      </c>
      <c r="FF289">
        <v>946.763</v>
      </c>
      <c r="FG289">
        <v>426.61</v>
      </c>
      <c r="FH289">
        <v>25.6178</v>
      </c>
      <c r="FI289">
        <v>25.3797</v>
      </c>
      <c r="FJ289">
        <v>29.9998</v>
      </c>
      <c r="FK289">
        <v>25.5696</v>
      </c>
      <c r="FL289">
        <v>25.6146</v>
      </c>
      <c r="FM289">
        <v>25.2825</v>
      </c>
      <c r="FN289">
        <v>66.9084</v>
      </c>
      <c r="FO289">
        <v>0</v>
      </c>
      <c r="FP289">
        <v>25.7</v>
      </c>
      <c r="FQ289">
        <v>420</v>
      </c>
      <c r="FR289">
        <v>5.60848</v>
      </c>
      <c r="FS289">
        <v>101.434</v>
      </c>
      <c r="FT289">
        <v>102.06</v>
      </c>
    </row>
    <row r="290" spans="1:176">
      <c r="A290">
        <v>274</v>
      </c>
      <c r="B290">
        <v>1626126860.6</v>
      </c>
      <c r="C290">
        <v>546.099999904633</v>
      </c>
      <c r="D290" t="s">
        <v>842</v>
      </c>
      <c r="E290" t="s">
        <v>843</v>
      </c>
      <c r="F290">
        <v>1</v>
      </c>
      <c r="I290">
        <v>1626126859.6</v>
      </c>
      <c r="J290">
        <f>(K290)/1000</f>
        <v>0</v>
      </c>
      <c r="K290">
        <f>1000*CC290*AI290*(BY290-BZ290)/(100*BR290*(1000-AI290*BY290))</f>
        <v>0</v>
      </c>
      <c r="L290">
        <f>CC290*AI290*(BX290-BW290*(1000-AI290*BZ290)/(1000-AI290*BY290))/(100*BR290)</f>
        <v>0</v>
      </c>
      <c r="M290">
        <f>BW290 - IF(AI290&gt;1, L290*BR290*100.0/(AK290*CK290), 0)</f>
        <v>0</v>
      </c>
      <c r="N290">
        <f>((T290-J290/2)*M290-L290)/(T290+J290/2)</f>
        <v>0</v>
      </c>
      <c r="O290">
        <f>N290*(CD290+CE290)/1000.0</f>
        <v>0</v>
      </c>
      <c r="P290">
        <f>(BW290 - IF(AI290&gt;1, L290*BR290*100.0/(AK290*CK290), 0))*(CD290+CE290)/1000.0</f>
        <v>0</v>
      </c>
      <c r="Q290">
        <f>2.0/((1/S290-1/R290)+SIGN(S290)*SQRT((1/S290-1/R290)*(1/S290-1/R290) + 4*BS290/((BS290+1)*(BS290+1))*(2*1/S290*1/R290-1/R290*1/R290)))</f>
        <v>0</v>
      </c>
      <c r="R290">
        <f>IF(LEFT(BT290,1)&lt;&gt;"0",IF(LEFT(BT290,1)="1",3.0,BU290),$D$5+$E$5*(CK290*CD290/($K$5*1000))+$F$5*(CK290*CD290/($K$5*1000))*MAX(MIN(BR290,$J$5),$I$5)*MAX(MIN(BR290,$J$5),$I$5)+$G$5*MAX(MIN(BR290,$J$5),$I$5)*(CK290*CD290/($K$5*1000))+$H$5*(CK290*CD290/($K$5*1000))*(CK290*CD290/($K$5*1000)))</f>
        <v>0</v>
      </c>
      <c r="S290">
        <f>J290*(1000-(1000*0.61365*exp(17.502*W290/(240.97+W290))/(CD290+CE290)+BY290)/2)/(1000*0.61365*exp(17.502*W290/(240.97+W290))/(CD290+CE290)-BY290)</f>
        <v>0</v>
      </c>
      <c r="T290">
        <f>1/((BS290+1)/(Q290/1.6)+1/(R290/1.37)) + BS290/((BS290+1)/(Q290/1.6) + BS290/(R290/1.37))</f>
        <v>0</v>
      </c>
      <c r="U290">
        <f>(BN290*BQ290)</f>
        <v>0</v>
      </c>
      <c r="V290">
        <f>(CF290+(U290+2*0.95*5.67E-8*(((CF290+$B$7)+273)^4-(CF290+273)^4)-44100*J290)/(1.84*29.3*R290+8*0.95*5.67E-8*(CF290+273)^3))</f>
        <v>0</v>
      </c>
      <c r="W290">
        <f>($C$7*CG290+$D$7*CH290+$E$7*V290)</f>
        <v>0</v>
      </c>
      <c r="X290">
        <f>0.61365*exp(17.502*W290/(240.97+W290))</f>
        <v>0</v>
      </c>
      <c r="Y290">
        <f>(Z290/AA290*100)</f>
        <v>0</v>
      </c>
      <c r="Z290">
        <f>BY290*(CD290+CE290)/1000</f>
        <v>0</v>
      </c>
      <c r="AA290">
        <f>0.61365*exp(17.502*CF290/(240.97+CF290))</f>
        <v>0</v>
      </c>
      <c r="AB290">
        <f>(X290-BY290*(CD290+CE290)/1000)</f>
        <v>0</v>
      </c>
      <c r="AC290">
        <f>(-J290*44100)</f>
        <v>0</v>
      </c>
      <c r="AD290">
        <f>2*29.3*R290*0.92*(CF290-W290)</f>
        <v>0</v>
      </c>
      <c r="AE290">
        <f>2*0.95*5.67E-8*(((CF290+$B$7)+273)^4-(W290+273)^4)</f>
        <v>0</v>
      </c>
      <c r="AF290">
        <f>U290+AE290+AC290+AD290</f>
        <v>0</v>
      </c>
      <c r="AG290">
        <v>11</v>
      </c>
      <c r="AH290">
        <v>1</v>
      </c>
      <c r="AI290">
        <f>IF(AG290*$H$13&gt;=AK290,1.0,(AK290/(AK290-AG290*$H$13)))</f>
        <v>0</v>
      </c>
      <c r="AJ290">
        <f>(AI290-1)*100</f>
        <v>0</v>
      </c>
      <c r="AK290">
        <f>MAX(0,($B$13+$C$13*CK290)/(1+$D$13*CK290)*CD290/(CF290+273)*$E$13)</f>
        <v>0</v>
      </c>
      <c r="AL290" t="s">
        <v>292</v>
      </c>
      <c r="AM290" t="s">
        <v>292</v>
      </c>
      <c r="AN290">
        <v>0</v>
      </c>
      <c r="AO290">
        <v>0</v>
      </c>
      <c r="AP290">
        <f>1-AN290/AO290</f>
        <v>0</v>
      </c>
      <c r="AQ290">
        <v>0</v>
      </c>
      <c r="AR290" t="s">
        <v>292</v>
      </c>
      <c r="AS290" t="s">
        <v>292</v>
      </c>
      <c r="AT290">
        <v>0</v>
      </c>
      <c r="AU290">
        <v>0</v>
      </c>
      <c r="AV290">
        <f>1-AT290/AU290</f>
        <v>0</v>
      </c>
      <c r="AW290">
        <v>0.5</v>
      </c>
      <c r="AX290">
        <f>BO290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292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BN290">
        <f>$B$11*CL290+$C$11*CM290+$F$11*CN290*(1-CQ290)</f>
        <v>0</v>
      </c>
      <c r="BO290">
        <f>BN290*BP290</f>
        <v>0</v>
      </c>
      <c r="BP290">
        <f>($B$11*$D$9+$C$11*$D$9+$F$11*((DA290+CS290)/MAX(DA290+CS290+DB290, 0.1)*$I$9+DB290/MAX(DA290+CS290+DB290, 0.1)*$J$9))/($B$11+$C$11+$F$11)</f>
        <v>0</v>
      </c>
      <c r="BQ290">
        <f>($B$11*$K$9+$C$11*$K$9+$F$11*((DA290+CS290)/MAX(DA290+CS290+DB290, 0.1)*$P$9+DB290/MAX(DA290+CS290+DB290, 0.1)*$Q$9))/($B$11+$C$11+$F$11)</f>
        <v>0</v>
      </c>
      <c r="BR290">
        <v>6</v>
      </c>
      <c r="BS290">
        <v>0.5</v>
      </c>
      <c r="BT290" t="s">
        <v>293</v>
      </c>
      <c r="BU290">
        <v>2</v>
      </c>
      <c r="BV290">
        <v>1626126859.6</v>
      </c>
      <c r="BW290">
        <v>400.537666666667</v>
      </c>
      <c r="BX290">
        <v>420.000333333333</v>
      </c>
      <c r="BY290">
        <v>9.74042333333333</v>
      </c>
      <c r="BZ290">
        <v>5.58102333333333</v>
      </c>
      <c r="CA290">
        <v>398.41</v>
      </c>
      <c r="CB290">
        <v>9.78254</v>
      </c>
      <c r="CC290">
        <v>900.015333333333</v>
      </c>
      <c r="CD290">
        <v>100.778333333333</v>
      </c>
      <c r="CE290">
        <v>0.111776</v>
      </c>
      <c r="CF290">
        <v>23.1595</v>
      </c>
      <c r="CG290">
        <v>21.7863666666667</v>
      </c>
      <c r="CH290">
        <v>999.9</v>
      </c>
      <c r="CI290">
        <v>0</v>
      </c>
      <c r="CJ290">
        <v>0</v>
      </c>
      <c r="CK290">
        <v>10023.9333333333</v>
      </c>
      <c r="CL290">
        <v>0</v>
      </c>
      <c r="CM290">
        <v>0.221023</v>
      </c>
      <c r="CN290">
        <v>1460.05666666667</v>
      </c>
      <c r="CO290">
        <v>0.972999</v>
      </c>
      <c r="CP290">
        <v>0.0270008</v>
      </c>
      <c r="CQ290">
        <v>0</v>
      </c>
      <c r="CR290">
        <v>876.625</v>
      </c>
      <c r="CS290">
        <v>4.99999</v>
      </c>
      <c r="CT290">
        <v>12849.1666666667</v>
      </c>
      <c r="CU290">
        <v>12728.8</v>
      </c>
      <c r="CV290">
        <v>40.25</v>
      </c>
      <c r="CW290">
        <v>42.25</v>
      </c>
      <c r="CX290">
        <v>41.375</v>
      </c>
      <c r="CY290">
        <v>41.687</v>
      </c>
      <c r="CZ290">
        <v>42.125</v>
      </c>
      <c r="DA290">
        <v>1415.76666666667</v>
      </c>
      <c r="DB290">
        <v>39.29</v>
      </c>
      <c r="DC290">
        <v>0</v>
      </c>
      <c r="DD290">
        <v>1626126870.1</v>
      </c>
      <c r="DE290">
        <v>0</v>
      </c>
      <c r="DF290">
        <v>876.9555</v>
      </c>
      <c r="DG290">
        <v>-3.10704272772993</v>
      </c>
      <c r="DH290">
        <v>-40.994871760302</v>
      </c>
      <c r="DI290">
        <v>12852.9346153846</v>
      </c>
      <c r="DJ290">
        <v>15</v>
      </c>
      <c r="DK290">
        <v>1626126261</v>
      </c>
      <c r="DL290" t="s">
        <v>294</v>
      </c>
      <c r="DM290">
        <v>1626126255</v>
      </c>
      <c r="DN290">
        <v>1626126261</v>
      </c>
      <c r="DO290">
        <v>7</v>
      </c>
      <c r="DP290">
        <v>0.339</v>
      </c>
      <c r="DQ290">
        <v>0.02</v>
      </c>
      <c r="DR290">
        <v>2.158</v>
      </c>
      <c r="DS290">
        <v>-0.064</v>
      </c>
      <c r="DT290">
        <v>420</v>
      </c>
      <c r="DU290">
        <v>4</v>
      </c>
      <c r="DV290">
        <v>0.09</v>
      </c>
      <c r="DW290">
        <v>0.05</v>
      </c>
      <c r="DX290">
        <v>-19.3964804878049</v>
      </c>
      <c r="DY290">
        <v>-0.56955052264811</v>
      </c>
      <c r="DZ290">
        <v>0.0605150866878271</v>
      </c>
      <c r="EA290">
        <v>0</v>
      </c>
      <c r="EB290">
        <v>877.139393939394</v>
      </c>
      <c r="EC290">
        <v>-3.18988369492248</v>
      </c>
      <c r="ED290">
        <v>0.357513291924469</v>
      </c>
      <c r="EE290">
        <v>1</v>
      </c>
      <c r="EF290">
        <v>4.08638512195122</v>
      </c>
      <c r="EG290">
        <v>0.366833101045297</v>
      </c>
      <c r="EH290">
        <v>0.0380150065440755</v>
      </c>
      <c r="EI290">
        <v>0</v>
      </c>
      <c r="EJ290">
        <v>1</v>
      </c>
      <c r="EK290">
        <v>3</v>
      </c>
      <c r="EL290" t="s">
        <v>459</v>
      </c>
      <c r="EM290">
        <v>100</v>
      </c>
      <c r="EN290">
        <v>100</v>
      </c>
      <c r="EO290">
        <v>2.128</v>
      </c>
      <c r="EP290">
        <v>-0.0421</v>
      </c>
      <c r="EQ290">
        <v>1.36772170046793</v>
      </c>
      <c r="ER290">
        <v>0.00225868272383977</v>
      </c>
      <c r="ES290">
        <v>-9.96746185667655e-07</v>
      </c>
      <c r="ET290">
        <v>2.83711317370827e-10</v>
      </c>
      <c r="EU290">
        <v>-0.063082517618382</v>
      </c>
      <c r="EV290">
        <v>-0.00217948432402501</v>
      </c>
      <c r="EW290">
        <v>0.000453263451741206</v>
      </c>
      <c r="EX290">
        <v>-1.16319206543697e-06</v>
      </c>
      <c r="EY290">
        <v>-2</v>
      </c>
      <c r="EZ290">
        <v>2196</v>
      </c>
      <c r="FA290">
        <v>1</v>
      </c>
      <c r="FB290">
        <v>25</v>
      </c>
      <c r="FC290">
        <v>10.1</v>
      </c>
      <c r="FD290">
        <v>10</v>
      </c>
      <c r="FE290">
        <v>18</v>
      </c>
      <c r="FF290">
        <v>947.282</v>
      </c>
      <c r="FG290">
        <v>426.685</v>
      </c>
      <c r="FH290">
        <v>25.7026</v>
      </c>
      <c r="FI290">
        <v>25.3781</v>
      </c>
      <c r="FJ290">
        <v>29.9999</v>
      </c>
      <c r="FK290">
        <v>25.568</v>
      </c>
      <c r="FL290">
        <v>25.6128</v>
      </c>
      <c r="FM290">
        <v>25.2818</v>
      </c>
      <c r="FN290">
        <v>66.9084</v>
      </c>
      <c r="FO290">
        <v>0</v>
      </c>
      <c r="FP290">
        <v>25.8</v>
      </c>
      <c r="FQ290">
        <v>420</v>
      </c>
      <c r="FR290">
        <v>5.67524</v>
      </c>
      <c r="FS290">
        <v>101.435</v>
      </c>
      <c r="FT290">
        <v>102.06</v>
      </c>
    </row>
    <row r="291" spans="1:176">
      <c r="A291">
        <v>275</v>
      </c>
      <c r="B291">
        <v>1626126862.6</v>
      </c>
      <c r="C291">
        <v>548.099999904633</v>
      </c>
      <c r="D291" t="s">
        <v>844</v>
      </c>
      <c r="E291" t="s">
        <v>845</v>
      </c>
      <c r="F291">
        <v>1</v>
      </c>
      <c r="I291">
        <v>1626126861.6</v>
      </c>
      <c r="J291">
        <f>(K291)/1000</f>
        <v>0</v>
      </c>
      <c r="K291">
        <f>1000*CC291*AI291*(BY291-BZ291)/(100*BR291*(1000-AI291*BY291))</f>
        <v>0</v>
      </c>
      <c r="L291">
        <f>CC291*AI291*(BX291-BW291*(1000-AI291*BZ291)/(1000-AI291*BY291))/(100*BR291)</f>
        <v>0</v>
      </c>
      <c r="M291">
        <f>BW291 - IF(AI291&gt;1, L291*BR291*100.0/(AK291*CK291), 0)</f>
        <v>0</v>
      </c>
      <c r="N291">
        <f>((T291-J291/2)*M291-L291)/(T291+J291/2)</f>
        <v>0</v>
      </c>
      <c r="O291">
        <f>N291*(CD291+CE291)/1000.0</f>
        <v>0</v>
      </c>
      <c r="P291">
        <f>(BW291 - IF(AI291&gt;1, L291*BR291*100.0/(AK291*CK291), 0))*(CD291+CE291)/1000.0</f>
        <v>0</v>
      </c>
      <c r="Q291">
        <f>2.0/((1/S291-1/R291)+SIGN(S291)*SQRT((1/S291-1/R291)*(1/S291-1/R291) + 4*BS291/((BS291+1)*(BS291+1))*(2*1/S291*1/R291-1/R291*1/R291)))</f>
        <v>0</v>
      </c>
      <c r="R291">
        <f>IF(LEFT(BT291,1)&lt;&gt;"0",IF(LEFT(BT291,1)="1",3.0,BU291),$D$5+$E$5*(CK291*CD291/($K$5*1000))+$F$5*(CK291*CD291/($K$5*1000))*MAX(MIN(BR291,$J$5),$I$5)*MAX(MIN(BR291,$J$5),$I$5)+$G$5*MAX(MIN(BR291,$J$5),$I$5)*(CK291*CD291/($K$5*1000))+$H$5*(CK291*CD291/($K$5*1000))*(CK291*CD291/($K$5*1000)))</f>
        <v>0</v>
      </c>
      <c r="S291">
        <f>J291*(1000-(1000*0.61365*exp(17.502*W291/(240.97+W291))/(CD291+CE291)+BY291)/2)/(1000*0.61365*exp(17.502*W291/(240.97+W291))/(CD291+CE291)-BY291)</f>
        <v>0</v>
      </c>
      <c r="T291">
        <f>1/((BS291+1)/(Q291/1.6)+1/(R291/1.37)) + BS291/((BS291+1)/(Q291/1.6) + BS291/(R291/1.37))</f>
        <v>0</v>
      </c>
      <c r="U291">
        <f>(BN291*BQ291)</f>
        <v>0</v>
      </c>
      <c r="V291">
        <f>(CF291+(U291+2*0.95*5.67E-8*(((CF291+$B$7)+273)^4-(CF291+273)^4)-44100*J291)/(1.84*29.3*R291+8*0.95*5.67E-8*(CF291+273)^3))</f>
        <v>0</v>
      </c>
      <c r="W291">
        <f>($C$7*CG291+$D$7*CH291+$E$7*V291)</f>
        <v>0</v>
      </c>
      <c r="X291">
        <f>0.61365*exp(17.502*W291/(240.97+W291))</f>
        <v>0</v>
      </c>
      <c r="Y291">
        <f>(Z291/AA291*100)</f>
        <v>0</v>
      </c>
      <c r="Z291">
        <f>BY291*(CD291+CE291)/1000</f>
        <v>0</v>
      </c>
      <c r="AA291">
        <f>0.61365*exp(17.502*CF291/(240.97+CF291))</f>
        <v>0</v>
      </c>
      <c r="AB291">
        <f>(X291-BY291*(CD291+CE291)/1000)</f>
        <v>0</v>
      </c>
      <c r="AC291">
        <f>(-J291*44100)</f>
        <v>0</v>
      </c>
      <c r="AD291">
        <f>2*29.3*R291*0.92*(CF291-W291)</f>
        <v>0</v>
      </c>
      <c r="AE291">
        <f>2*0.95*5.67E-8*(((CF291+$B$7)+273)^4-(W291+273)^4)</f>
        <v>0</v>
      </c>
      <c r="AF291">
        <f>U291+AE291+AC291+AD291</f>
        <v>0</v>
      </c>
      <c r="AG291">
        <v>12</v>
      </c>
      <c r="AH291">
        <v>1</v>
      </c>
      <c r="AI291">
        <f>IF(AG291*$H$13&gt;=AK291,1.0,(AK291/(AK291-AG291*$H$13)))</f>
        <v>0</v>
      </c>
      <c r="AJ291">
        <f>(AI291-1)*100</f>
        <v>0</v>
      </c>
      <c r="AK291">
        <f>MAX(0,($B$13+$C$13*CK291)/(1+$D$13*CK291)*CD291/(CF291+273)*$E$13)</f>
        <v>0</v>
      </c>
      <c r="AL291" t="s">
        <v>292</v>
      </c>
      <c r="AM291" t="s">
        <v>292</v>
      </c>
      <c r="AN291">
        <v>0</v>
      </c>
      <c r="AO291">
        <v>0</v>
      </c>
      <c r="AP291">
        <f>1-AN291/AO291</f>
        <v>0</v>
      </c>
      <c r="AQ291">
        <v>0</v>
      </c>
      <c r="AR291" t="s">
        <v>292</v>
      </c>
      <c r="AS291" t="s">
        <v>292</v>
      </c>
      <c r="AT291">
        <v>0</v>
      </c>
      <c r="AU291">
        <v>0</v>
      </c>
      <c r="AV291">
        <f>1-AT291/AU291</f>
        <v>0</v>
      </c>
      <c r="AW291">
        <v>0.5</v>
      </c>
      <c r="AX291">
        <f>BO291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292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BN291">
        <f>$B$11*CL291+$C$11*CM291+$F$11*CN291*(1-CQ291)</f>
        <v>0</v>
      </c>
      <c r="BO291">
        <f>BN291*BP291</f>
        <v>0</v>
      </c>
      <c r="BP291">
        <f>($B$11*$D$9+$C$11*$D$9+$F$11*((DA291+CS291)/MAX(DA291+CS291+DB291, 0.1)*$I$9+DB291/MAX(DA291+CS291+DB291, 0.1)*$J$9))/($B$11+$C$11+$F$11)</f>
        <v>0</v>
      </c>
      <c r="BQ291">
        <f>($B$11*$K$9+$C$11*$K$9+$F$11*((DA291+CS291)/MAX(DA291+CS291+DB291, 0.1)*$P$9+DB291/MAX(DA291+CS291+DB291, 0.1)*$Q$9))/($B$11+$C$11+$F$11)</f>
        <v>0</v>
      </c>
      <c r="BR291">
        <v>6</v>
      </c>
      <c r="BS291">
        <v>0.5</v>
      </c>
      <c r="BT291" t="s">
        <v>293</v>
      </c>
      <c r="BU291">
        <v>2</v>
      </c>
      <c r="BV291">
        <v>1626126861.6</v>
      </c>
      <c r="BW291">
        <v>400.523666666667</v>
      </c>
      <c r="BX291">
        <v>420.000333333333</v>
      </c>
      <c r="BY291">
        <v>9.75588666666667</v>
      </c>
      <c r="BZ291">
        <v>5.58185</v>
      </c>
      <c r="CA291">
        <v>398.396666666667</v>
      </c>
      <c r="CB291">
        <v>9.79790333333333</v>
      </c>
      <c r="CC291">
        <v>899.990666666667</v>
      </c>
      <c r="CD291">
        <v>100.777666666667</v>
      </c>
      <c r="CE291">
        <v>0.111548666666667</v>
      </c>
      <c r="CF291">
        <v>23.1965666666667</v>
      </c>
      <c r="CG291">
        <v>21.8110333333333</v>
      </c>
      <c r="CH291">
        <v>999.9</v>
      </c>
      <c r="CI291">
        <v>0</v>
      </c>
      <c r="CJ291">
        <v>0</v>
      </c>
      <c r="CK291">
        <v>10011.46</v>
      </c>
      <c r="CL291">
        <v>0</v>
      </c>
      <c r="CM291">
        <v>0.221023</v>
      </c>
      <c r="CN291">
        <v>1459.89</v>
      </c>
      <c r="CO291">
        <v>0.972996333333333</v>
      </c>
      <c r="CP291">
        <v>0.0270039333333333</v>
      </c>
      <c r="CQ291">
        <v>0</v>
      </c>
      <c r="CR291">
        <v>876.517</v>
      </c>
      <c r="CS291">
        <v>4.99999</v>
      </c>
      <c r="CT291">
        <v>12846.2333333333</v>
      </c>
      <c r="CU291">
        <v>12727.3666666667</v>
      </c>
      <c r="CV291">
        <v>40.25</v>
      </c>
      <c r="CW291">
        <v>42.25</v>
      </c>
      <c r="CX291">
        <v>41.375</v>
      </c>
      <c r="CY291">
        <v>41.687</v>
      </c>
      <c r="CZ291">
        <v>42.1663333333333</v>
      </c>
      <c r="DA291">
        <v>1415.6</v>
      </c>
      <c r="DB291">
        <v>39.29</v>
      </c>
      <c r="DC291">
        <v>0</v>
      </c>
      <c r="DD291">
        <v>1626126871.9</v>
      </c>
      <c r="DE291">
        <v>0</v>
      </c>
      <c r="DF291">
        <v>876.8212</v>
      </c>
      <c r="DG291">
        <v>-2.50961537391869</v>
      </c>
      <c r="DH291">
        <v>-41.3153844995063</v>
      </c>
      <c r="DI291">
        <v>12851.264</v>
      </c>
      <c r="DJ291">
        <v>15</v>
      </c>
      <c r="DK291">
        <v>1626126261</v>
      </c>
      <c r="DL291" t="s">
        <v>294</v>
      </c>
      <c r="DM291">
        <v>1626126255</v>
      </c>
      <c r="DN291">
        <v>1626126261</v>
      </c>
      <c r="DO291">
        <v>7</v>
      </c>
      <c r="DP291">
        <v>0.339</v>
      </c>
      <c r="DQ291">
        <v>0.02</v>
      </c>
      <c r="DR291">
        <v>2.158</v>
      </c>
      <c r="DS291">
        <v>-0.064</v>
      </c>
      <c r="DT291">
        <v>420</v>
      </c>
      <c r="DU291">
        <v>4</v>
      </c>
      <c r="DV291">
        <v>0.09</v>
      </c>
      <c r="DW291">
        <v>0.05</v>
      </c>
      <c r="DX291">
        <v>-19.4134390243902</v>
      </c>
      <c r="DY291">
        <v>-0.526708013937293</v>
      </c>
      <c r="DZ291">
        <v>0.0569189234170028</v>
      </c>
      <c r="EA291">
        <v>0</v>
      </c>
      <c r="EB291">
        <v>877.03425</v>
      </c>
      <c r="EC291">
        <v>-3.17041709054053</v>
      </c>
      <c r="ED291">
        <v>0.346411965728676</v>
      </c>
      <c r="EE291">
        <v>1</v>
      </c>
      <c r="EF291">
        <v>4.09972414634146</v>
      </c>
      <c r="EG291">
        <v>0.391064320557485</v>
      </c>
      <c r="EH291">
        <v>0.0404138419884977</v>
      </c>
      <c r="EI291">
        <v>0</v>
      </c>
      <c r="EJ291">
        <v>1</v>
      </c>
      <c r="EK291">
        <v>3</v>
      </c>
      <c r="EL291" t="s">
        <v>459</v>
      </c>
      <c r="EM291">
        <v>100</v>
      </c>
      <c r="EN291">
        <v>100</v>
      </c>
      <c r="EO291">
        <v>2.127</v>
      </c>
      <c r="EP291">
        <v>-0.042</v>
      </c>
      <c r="EQ291">
        <v>1.36772170046793</v>
      </c>
      <c r="ER291">
        <v>0.00225868272383977</v>
      </c>
      <c r="ES291">
        <v>-9.96746185667655e-07</v>
      </c>
      <c r="ET291">
        <v>2.83711317370827e-10</v>
      </c>
      <c r="EU291">
        <v>-0.063082517618382</v>
      </c>
      <c r="EV291">
        <v>-0.00217948432402501</v>
      </c>
      <c r="EW291">
        <v>0.000453263451741206</v>
      </c>
      <c r="EX291">
        <v>-1.16319206543697e-06</v>
      </c>
      <c r="EY291">
        <v>-2</v>
      </c>
      <c r="EZ291">
        <v>2196</v>
      </c>
      <c r="FA291">
        <v>1</v>
      </c>
      <c r="FB291">
        <v>25</v>
      </c>
      <c r="FC291">
        <v>10.1</v>
      </c>
      <c r="FD291">
        <v>10</v>
      </c>
      <c r="FE291">
        <v>18</v>
      </c>
      <c r="FF291">
        <v>946.936</v>
      </c>
      <c r="FG291">
        <v>426.642</v>
      </c>
      <c r="FH291">
        <v>25.759</v>
      </c>
      <c r="FI291">
        <v>25.3768</v>
      </c>
      <c r="FJ291">
        <v>29.9997</v>
      </c>
      <c r="FK291">
        <v>25.5661</v>
      </c>
      <c r="FL291">
        <v>25.6112</v>
      </c>
      <c r="FM291">
        <v>25.2828</v>
      </c>
      <c r="FN291">
        <v>66.9084</v>
      </c>
      <c r="FO291">
        <v>0</v>
      </c>
      <c r="FP291">
        <v>25.91</v>
      </c>
      <c r="FQ291">
        <v>420</v>
      </c>
      <c r="FR291">
        <v>5.68047</v>
      </c>
      <c r="FS291">
        <v>101.436</v>
      </c>
      <c r="FT291">
        <v>102.061</v>
      </c>
    </row>
    <row r="292" spans="1:176">
      <c r="A292">
        <v>276</v>
      </c>
      <c r="B292">
        <v>1626126864.6</v>
      </c>
      <c r="C292">
        <v>550.099999904633</v>
      </c>
      <c r="D292" t="s">
        <v>846</v>
      </c>
      <c r="E292" t="s">
        <v>847</v>
      </c>
      <c r="F292">
        <v>1</v>
      </c>
      <c r="I292">
        <v>1626126863.6</v>
      </c>
      <c r="J292">
        <f>(K292)/1000</f>
        <v>0</v>
      </c>
      <c r="K292">
        <f>1000*CC292*AI292*(BY292-BZ292)/(100*BR292*(1000-AI292*BY292))</f>
        <v>0</v>
      </c>
      <c r="L292">
        <f>CC292*AI292*(BX292-BW292*(1000-AI292*BZ292)/(1000-AI292*BY292))/(100*BR292)</f>
        <v>0</v>
      </c>
      <c r="M292">
        <f>BW292 - IF(AI292&gt;1, L292*BR292*100.0/(AK292*CK292), 0)</f>
        <v>0</v>
      </c>
      <c r="N292">
        <f>((T292-J292/2)*M292-L292)/(T292+J292/2)</f>
        <v>0</v>
      </c>
      <c r="O292">
        <f>N292*(CD292+CE292)/1000.0</f>
        <v>0</v>
      </c>
      <c r="P292">
        <f>(BW292 - IF(AI292&gt;1, L292*BR292*100.0/(AK292*CK292), 0))*(CD292+CE292)/1000.0</f>
        <v>0</v>
      </c>
      <c r="Q292">
        <f>2.0/((1/S292-1/R292)+SIGN(S292)*SQRT((1/S292-1/R292)*(1/S292-1/R292) + 4*BS292/((BS292+1)*(BS292+1))*(2*1/S292*1/R292-1/R292*1/R292)))</f>
        <v>0</v>
      </c>
      <c r="R292">
        <f>IF(LEFT(BT292,1)&lt;&gt;"0",IF(LEFT(BT292,1)="1",3.0,BU292),$D$5+$E$5*(CK292*CD292/($K$5*1000))+$F$5*(CK292*CD292/($K$5*1000))*MAX(MIN(BR292,$J$5),$I$5)*MAX(MIN(BR292,$J$5),$I$5)+$G$5*MAX(MIN(BR292,$J$5),$I$5)*(CK292*CD292/($K$5*1000))+$H$5*(CK292*CD292/($K$5*1000))*(CK292*CD292/($K$5*1000)))</f>
        <v>0</v>
      </c>
      <c r="S292">
        <f>J292*(1000-(1000*0.61365*exp(17.502*W292/(240.97+W292))/(CD292+CE292)+BY292)/2)/(1000*0.61365*exp(17.502*W292/(240.97+W292))/(CD292+CE292)-BY292)</f>
        <v>0</v>
      </c>
      <c r="T292">
        <f>1/((BS292+1)/(Q292/1.6)+1/(R292/1.37)) + BS292/((BS292+1)/(Q292/1.6) + BS292/(R292/1.37))</f>
        <v>0</v>
      </c>
      <c r="U292">
        <f>(BN292*BQ292)</f>
        <v>0</v>
      </c>
      <c r="V292">
        <f>(CF292+(U292+2*0.95*5.67E-8*(((CF292+$B$7)+273)^4-(CF292+273)^4)-44100*J292)/(1.84*29.3*R292+8*0.95*5.67E-8*(CF292+273)^3))</f>
        <v>0</v>
      </c>
      <c r="W292">
        <f>($C$7*CG292+$D$7*CH292+$E$7*V292)</f>
        <v>0</v>
      </c>
      <c r="X292">
        <f>0.61365*exp(17.502*W292/(240.97+W292))</f>
        <v>0</v>
      </c>
      <c r="Y292">
        <f>(Z292/AA292*100)</f>
        <v>0</v>
      </c>
      <c r="Z292">
        <f>BY292*(CD292+CE292)/1000</f>
        <v>0</v>
      </c>
      <c r="AA292">
        <f>0.61365*exp(17.502*CF292/(240.97+CF292))</f>
        <v>0</v>
      </c>
      <c r="AB292">
        <f>(X292-BY292*(CD292+CE292)/1000)</f>
        <v>0</v>
      </c>
      <c r="AC292">
        <f>(-J292*44100)</f>
        <v>0</v>
      </c>
      <c r="AD292">
        <f>2*29.3*R292*0.92*(CF292-W292)</f>
        <v>0</v>
      </c>
      <c r="AE292">
        <f>2*0.95*5.67E-8*(((CF292+$B$7)+273)^4-(W292+273)^4)</f>
        <v>0</v>
      </c>
      <c r="AF292">
        <f>U292+AE292+AC292+AD292</f>
        <v>0</v>
      </c>
      <c r="AG292">
        <v>12</v>
      </c>
      <c r="AH292">
        <v>1</v>
      </c>
      <c r="AI292">
        <f>IF(AG292*$H$13&gt;=AK292,1.0,(AK292/(AK292-AG292*$H$13)))</f>
        <v>0</v>
      </c>
      <c r="AJ292">
        <f>(AI292-1)*100</f>
        <v>0</v>
      </c>
      <c r="AK292">
        <f>MAX(0,($B$13+$C$13*CK292)/(1+$D$13*CK292)*CD292/(CF292+273)*$E$13)</f>
        <v>0</v>
      </c>
      <c r="AL292" t="s">
        <v>292</v>
      </c>
      <c r="AM292" t="s">
        <v>292</v>
      </c>
      <c r="AN292">
        <v>0</v>
      </c>
      <c r="AO292">
        <v>0</v>
      </c>
      <c r="AP292">
        <f>1-AN292/AO292</f>
        <v>0</v>
      </c>
      <c r="AQ292">
        <v>0</v>
      </c>
      <c r="AR292" t="s">
        <v>292</v>
      </c>
      <c r="AS292" t="s">
        <v>292</v>
      </c>
      <c r="AT292">
        <v>0</v>
      </c>
      <c r="AU292">
        <v>0</v>
      </c>
      <c r="AV292">
        <f>1-AT292/AU292</f>
        <v>0</v>
      </c>
      <c r="AW292">
        <v>0.5</v>
      </c>
      <c r="AX292">
        <f>BO292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292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BN292">
        <f>$B$11*CL292+$C$11*CM292+$F$11*CN292*(1-CQ292)</f>
        <v>0</v>
      </c>
      <c r="BO292">
        <f>BN292*BP292</f>
        <v>0</v>
      </c>
      <c r="BP292">
        <f>($B$11*$D$9+$C$11*$D$9+$F$11*((DA292+CS292)/MAX(DA292+CS292+DB292, 0.1)*$I$9+DB292/MAX(DA292+CS292+DB292, 0.1)*$J$9))/($B$11+$C$11+$F$11)</f>
        <v>0</v>
      </c>
      <c r="BQ292">
        <f>($B$11*$K$9+$C$11*$K$9+$F$11*((DA292+CS292)/MAX(DA292+CS292+DB292, 0.1)*$P$9+DB292/MAX(DA292+CS292+DB292, 0.1)*$Q$9))/($B$11+$C$11+$F$11)</f>
        <v>0</v>
      </c>
      <c r="BR292">
        <v>6</v>
      </c>
      <c r="BS292">
        <v>0.5</v>
      </c>
      <c r="BT292" t="s">
        <v>293</v>
      </c>
      <c r="BU292">
        <v>2</v>
      </c>
      <c r="BV292">
        <v>1626126863.6</v>
      </c>
      <c r="BW292">
        <v>400.511</v>
      </c>
      <c r="BX292">
        <v>420.017333333333</v>
      </c>
      <c r="BY292">
        <v>9.77256666666667</v>
      </c>
      <c r="BZ292">
        <v>5.58321666666667</v>
      </c>
      <c r="CA292">
        <v>398.383666666667</v>
      </c>
      <c r="CB292">
        <v>9.81448</v>
      </c>
      <c r="CC292">
        <v>899.996333333333</v>
      </c>
      <c r="CD292">
        <v>100.776333333333</v>
      </c>
      <c r="CE292">
        <v>0.11054</v>
      </c>
      <c r="CF292">
        <v>23.2347666666667</v>
      </c>
      <c r="CG292">
        <v>21.8523</v>
      </c>
      <c r="CH292">
        <v>999.9</v>
      </c>
      <c r="CI292">
        <v>0</v>
      </c>
      <c r="CJ292">
        <v>0</v>
      </c>
      <c r="CK292">
        <v>10056.4666666667</v>
      </c>
      <c r="CL292">
        <v>0</v>
      </c>
      <c r="CM292">
        <v>0.221023</v>
      </c>
      <c r="CN292">
        <v>1460.05666666667</v>
      </c>
      <c r="CO292">
        <v>0.972999</v>
      </c>
      <c r="CP292">
        <v>0.0270008</v>
      </c>
      <c r="CQ292">
        <v>0</v>
      </c>
      <c r="CR292">
        <v>876.55</v>
      </c>
      <c r="CS292">
        <v>4.99999</v>
      </c>
      <c r="CT292">
        <v>12846.3333333333</v>
      </c>
      <c r="CU292">
        <v>12728.8333333333</v>
      </c>
      <c r="CV292">
        <v>40.25</v>
      </c>
      <c r="CW292">
        <v>42.25</v>
      </c>
      <c r="CX292">
        <v>41.375</v>
      </c>
      <c r="CY292">
        <v>41.687</v>
      </c>
      <c r="CZ292">
        <v>42.187</v>
      </c>
      <c r="DA292">
        <v>1415.76666666667</v>
      </c>
      <c r="DB292">
        <v>39.29</v>
      </c>
      <c r="DC292">
        <v>0</v>
      </c>
      <c r="DD292">
        <v>1626126873.7</v>
      </c>
      <c r="DE292">
        <v>0</v>
      </c>
      <c r="DF292">
        <v>876.767461538461</v>
      </c>
      <c r="DG292">
        <v>-2.32177777474555</v>
      </c>
      <c r="DH292">
        <v>-39.9863247909787</v>
      </c>
      <c r="DI292">
        <v>12850.3615384615</v>
      </c>
      <c r="DJ292">
        <v>15</v>
      </c>
      <c r="DK292">
        <v>1626126261</v>
      </c>
      <c r="DL292" t="s">
        <v>294</v>
      </c>
      <c r="DM292">
        <v>1626126255</v>
      </c>
      <c r="DN292">
        <v>1626126261</v>
      </c>
      <c r="DO292">
        <v>7</v>
      </c>
      <c r="DP292">
        <v>0.339</v>
      </c>
      <c r="DQ292">
        <v>0.02</v>
      </c>
      <c r="DR292">
        <v>2.158</v>
      </c>
      <c r="DS292">
        <v>-0.064</v>
      </c>
      <c r="DT292">
        <v>420</v>
      </c>
      <c r="DU292">
        <v>4</v>
      </c>
      <c r="DV292">
        <v>0.09</v>
      </c>
      <c r="DW292">
        <v>0.05</v>
      </c>
      <c r="DX292">
        <v>-19.429012195122</v>
      </c>
      <c r="DY292">
        <v>-0.478381881533107</v>
      </c>
      <c r="DZ292">
        <v>0.0531060016594604</v>
      </c>
      <c r="EA292">
        <v>1</v>
      </c>
      <c r="EB292">
        <v>876.960742857143</v>
      </c>
      <c r="EC292">
        <v>-3.12650489236886</v>
      </c>
      <c r="ED292">
        <v>0.370598384304334</v>
      </c>
      <c r="EE292">
        <v>1</v>
      </c>
      <c r="EF292">
        <v>4.11307390243902</v>
      </c>
      <c r="EG292">
        <v>0.420943484320554</v>
      </c>
      <c r="EH292">
        <v>0.0431921802361429</v>
      </c>
      <c r="EI292">
        <v>0</v>
      </c>
      <c r="EJ292">
        <v>2</v>
      </c>
      <c r="EK292">
        <v>3</v>
      </c>
      <c r="EL292" t="s">
        <v>340</v>
      </c>
      <c r="EM292">
        <v>100</v>
      </c>
      <c r="EN292">
        <v>100</v>
      </c>
      <c r="EO292">
        <v>2.128</v>
      </c>
      <c r="EP292">
        <v>-0.0419</v>
      </c>
      <c r="EQ292">
        <v>1.36772170046793</v>
      </c>
      <c r="ER292">
        <v>0.00225868272383977</v>
      </c>
      <c r="ES292">
        <v>-9.96746185667655e-07</v>
      </c>
      <c r="ET292">
        <v>2.83711317370827e-10</v>
      </c>
      <c r="EU292">
        <v>-0.063082517618382</v>
      </c>
      <c r="EV292">
        <v>-0.00217948432402501</v>
      </c>
      <c r="EW292">
        <v>0.000453263451741206</v>
      </c>
      <c r="EX292">
        <v>-1.16319206543697e-06</v>
      </c>
      <c r="EY292">
        <v>-2</v>
      </c>
      <c r="EZ292">
        <v>2196</v>
      </c>
      <c r="FA292">
        <v>1</v>
      </c>
      <c r="FB292">
        <v>25</v>
      </c>
      <c r="FC292">
        <v>10.2</v>
      </c>
      <c r="FD292">
        <v>10.1</v>
      </c>
      <c r="FE292">
        <v>18</v>
      </c>
      <c r="FF292">
        <v>946.829</v>
      </c>
      <c r="FG292">
        <v>426.659</v>
      </c>
      <c r="FH292">
        <v>25.8187</v>
      </c>
      <c r="FI292">
        <v>25.3755</v>
      </c>
      <c r="FJ292">
        <v>29.9997</v>
      </c>
      <c r="FK292">
        <v>25.5645</v>
      </c>
      <c r="FL292">
        <v>25.6096</v>
      </c>
      <c r="FM292">
        <v>25.2812</v>
      </c>
      <c r="FN292">
        <v>66.6134</v>
      </c>
      <c r="FO292">
        <v>0</v>
      </c>
      <c r="FP292">
        <v>25.91</v>
      </c>
      <c r="FQ292">
        <v>420</v>
      </c>
      <c r="FR292">
        <v>5.72239</v>
      </c>
      <c r="FS292">
        <v>101.436</v>
      </c>
      <c r="FT292">
        <v>102.063</v>
      </c>
    </row>
    <row r="293" spans="1:176">
      <c r="A293">
        <v>277</v>
      </c>
      <c r="B293">
        <v>1626126866.6</v>
      </c>
      <c r="C293">
        <v>552.099999904633</v>
      </c>
      <c r="D293" t="s">
        <v>848</v>
      </c>
      <c r="E293" t="s">
        <v>849</v>
      </c>
      <c r="F293">
        <v>1</v>
      </c>
      <c r="I293">
        <v>1626126865.6</v>
      </c>
      <c r="J293">
        <f>(K293)/1000</f>
        <v>0</v>
      </c>
      <c r="K293">
        <f>1000*CC293*AI293*(BY293-BZ293)/(100*BR293*(1000-AI293*BY293))</f>
        <v>0</v>
      </c>
      <c r="L293">
        <f>CC293*AI293*(BX293-BW293*(1000-AI293*BZ293)/(1000-AI293*BY293))/(100*BR293)</f>
        <v>0</v>
      </c>
      <c r="M293">
        <f>BW293 - IF(AI293&gt;1, L293*BR293*100.0/(AK293*CK293), 0)</f>
        <v>0</v>
      </c>
      <c r="N293">
        <f>((T293-J293/2)*M293-L293)/(T293+J293/2)</f>
        <v>0</v>
      </c>
      <c r="O293">
        <f>N293*(CD293+CE293)/1000.0</f>
        <v>0</v>
      </c>
      <c r="P293">
        <f>(BW293 - IF(AI293&gt;1, L293*BR293*100.0/(AK293*CK293), 0))*(CD293+CE293)/1000.0</f>
        <v>0</v>
      </c>
      <c r="Q293">
        <f>2.0/((1/S293-1/R293)+SIGN(S293)*SQRT((1/S293-1/R293)*(1/S293-1/R293) + 4*BS293/((BS293+1)*(BS293+1))*(2*1/S293*1/R293-1/R293*1/R293)))</f>
        <v>0</v>
      </c>
      <c r="R293">
        <f>IF(LEFT(BT293,1)&lt;&gt;"0",IF(LEFT(BT293,1)="1",3.0,BU293),$D$5+$E$5*(CK293*CD293/($K$5*1000))+$F$5*(CK293*CD293/($K$5*1000))*MAX(MIN(BR293,$J$5),$I$5)*MAX(MIN(BR293,$J$5),$I$5)+$G$5*MAX(MIN(BR293,$J$5),$I$5)*(CK293*CD293/($K$5*1000))+$H$5*(CK293*CD293/($K$5*1000))*(CK293*CD293/($K$5*1000)))</f>
        <v>0</v>
      </c>
      <c r="S293">
        <f>J293*(1000-(1000*0.61365*exp(17.502*W293/(240.97+W293))/(CD293+CE293)+BY293)/2)/(1000*0.61365*exp(17.502*W293/(240.97+W293))/(CD293+CE293)-BY293)</f>
        <v>0</v>
      </c>
      <c r="T293">
        <f>1/((BS293+1)/(Q293/1.6)+1/(R293/1.37)) + BS293/((BS293+1)/(Q293/1.6) + BS293/(R293/1.37))</f>
        <v>0</v>
      </c>
      <c r="U293">
        <f>(BN293*BQ293)</f>
        <v>0</v>
      </c>
      <c r="V293">
        <f>(CF293+(U293+2*0.95*5.67E-8*(((CF293+$B$7)+273)^4-(CF293+273)^4)-44100*J293)/(1.84*29.3*R293+8*0.95*5.67E-8*(CF293+273)^3))</f>
        <v>0</v>
      </c>
      <c r="W293">
        <f>($C$7*CG293+$D$7*CH293+$E$7*V293)</f>
        <v>0</v>
      </c>
      <c r="X293">
        <f>0.61365*exp(17.502*W293/(240.97+W293))</f>
        <v>0</v>
      </c>
      <c r="Y293">
        <f>(Z293/AA293*100)</f>
        <v>0</v>
      </c>
      <c r="Z293">
        <f>BY293*(CD293+CE293)/1000</f>
        <v>0</v>
      </c>
      <c r="AA293">
        <f>0.61365*exp(17.502*CF293/(240.97+CF293))</f>
        <v>0</v>
      </c>
      <c r="AB293">
        <f>(X293-BY293*(CD293+CE293)/1000)</f>
        <v>0</v>
      </c>
      <c r="AC293">
        <f>(-J293*44100)</f>
        <v>0</v>
      </c>
      <c r="AD293">
        <f>2*29.3*R293*0.92*(CF293-W293)</f>
        <v>0</v>
      </c>
      <c r="AE293">
        <f>2*0.95*5.67E-8*(((CF293+$B$7)+273)^4-(W293+273)^4)</f>
        <v>0</v>
      </c>
      <c r="AF293">
        <f>U293+AE293+AC293+AD293</f>
        <v>0</v>
      </c>
      <c r="AG293">
        <v>12</v>
      </c>
      <c r="AH293">
        <v>1</v>
      </c>
      <c r="AI293">
        <f>IF(AG293*$H$13&gt;=AK293,1.0,(AK293/(AK293-AG293*$H$13)))</f>
        <v>0</v>
      </c>
      <c r="AJ293">
        <f>(AI293-1)*100</f>
        <v>0</v>
      </c>
      <c r="AK293">
        <f>MAX(0,($B$13+$C$13*CK293)/(1+$D$13*CK293)*CD293/(CF293+273)*$E$13)</f>
        <v>0</v>
      </c>
      <c r="AL293" t="s">
        <v>292</v>
      </c>
      <c r="AM293" t="s">
        <v>292</v>
      </c>
      <c r="AN293">
        <v>0</v>
      </c>
      <c r="AO293">
        <v>0</v>
      </c>
      <c r="AP293">
        <f>1-AN293/AO293</f>
        <v>0</v>
      </c>
      <c r="AQ293">
        <v>0</v>
      </c>
      <c r="AR293" t="s">
        <v>292</v>
      </c>
      <c r="AS293" t="s">
        <v>292</v>
      </c>
      <c r="AT293">
        <v>0</v>
      </c>
      <c r="AU293">
        <v>0</v>
      </c>
      <c r="AV293">
        <f>1-AT293/AU293</f>
        <v>0</v>
      </c>
      <c r="AW293">
        <v>0.5</v>
      </c>
      <c r="AX293">
        <f>BO293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292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BN293">
        <f>$B$11*CL293+$C$11*CM293+$F$11*CN293*(1-CQ293)</f>
        <v>0</v>
      </c>
      <c r="BO293">
        <f>BN293*BP293</f>
        <v>0</v>
      </c>
      <c r="BP293">
        <f>($B$11*$D$9+$C$11*$D$9+$F$11*((DA293+CS293)/MAX(DA293+CS293+DB293, 0.1)*$I$9+DB293/MAX(DA293+CS293+DB293, 0.1)*$J$9))/($B$11+$C$11+$F$11)</f>
        <v>0</v>
      </c>
      <c r="BQ293">
        <f>($B$11*$K$9+$C$11*$K$9+$F$11*((DA293+CS293)/MAX(DA293+CS293+DB293, 0.1)*$P$9+DB293/MAX(DA293+CS293+DB293, 0.1)*$Q$9))/($B$11+$C$11+$F$11)</f>
        <v>0</v>
      </c>
      <c r="BR293">
        <v>6</v>
      </c>
      <c r="BS293">
        <v>0.5</v>
      </c>
      <c r="BT293" t="s">
        <v>293</v>
      </c>
      <c r="BU293">
        <v>2</v>
      </c>
      <c r="BV293">
        <v>1626126865.6</v>
      </c>
      <c r="BW293">
        <v>400.476</v>
      </c>
      <c r="BX293">
        <v>420.005</v>
      </c>
      <c r="BY293">
        <v>9.78869333333333</v>
      </c>
      <c r="BZ293">
        <v>5.58522666666667</v>
      </c>
      <c r="CA293">
        <v>398.348333333333</v>
      </c>
      <c r="CB293">
        <v>9.83050666666667</v>
      </c>
      <c r="CC293">
        <v>900.079333333333</v>
      </c>
      <c r="CD293">
        <v>100.776666666667</v>
      </c>
      <c r="CE293">
        <v>0.110562</v>
      </c>
      <c r="CF293">
        <v>23.2741</v>
      </c>
      <c r="CG293">
        <v>21.8944</v>
      </c>
      <c r="CH293">
        <v>999.9</v>
      </c>
      <c r="CI293">
        <v>0</v>
      </c>
      <c r="CJ293">
        <v>0</v>
      </c>
      <c r="CK293">
        <v>10034.1666666667</v>
      </c>
      <c r="CL293">
        <v>0</v>
      </c>
      <c r="CM293">
        <v>0.221023</v>
      </c>
      <c r="CN293">
        <v>1459.97333333333</v>
      </c>
      <c r="CO293">
        <v>0.972997666666667</v>
      </c>
      <c r="CP293">
        <v>0.0270023666666667</v>
      </c>
      <c r="CQ293">
        <v>0</v>
      </c>
      <c r="CR293">
        <v>876.359333333333</v>
      </c>
      <c r="CS293">
        <v>4.99999</v>
      </c>
      <c r="CT293">
        <v>12844.0333333333</v>
      </c>
      <c r="CU293">
        <v>12728.0666666667</v>
      </c>
      <c r="CV293">
        <v>40.25</v>
      </c>
      <c r="CW293">
        <v>42.25</v>
      </c>
      <c r="CX293">
        <v>41.375</v>
      </c>
      <c r="CY293">
        <v>41.687</v>
      </c>
      <c r="CZ293">
        <v>42.187</v>
      </c>
      <c r="DA293">
        <v>1415.68333333333</v>
      </c>
      <c r="DB293">
        <v>39.29</v>
      </c>
      <c r="DC293">
        <v>0</v>
      </c>
      <c r="DD293">
        <v>1626126876.1</v>
      </c>
      <c r="DE293">
        <v>0</v>
      </c>
      <c r="DF293">
        <v>876.655346153846</v>
      </c>
      <c r="DG293">
        <v>-2.49459828636496</v>
      </c>
      <c r="DH293">
        <v>-41.0256409947646</v>
      </c>
      <c r="DI293">
        <v>12848.7461538462</v>
      </c>
      <c r="DJ293">
        <v>15</v>
      </c>
      <c r="DK293">
        <v>1626126261</v>
      </c>
      <c r="DL293" t="s">
        <v>294</v>
      </c>
      <c r="DM293">
        <v>1626126255</v>
      </c>
      <c r="DN293">
        <v>1626126261</v>
      </c>
      <c r="DO293">
        <v>7</v>
      </c>
      <c r="DP293">
        <v>0.339</v>
      </c>
      <c r="DQ293">
        <v>0.02</v>
      </c>
      <c r="DR293">
        <v>2.158</v>
      </c>
      <c r="DS293">
        <v>-0.064</v>
      </c>
      <c r="DT293">
        <v>420</v>
      </c>
      <c r="DU293">
        <v>4</v>
      </c>
      <c r="DV293">
        <v>0.09</v>
      </c>
      <c r="DW293">
        <v>0.05</v>
      </c>
      <c r="DX293">
        <v>-19.4459121951219</v>
      </c>
      <c r="DY293">
        <v>-0.471041811846694</v>
      </c>
      <c r="DZ293">
        <v>0.05225157341602</v>
      </c>
      <c r="EA293">
        <v>1</v>
      </c>
      <c r="EB293">
        <v>876.845</v>
      </c>
      <c r="EC293">
        <v>-2.90434865515833</v>
      </c>
      <c r="ED293">
        <v>0.34576530632616</v>
      </c>
      <c r="EE293">
        <v>1</v>
      </c>
      <c r="EF293">
        <v>4.12600097560976</v>
      </c>
      <c r="EG293">
        <v>0.466193728222997</v>
      </c>
      <c r="EH293">
        <v>0.0469734725243877</v>
      </c>
      <c r="EI293">
        <v>0</v>
      </c>
      <c r="EJ293">
        <v>2</v>
      </c>
      <c r="EK293">
        <v>3</v>
      </c>
      <c r="EL293" t="s">
        <v>340</v>
      </c>
      <c r="EM293">
        <v>100</v>
      </c>
      <c r="EN293">
        <v>100</v>
      </c>
      <c r="EO293">
        <v>2.128</v>
      </c>
      <c r="EP293">
        <v>-0.0418</v>
      </c>
      <c r="EQ293">
        <v>1.36772170046793</v>
      </c>
      <c r="ER293">
        <v>0.00225868272383977</v>
      </c>
      <c r="ES293">
        <v>-9.96746185667655e-07</v>
      </c>
      <c r="ET293">
        <v>2.83711317370827e-10</v>
      </c>
      <c r="EU293">
        <v>-0.063082517618382</v>
      </c>
      <c r="EV293">
        <v>-0.00217948432402501</v>
      </c>
      <c r="EW293">
        <v>0.000453263451741206</v>
      </c>
      <c r="EX293">
        <v>-1.16319206543697e-06</v>
      </c>
      <c r="EY293">
        <v>-2</v>
      </c>
      <c r="EZ293">
        <v>2196</v>
      </c>
      <c r="FA293">
        <v>1</v>
      </c>
      <c r="FB293">
        <v>25</v>
      </c>
      <c r="FC293">
        <v>10.2</v>
      </c>
      <c r="FD293">
        <v>10.1</v>
      </c>
      <c r="FE293">
        <v>18</v>
      </c>
      <c r="FF293">
        <v>947.161</v>
      </c>
      <c r="FG293">
        <v>426.952</v>
      </c>
      <c r="FH293">
        <v>25.9061</v>
      </c>
      <c r="FI293">
        <v>25.3739</v>
      </c>
      <c r="FJ293">
        <v>30</v>
      </c>
      <c r="FK293">
        <v>25.5626</v>
      </c>
      <c r="FL293">
        <v>25.6076</v>
      </c>
      <c r="FM293">
        <v>25.2822</v>
      </c>
      <c r="FN293">
        <v>66.3158</v>
      </c>
      <c r="FO293">
        <v>0</v>
      </c>
      <c r="FP293">
        <v>26.01</v>
      </c>
      <c r="FQ293">
        <v>420</v>
      </c>
      <c r="FR293">
        <v>5.73772</v>
      </c>
      <c r="FS293">
        <v>101.435</v>
      </c>
      <c r="FT293">
        <v>102.064</v>
      </c>
    </row>
    <row r="294" spans="1:176">
      <c r="A294">
        <v>278</v>
      </c>
      <c r="B294">
        <v>1626126868.6</v>
      </c>
      <c r="C294">
        <v>554.099999904633</v>
      </c>
      <c r="D294" t="s">
        <v>850</v>
      </c>
      <c r="E294" t="s">
        <v>851</v>
      </c>
      <c r="F294">
        <v>1</v>
      </c>
      <c r="I294">
        <v>1626126867.6</v>
      </c>
      <c r="J294">
        <f>(K294)/1000</f>
        <v>0</v>
      </c>
      <c r="K294">
        <f>1000*CC294*AI294*(BY294-BZ294)/(100*BR294*(1000-AI294*BY294))</f>
        <v>0</v>
      </c>
      <c r="L294">
        <f>CC294*AI294*(BX294-BW294*(1000-AI294*BZ294)/(1000-AI294*BY294))/(100*BR294)</f>
        <v>0</v>
      </c>
      <c r="M294">
        <f>BW294 - IF(AI294&gt;1, L294*BR294*100.0/(AK294*CK294), 0)</f>
        <v>0</v>
      </c>
      <c r="N294">
        <f>((T294-J294/2)*M294-L294)/(T294+J294/2)</f>
        <v>0</v>
      </c>
      <c r="O294">
        <f>N294*(CD294+CE294)/1000.0</f>
        <v>0</v>
      </c>
      <c r="P294">
        <f>(BW294 - IF(AI294&gt;1, L294*BR294*100.0/(AK294*CK294), 0))*(CD294+CE294)/1000.0</f>
        <v>0</v>
      </c>
      <c r="Q294">
        <f>2.0/((1/S294-1/R294)+SIGN(S294)*SQRT((1/S294-1/R294)*(1/S294-1/R294) + 4*BS294/((BS294+1)*(BS294+1))*(2*1/S294*1/R294-1/R294*1/R294)))</f>
        <v>0</v>
      </c>
      <c r="R294">
        <f>IF(LEFT(BT294,1)&lt;&gt;"0",IF(LEFT(BT294,1)="1",3.0,BU294),$D$5+$E$5*(CK294*CD294/($K$5*1000))+$F$5*(CK294*CD294/($K$5*1000))*MAX(MIN(BR294,$J$5),$I$5)*MAX(MIN(BR294,$J$5),$I$5)+$G$5*MAX(MIN(BR294,$J$5),$I$5)*(CK294*CD294/($K$5*1000))+$H$5*(CK294*CD294/($K$5*1000))*(CK294*CD294/($K$5*1000)))</f>
        <v>0</v>
      </c>
      <c r="S294">
        <f>J294*(1000-(1000*0.61365*exp(17.502*W294/(240.97+W294))/(CD294+CE294)+BY294)/2)/(1000*0.61365*exp(17.502*W294/(240.97+W294))/(CD294+CE294)-BY294)</f>
        <v>0</v>
      </c>
      <c r="T294">
        <f>1/((BS294+1)/(Q294/1.6)+1/(R294/1.37)) + BS294/((BS294+1)/(Q294/1.6) + BS294/(R294/1.37))</f>
        <v>0</v>
      </c>
      <c r="U294">
        <f>(BN294*BQ294)</f>
        <v>0</v>
      </c>
      <c r="V294">
        <f>(CF294+(U294+2*0.95*5.67E-8*(((CF294+$B$7)+273)^4-(CF294+273)^4)-44100*J294)/(1.84*29.3*R294+8*0.95*5.67E-8*(CF294+273)^3))</f>
        <v>0</v>
      </c>
      <c r="W294">
        <f>($C$7*CG294+$D$7*CH294+$E$7*V294)</f>
        <v>0</v>
      </c>
      <c r="X294">
        <f>0.61365*exp(17.502*W294/(240.97+W294))</f>
        <v>0</v>
      </c>
      <c r="Y294">
        <f>(Z294/AA294*100)</f>
        <v>0</v>
      </c>
      <c r="Z294">
        <f>BY294*(CD294+CE294)/1000</f>
        <v>0</v>
      </c>
      <c r="AA294">
        <f>0.61365*exp(17.502*CF294/(240.97+CF294))</f>
        <v>0</v>
      </c>
      <c r="AB294">
        <f>(X294-BY294*(CD294+CE294)/1000)</f>
        <v>0</v>
      </c>
      <c r="AC294">
        <f>(-J294*44100)</f>
        <v>0</v>
      </c>
      <c r="AD294">
        <f>2*29.3*R294*0.92*(CF294-W294)</f>
        <v>0</v>
      </c>
      <c r="AE294">
        <f>2*0.95*5.67E-8*(((CF294+$B$7)+273)^4-(W294+273)^4)</f>
        <v>0</v>
      </c>
      <c r="AF294">
        <f>U294+AE294+AC294+AD294</f>
        <v>0</v>
      </c>
      <c r="AG294">
        <v>11</v>
      </c>
      <c r="AH294">
        <v>1</v>
      </c>
      <c r="AI294">
        <f>IF(AG294*$H$13&gt;=AK294,1.0,(AK294/(AK294-AG294*$H$13)))</f>
        <v>0</v>
      </c>
      <c r="AJ294">
        <f>(AI294-1)*100</f>
        <v>0</v>
      </c>
      <c r="AK294">
        <f>MAX(0,($B$13+$C$13*CK294)/(1+$D$13*CK294)*CD294/(CF294+273)*$E$13)</f>
        <v>0</v>
      </c>
      <c r="AL294" t="s">
        <v>292</v>
      </c>
      <c r="AM294" t="s">
        <v>292</v>
      </c>
      <c r="AN294">
        <v>0</v>
      </c>
      <c r="AO294">
        <v>0</v>
      </c>
      <c r="AP294">
        <f>1-AN294/AO294</f>
        <v>0</v>
      </c>
      <c r="AQ294">
        <v>0</v>
      </c>
      <c r="AR294" t="s">
        <v>292</v>
      </c>
      <c r="AS294" t="s">
        <v>292</v>
      </c>
      <c r="AT294">
        <v>0</v>
      </c>
      <c r="AU294">
        <v>0</v>
      </c>
      <c r="AV294">
        <f>1-AT294/AU294</f>
        <v>0</v>
      </c>
      <c r="AW294">
        <v>0.5</v>
      </c>
      <c r="AX294">
        <f>BO294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292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BN294">
        <f>$B$11*CL294+$C$11*CM294+$F$11*CN294*(1-CQ294)</f>
        <v>0</v>
      </c>
      <c r="BO294">
        <f>BN294*BP294</f>
        <v>0</v>
      </c>
      <c r="BP294">
        <f>($B$11*$D$9+$C$11*$D$9+$F$11*((DA294+CS294)/MAX(DA294+CS294+DB294, 0.1)*$I$9+DB294/MAX(DA294+CS294+DB294, 0.1)*$J$9))/($B$11+$C$11+$F$11)</f>
        <v>0</v>
      </c>
      <c r="BQ294">
        <f>($B$11*$K$9+$C$11*$K$9+$F$11*((DA294+CS294)/MAX(DA294+CS294+DB294, 0.1)*$P$9+DB294/MAX(DA294+CS294+DB294, 0.1)*$Q$9))/($B$11+$C$11+$F$11)</f>
        <v>0</v>
      </c>
      <c r="BR294">
        <v>6</v>
      </c>
      <c r="BS294">
        <v>0.5</v>
      </c>
      <c r="BT294" t="s">
        <v>293</v>
      </c>
      <c r="BU294">
        <v>2</v>
      </c>
      <c r="BV294">
        <v>1626126867.6</v>
      </c>
      <c r="BW294">
        <v>400.435</v>
      </c>
      <c r="BX294">
        <v>419.958666666667</v>
      </c>
      <c r="BY294">
        <v>9.80402333333333</v>
      </c>
      <c r="BZ294">
        <v>5.60139</v>
      </c>
      <c r="CA294">
        <v>398.308</v>
      </c>
      <c r="CB294">
        <v>9.84573333333333</v>
      </c>
      <c r="CC294">
        <v>900.021333333333</v>
      </c>
      <c r="CD294">
        <v>100.777333333333</v>
      </c>
      <c r="CE294">
        <v>0.111090666666667</v>
      </c>
      <c r="CF294">
        <v>23.3123</v>
      </c>
      <c r="CG294">
        <v>21.9287666666667</v>
      </c>
      <c r="CH294">
        <v>999.9</v>
      </c>
      <c r="CI294">
        <v>0</v>
      </c>
      <c r="CJ294">
        <v>0</v>
      </c>
      <c r="CK294">
        <v>9983.34333333333</v>
      </c>
      <c r="CL294">
        <v>0</v>
      </c>
      <c r="CM294">
        <v>0.221023</v>
      </c>
      <c r="CN294">
        <v>1459.97333333333</v>
      </c>
      <c r="CO294">
        <v>0.972997666666667</v>
      </c>
      <c r="CP294">
        <v>0.0270023666666667</v>
      </c>
      <c r="CQ294">
        <v>0</v>
      </c>
      <c r="CR294">
        <v>876.350666666667</v>
      </c>
      <c r="CS294">
        <v>4.99999</v>
      </c>
      <c r="CT294">
        <v>12842.7666666667</v>
      </c>
      <c r="CU294">
        <v>12728.1333333333</v>
      </c>
      <c r="CV294">
        <v>40.25</v>
      </c>
      <c r="CW294">
        <v>42.25</v>
      </c>
      <c r="CX294">
        <v>41.375</v>
      </c>
      <c r="CY294">
        <v>41.687</v>
      </c>
      <c r="CZ294">
        <v>42.187</v>
      </c>
      <c r="DA294">
        <v>1415.68333333333</v>
      </c>
      <c r="DB294">
        <v>39.29</v>
      </c>
      <c r="DC294">
        <v>0</v>
      </c>
      <c r="DD294">
        <v>1626126877.9</v>
      </c>
      <c r="DE294">
        <v>0</v>
      </c>
      <c r="DF294">
        <v>876.58324</v>
      </c>
      <c r="DG294">
        <v>-2.79753844649278</v>
      </c>
      <c r="DH294">
        <v>-40.8692307065909</v>
      </c>
      <c r="DI294">
        <v>12847.248</v>
      </c>
      <c r="DJ294">
        <v>15</v>
      </c>
      <c r="DK294">
        <v>1626126261</v>
      </c>
      <c r="DL294" t="s">
        <v>294</v>
      </c>
      <c r="DM294">
        <v>1626126255</v>
      </c>
      <c r="DN294">
        <v>1626126261</v>
      </c>
      <c r="DO294">
        <v>7</v>
      </c>
      <c r="DP294">
        <v>0.339</v>
      </c>
      <c r="DQ294">
        <v>0.02</v>
      </c>
      <c r="DR294">
        <v>2.158</v>
      </c>
      <c r="DS294">
        <v>-0.064</v>
      </c>
      <c r="DT294">
        <v>420</v>
      </c>
      <c r="DU294">
        <v>4</v>
      </c>
      <c r="DV294">
        <v>0.09</v>
      </c>
      <c r="DW294">
        <v>0.05</v>
      </c>
      <c r="DX294">
        <v>-19.4652195121951</v>
      </c>
      <c r="DY294">
        <v>-0.413414634146342</v>
      </c>
      <c r="DZ294">
        <v>0.0459698587332738</v>
      </c>
      <c r="EA294">
        <v>1</v>
      </c>
      <c r="EB294">
        <v>876.735818181818</v>
      </c>
      <c r="EC294">
        <v>-2.27076942621171</v>
      </c>
      <c r="ED294">
        <v>0.291759287930415</v>
      </c>
      <c r="EE294">
        <v>1</v>
      </c>
      <c r="EF294">
        <v>4.13865365853659</v>
      </c>
      <c r="EG294">
        <v>0.491805993031356</v>
      </c>
      <c r="EH294">
        <v>0.0489297026233579</v>
      </c>
      <c r="EI294">
        <v>0</v>
      </c>
      <c r="EJ294">
        <v>2</v>
      </c>
      <c r="EK294">
        <v>3</v>
      </c>
      <c r="EL294" t="s">
        <v>340</v>
      </c>
      <c r="EM294">
        <v>100</v>
      </c>
      <c r="EN294">
        <v>100</v>
      </c>
      <c r="EO294">
        <v>2.127</v>
      </c>
      <c r="EP294">
        <v>-0.0416</v>
      </c>
      <c r="EQ294">
        <v>1.36772170046793</v>
      </c>
      <c r="ER294">
        <v>0.00225868272383977</v>
      </c>
      <c r="ES294">
        <v>-9.96746185667655e-07</v>
      </c>
      <c r="ET294">
        <v>2.83711317370827e-10</v>
      </c>
      <c r="EU294">
        <v>-0.063082517618382</v>
      </c>
      <c r="EV294">
        <v>-0.00217948432402501</v>
      </c>
      <c r="EW294">
        <v>0.000453263451741206</v>
      </c>
      <c r="EX294">
        <v>-1.16319206543697e-06</v>
      </c>
      <c r="EY294">
        <v>-2</v>
      </c>
      <c r="EZ294">
        <v>2196</v>
      </c>
      <c r="FA294">
        <v>1</v>
      </c>
      <c r="FB294">
        <v>25</v>
      </c>
      <c r="FC294">
        <v>10.2</v>
      </c>
      <c r="FD294">
        <v>10.1</v>
      </c>
      <c r="FE294">
        <v>18</v>
      </c>
      <c r="FF294">
        <v>947.239</v>
      </c>
      <c r="FG294">
        <v>426.954</v>
      </c>
      <c r="FH294">
        <v>25.9722</v>
      </c>
      <c r="FI294">
        <v>25.3726</v>
      </c>
      <c r="FJ294">
        <v>30</v>
      </c>
      <c r="FK294">
        <v>25.5611</v>
      </c>
      <c r="FL294">
        <v>25.606</v>
      </c>
      <c r="FM294">
        <v>25.286</v>
      </c>
      <c r="FN294">
        <v>66.3158</v>
      </c>
      <c r="FO294">
        <v>0</v>
      </c>
      <c r="FP294">
        <v>26.11</v>
      </c>
      <c r="FQ294">
        <v>420</v>
      </c>
      <c r="FR294">
        <v>5.76789</v>
      </c>
      <c r="FS294">
        <v>101.435</v>
      </c>
      <c r="FT294">
        <v>102.063</v>
      </c>
    </row>
    <row r="295" spans="1:176">
      <c r="A295">
        <v>279</v>
      </c>
      <c r="B295">
        <v>1626126870.6</v>
      </c>
      <c r="C295">
        <v>556.099999904633</v>
      </c>
      <c r="D295" t="s">
        <v>852</v>
      </c>
      <c r="E295" t="s">
        <v>853</v>
      </c>
      <c r="F295">
        <v>1</v>
      </c>
      <c r="I295">
        <v>1626126869.6</v>
      </c>
      <c r="J295">
        <f>(K295)/1000</f>
        <v>0</v>
      </c>
      <c r="K295">
        <f>1000*CC295*AI295*(BY295-BZ295)/(100*BR295*(1000-AI295*BY295))</f>
        <v>0</v>
      </c>
      <c r="L295">
        <f>CC295*AI295*(BX295-BW295*(1000-AI295*BZ295)/(1000-AI295*BY295))/(100*BR295)</f>
        <v>0</v>
      </c>
      <c r="M295">
        <f>BW295 - IF(AI295&gt;1, L295*BR295*100.0/(AK295*CK295), 0)</f>
        <v>0</v>
      </c>
      <c r="N295">
        <f>((T295-J295/2)*M295-L295)/(T295+J295/2)</f>
        <v>0</v>
      </c>
      <c r="O295">
        <f>N295*(CD295+CE295)/1000.0</f>
        <v>0</v>
      </c>
      <c r="P295">
        <f>(BW295 - IF(AI295&gt;1, L295*BR295*100.0/(AK295*CK295), 0))*(CD295+CE295)/1000.0</f>
        <v>0</v>
      </c>
      <c r="Q295">
        <f>2.0/((1/S295-1/R295)+SIGN(S295)*SQRT((1/S295-1/R295)*(1/S295-1/R295) + 4*BS295/((BS295+1)*(BS295+1))*(2*1/S295*1/R295-1/R295*1/R295)))</f>
        <v>0</v>
      </c>
      <c r="R295">
        <f>IF(LEFT(BT295,1)&lt;&gt;"0",IF(LEFT(BT295,1)="1",3.0,BU295),$D$5+$E$5*(CK295*CD295/($K$5*1000))+$F$5*(CK295*CD295/($K$5*1000))*MAX(MIN(BR295,$J$5),$I$5)*MAX(MIN(BR295,$J$5),$I$5)+$G$5*MAX(MIN(BR295,$J$5),$I$5)*(CK295*CD295/($K$5*1000))+$H$5*(CK295*CD295/($K$5*1000))*(CK295*CD295/($K$5*1000)))</f>
        <v>0</v>
      </c>
      <c r="S295">
        <f>J295*(1000-(1000*0.61365*exp(17.502*W295/(240.97+W295))/(CD295+CE295)+BY295)/2)/(1000*0.61365*exp(17.502*W295/(240.97+W295))/(CD295+CE295)-BY295)</f>
        <v>0</v>
      </c>
      <c r="T295">
        <f>1/((BS295+1)/(Q295/1.6)+1/(R295/1.37)) + BS295/((BS295+1)/(Q295/1.6) + BS295/(R295/1.37))</f>
        <v>0</v>
      </c>
      <c r="U295">
        <f>(BN295*BQ295)</f>
        <v>0</v>
      </c>
      <c r="V295">
        <f>(CF295+(U295+2*0.95*5.67E-8*(((CF295+$B$7)+273)^4-(CF295+273)^4)-44100*J295)/(1.84*29.3*R295+8*0.95*5.67E-8*(CF295+273)^3))</f>
        <v>0</v>
      </c>
      <c r="W295">
        <f>($C$7*CG295+$D$7*CH295+$E$7*V295)</f>
        <v>0</v>
      </c>
      <c r="X295">
        <f>0.61365*exp(17.502*W295/(240.97+W295))</f>
        <v>0</v>
      </c>
      <c r="Y295">
        <f>(Z295/AA295*100)</f>
        <v>0</v>
      </c>
      <c r="Z295">
        <f>BY295*(CD295+CE295)/1000</f>
        <v>0</v>
      </c>
      <c r="AA295">
        <f>0.61365*exp(17.502*CF295/(240.97+CF295))</f>
        <v>0</v>
      </c>
      <c r="AB295">
        <f>(X295-BY295*(CD295+CE295)/1000)</f>
        <v>0</v>
      </c>
      <c r="AC295">
        <f>(-J295*44100)</f>
        <v>0</v>
      </c>
      <c r="AD295">
        <f>2*29.3*R295*0.92*(CF295-W295)</f>
        <v>0</v>
      </c>
      <c r="AE295">
        <f>2*0.95*5.67E-8*(((CF295+$B$7)+273)^4-(W295+273)^4)</f>
        <v>0</v>
      </c>
      <c r="AF295">
        <f>U295+AE295+AC295+AD295</f>
        <v>0</v>
      </c>
      <c r="AG295">
        <v>11</v>
      </c>
      <c r="AH295">
        <v>1</v>
      </c>
      <c r="AI295">
        <f>IF(AG295*$H$13&gt;=AK295,1.0,(AK295/(AK295-AG295*$H$13)))</f>
        <v>0</v>
      </c>
      <c r="AJ295">
        <f>(AI295-1)*100</f>
        <v>0</v>
      </c>
      <c r="AK295">
        <f>MAX(0,($B$13+$C$13*CK295)/(1+$D$13*CK295)*CD295/(CF295+273)*$E$13)</f>
        <v>0</v>
      </c>
      <c r="AL295" t="s">
        <v>292</v>
      </c>
      <c r="AM295" t="s">
        <v>292</v>
      </c>
      <c r="AN295">
        <v>0</v>
      </c>
      <c r="AO295">
        <v>0</v>
      </c>
      <c r="AP295">
        <f>1-AN295/AO295</f>
        <v>0</v>
      </c>
      <c r="AQ295">
        <v>0</v>
      </c>
      <c r="AR295" t="s">
        <v>292</v>
      </c>
      <c r="AS295" t="s">
        <v>292</v>
      </c>
      <c r="AT295">
        <v>0</v>
      </c>
      <c r="AU295">
        <v>0</v>
      </c>
      <c r="AV295">
        <f>1-AT295/AU295</f>
        <v>0</v>
      </c>
      <c r="AW295">
        <v>0.5</v>
      </c>
      <c r="AX295">
        <f>BO295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292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BN295">
        <f>$B$11*CL295+$C$11*CM295+$F$11*CN295*(1-CQ295)</f>
        <v>0</v>
      </c>
      <c r="BO295">
        <f>BN295*BP295</f>
        <v>0</v>
      </c>
      <c r="BP295">
        <f>($B$11*$D$9+$C$11*$D$9+$F$11*((DA295+CS295)/MAX(DA295+CS295+DB295, 0.1)*$I$9+DB295/MAX(DA295+CS295+DB295, 0.1)*$J$9))/($B$11+$C$11+$F$11)</f>
        <v>0</v>
      </c>
      <c r="BQ295">
        <f>($B$11*$K$9+$C$11*$K$9+$F$11*((DA295+CS295)/MAX(DA295+CS295+DB295, 0.1)*$P$9+DB295/MAX(DA295+CS295+DB295, 0.1)*$Q$9))/($B$11+$C$11+$F$11)</f>
        <v>0</v>
      </c>
      <c r="BR295">
        <v>6</v>
      </c>
      <c r="BS295">
        <v>0.5</v>
      </c>
      <c r="BT295" t="s">
        <v>293</v>
      </c>
      <c r="BU295">
        <v>2</v>
      </c>
      <c r="BV295">
        <v>1626126869.6</v>
      </c>
      <c r="BW295">
        <v>400.386</v>
      </c>
      <c r="BX295">
        <v>419.904666666667</v>
      </c>
      <c r="BY295">
        <v>9.82887</v>
      </c>
      <c r="BZ295">
        <v>5.64334</v>
      </c>
      <c r="CA295">
        <v>398.258666666667</v>
      </c>
      <c r="CB295">
        <v>9.87042333333333</v>
      </c>
      <c r="CC295">
        <v>899.965666666667</v>
      </c>
      <c r="CD295">
        <v>100.777</v>
      </c>
      <c r="CE295">
        <v>0.110610333333333</v>
      </c>
      <c r="CF295">
        <v>23.353</v>
      </c>
      <c r="CG295">
        <v>21.9602</v>
      </c>
      <c r="CH295">
        <v>999.9</v>
      </c>
      <c r="CI295">
        <v>0</v>
      </c>
      <c r="CJ295">
        <v>0</v>
      </c>
      <c r="CK295">
        <v>10013.1266666667</v>
      </c>
      <c r="CL295">
        <v>0</v>
      </c>
      <c r="CM295">
        <v>0.221023</v>
      </c>
      <c r="CN295">
        <v>1459.97666666667</v>
      </c>
      <c r="CO295">
        <v>0.972997666666667</v>
      </c>
      <c r="CP295">
        <v>0.0270023666666667</v>
      </c>
      <c r="CQ295">
        <v>0</v>
      </c>
      <c r="CR295">
        <v>876.289</v>
      </c>
      <c r="CS295">
        <v>4.99999</v>
      </c>
      <c r="CT295">
        <v>12841.7333333333</v>
      </c>
      <c r="CU295">
        <v>12728.1666666667</v>
      </c>
      <c r="CV295">
        <v>40.2913333333333</v>
      </c>
      <c r="CW295">
        <v>42.25</v>
      </c>
      <c r="CX295">
        <v>41.375</v>
      </c>
      <c r="CY295">
        <v>41.687</v>
      </c>
      <c r="CZ295">
        <v>42.187</v>
      </c>
      <c r="DA295">
        <v>1415.68666666667</v>
      </c>
      <c r="DB295">
        <v>39.29</v>
      </c>
      <c r="DC295">
        <v>0</v>
      </c>
      <c r="DD295">
        <v>1626126879.7</v>
      </c>
      <c r="DE295">
        <v>0</v>
      </c>
      <c r="DF295">
        <v>876.544884615385</v>
      </c>
      <c r="DG295">
        <v>-2.67429059176337</v>
      </c>
      <c r="DH295">
        <v>-39.7094017377838</v>
      </c>
      <c r="DI295">
        <v>12846.1884615385</v>
      </c>
      <c r="DJ295">
        <v>15</v>
      </c>
      <c r="DK295">
        <v>1626126261</v>
      </c>
      <c r="DL295" t="s">
        <v>294</v>
      </c>
      <c r="DM295">
        <v>1626126255</v>
      </c>
      <c r="DN295">
        <v>1626126261</v>
      </c>
      <c r="DO295">
        <v>7</v>
      </c>
      <c r="DP295">
        <v>0.339</v>
      </c>
      <c r="DQ295">
        <v>0.02</v>
      </c>
      <c r="DR295">
        <v>2.158</v>
      </c>
      <c r="DS295">
        <v>-0.064</v>
      </c>
      <c r="DT295">
        <v>420</v>
      </c>
      <c r="DU295">
        <v>4</v>
      </c>
      <c r="DV295">
        <v>0.09</v>
      </c>
      <c r="DW295">
        <v>0.05</v>
      </c>
      <c r="DX295">
        <v>-19.4785658536585</v>
      </c>
      <c r="DY295">
        <v>-0.298990243902413</v>
      </c>
      <c r="DZ295">
        <v>0.0349940246450251</v>
      </c>
      <c r="EA295">
        <v>1</v>
      </c>
      <c r="EB295">
        <v>876.648942857143</v>
      </c>
      <c r="EC295">
        <v>-2.51113542349357</v>
      </c>
      <c r="ED295">
        <v>0.319116185098524</v>
      </c>
      <c r="EE295">
        <v>1</v>
      </c>
      <c r="EF295">
        <v>4.15106682926829</v>
      </c>
      <c r="EG295">
        <v>0.434530662020914</v>
      </c>
      <c r="EH295">
        <v>0.0445420344327679</v>
      </c>
      <c r="EI295">
        <v>0</v>
      </c>
      <c r="EJ295">
        <v>2</v>
      </c>
      <c r="EK295">
        <v>3</v>
      </c>
      <c r="EL295" t="s">
        <v>340</v>
      </c>
      <c r="EM295">
        <v>100</v>
      </c>
      <c r="EN295">
        <v>100</v>
      </c>
      <c r="EO295">
        <v>2.127</v>
      </c>
      <c r="EP295">
        <v>-0.0414</v>
      </c>
      <c r="EQ295">
        <v>1.36772170046793</v>
      </c>
      <c r="ER295">
        <v>0.00225868272383977</v>
      </c>
      <c r="ES295">
        <v>-9.96746185667655e-07</v>
      </c>
      <c r="ET295">
        <v>2.83711317370827e-10</v>
      </c>
      <c r="EU295">
        <v>-0.063082517618382</v>
      </c>
      <c r="EV295">
        <v>-0.00217948432402501</v>
      </c>
      <c r="EW295">
        <v>0.000453263451741206</v>
      </c>
      <c r="EX295">
        <v>-1.16319206543697e-06</v>
      </c>
      <c r="EY295">
        <v>-2</v>
      </c>
      <c r="EZ295">
        <v>2196</v>
      </c>
      <c r="FA295">
        <v>1</v>
      </c>
      <c r="FB295">
        <v>25</v>
      </c>
      <c r="FC295">
        <v>10.3</v>
      </c>
      <c r="FD295">
        <v>10.2</v>
      </c>
      <c r="FE295">
        <v>18</v>
      </c>
      <c r="FF295">
        <v>947.526</v>
      </c>
      <c r="FG295">
        <v>426.724</v>
      </c>
      <c r="FH295">
        <v>26.0405</v>
      </c>
      <c r="FI295">
        <v>25.3712</v>
      </c>
      <c r="FJ295">
        <v>29.9999</v>
      </c>
      <c r="FK295">
        <v>25.5597</v>
      </c>
      <c r="FL295">
        <v>25.6049</v>
      </c>
      <c r="FM295">
        <v>25.2859</v>
      </c>
      <c r="FN295">
        <v>66.3158</v>
      </c>
      <c r="FO295">
        <v>0</v>
      </c>
      <c r="FP295">
        <v>26.11</v>
      </c>
      <c r="FQ295">
        <v>420</v>
      </c>
      <c r="FR295">
        <v>5.74985</v>
      </c>
      <c r="FS295">
        <v>101.436</v>
      </c>
      <c r="FT295">
        <v>102.063</v>
      </c>
    </row>
    <row r="296" spans="1:176">
      <c r="A296">
        <v>280</v>
      </c>
      <c r="B296">
        <v>1626126872.6</v>
      </c>
      <c r="C296">
        <v>558.099999904633</v>
      </c>
      <c r="D296" t="s">
        <v>854</v>
      </c>
      <c r="E296" t="s">
        <v>855</v>
      </c>
      <c r="F296">
        <v>1</v>
      </c>
      <c r="I296">
        <v>1626126871.6</v>
      </c>
      <c r="J296">
        <f>(K296)/1000</f>
        <v>0</v>
      </c>
      <c r="K296">
        <f>1000*CC296*AI296*(BY296-BZ296)/(100*BR296*(1000-AI296*BY296))</f>
        <v>0</v>
      </c>
      <c r="L296">
        <f>CC296*AI296*(BX296-BW296*(1000-AI296*BZ296)/(1000-AI296*BY296))/(100*BR296)</f>
        <v>0</v>
      </c>
      <c r="M296">
        <f>BW296 - IF(AI296&gt;1, L296*BR296*100.0/(AK296*CK296), 0)</f>
        <v>0</v>
      </c>
      <c r="N296">
        <f>((T296-J296/2)*M296-L296)/(T296+J296/2)</f>
        <v>0</v>
      </c>
      <c r="O296">
        <f>N296*(CD296+CE296)/1000.0</f>
        <v>0</v>
      </c>
      <c r="P296">
        <f>(BW296 - IF(AI296&gt;1, L296*BR296*100.0/(AK296*CK296), 0))*(CD296+CE296)/1000.0</f>
        <v>0</v>
      </c>
      <c r="Q296">
        <f>2.0/((1/S296-1/R296)+SIGN(S296)*SQRT((1/S296-1/R296)*(1/S296-1/R296) + 4*BS296/((BS296+1)*(BS296+1))*(2*1/S296*1/R296-1/R296*1/R296)))</f>
        <v>0</v>
      </c>
      <c r="R296">
        <f>IF(LEFT(BT296,1)&lt;&gt;"0",IF(LEFT(BT296,1)="1",3.0,BU296),$D$5+$E$5*(CK296*CD296/($K$5*1000))+$F$5*(CK296*CD296/($K$5*1000))*MAX(MIN(BR296,$J$5),$I$5)*MAX(MIN(BR296,$J$5),$I$5)+$G$5*MAX(MIN(BR296,$J$5),$I$5)*(CK296*CD296/($K$5*1000))+$H$5*(CK296*CD296/($K$5*1000))*(CK296*CD296/($K$5*1000)))</f>
        <v>0</v>
      </c>
      <c r="S296">
        <f>J296*(1000-(1000*0.61365*exp(17.502*W296/(240.97+W296))/(CD296+CE296)+BY296)/2)/(1000*0.61365*exp(17.502*W296/(240.97+W296))/(CD296+CE296)-BY296)</f>
        <v>0</v>
      </c>
      <c r="T296">
        <f>1/((BS296+1)/(Q296/1.6)+1/(R296/1.37)) + BS296/((BS296+1)/(Q296/1.6) + BS296/(R296/1.37))</f>
        <v>0</v>
      </c>
      <c r="U296">
        <f>(BN296*BQ296)</f>
        <v>0</v>
      </c>
      <c r="V296">
        <f>(CF296+(U296+2*0.95*5.67E-8*(((CF296+$B$7)+273)^4-(CF296+273)^4)-44100*J296)/(1.84*29.3*R296+8*0.95*5.67E-8*(CF296+273)^3))</f>
        <v>0</v>
      </c>
      <c r="W296">
        <f>($C$7*CG296+$D$7*CH296+$E$7*V296)</f>
        <v>0</v>
      </c>
      <c r="X296">
        <f>0.61365*exp(17.502*W296/(240.97+W296))</f>
        <v>0</v>
      </c>
      <c r="Y296">
        <f>(Z296/AA296*100)</f>
        <v>0</v>
      </c>
      <c r="Z296">
        <f>BY296*(CD296+CE296)/1000</f>
        <v>0</v>
      </c>
      <c r="AA296">
        <f>0.61365*exp(17.502*CF296/(240.97+CF296))</f>
        <v>0</v>
      </c>
      <c r="AB296">
        <f>(X296-BY296*(CD296+CE296)/1000)</f>
        <v>0</v>
      </c>
      <c r="AC296">
        <f>(-J296*44100)</f>
        <v>0</v>
      </c>
      <c r="AD296">
        <f>2*29.3*R296*0.92*(CF296-W296)</f>
        <v>0</v>
      </c>
      <c r="AE296">
        <f>2*0.95*5.67E-8*(((CF296+$B$7)+273)^4-(W296+273)^4)</f>
        <v>0</v>
      </c>
      <c r="AF296">
        <f>U296+AE296+AC296+AD296</f>
        <v>0</v>
      </c>
      <c r="AG296">
        <v>12</v>
      </c>
      <c r="AH296">
        <v>1</v>
      </c>
      <c r="AI296">
        <f>IF(AG296*$H$13&gt;=AK296,1.0,(AK296/(AK296-AG296*$H$13)))</f>
        <v>0</v>
      </c>
      <c r="AJ296">
        <f>(AI296-1)*100</f>
        <v>0</v>
      </c>
      <c r="AK296">
        <f>MAX(0,($B$13+$C$13*CK296)/(1+$D$13*CK296)*CD296/(CF296+273)*$E$13)</f>
        <v>0</v>
      </c>
      <c r="AL296" t="s">
        <v>292</v>
      </c>
      <c r="AM296" t="s">
        <v>292</v>
      </c>
      <c r="AN296">
        <v>0</v>
      </c>
      <c r="AO296">
        <v>0</v>
      </c>
      <c r="AP296">
        <f>1-AN296/AO296</f>
        <v>0</v>
      </c>
      <c r="AQ296">
        <v>0</v>
      </c>
      <c r="AR296" t="s">
        <v>292</v>
      </c>
      <c r="AS296" t="s">
        <v>292</v>
      </c>
      <c r="AT296">
        <v>0</v>
      </c>
      <c r="AU296">
        <v>0</v>
      </c>
      <c r="AV296">
        <f>1-AT296/AU296</f>
        <v>0</v>
      </c>
      <c r="AW296">
        <v>0.5</v>
      </c>
      <c r="AX296">
        <f>BO296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292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BN296">
        <f>$B$11*CL296+$C$11*CM296+$F$11*CN296*(1-CQ296)</f>
        <v>0</v>
      </c>
      <c r="BO296">
        <f>BN296*BP296</f>
        <v>0</v>
      </c>
      <c r="BP296">
        <f>($B$11*$D$9+$C$11*$D$9+$F$11*((DA296+CS296)/MAX(DA296+CS296+DB296, 0.1)*$I$9+DB296/MAX(DA296+CS296+DB296, 0.1)*$J$9))/($B$11+$C$11+$F$11)</f>
        <v>0</v>
      </c>
      <c r="BQ296">
        <f>($B$11*$K$9+$C$11*$K$9+$F$11*((DA296+CS296)/MAX(DA296+CS296+DB296, 0.1)*$P$9+DB296/MAX(DA296+CS296+DB296, 0.1)*$Q$9))/($B$11+$C$11+$F$11)</f>
        <v>0</v>
      </c>
      <c r="BR296">
        <v>6</v>
      </c>
      <c r="BS296">
        <v>0.5</v>
      </c>
      <c r="BT296" t="s">
        <v>293</v>
      </c>
      <c r="BU296">
        <v>2</v>
      </c>
      <c r="BV296">
        <v>1626126871.6</v>
      </c>
      <c r="BW296">
        <v>400.332333333333</v>
      </c>
      <c r="BX296">
        <v>419.943</v>
      </c>
      <c r="BY296">
        <v>9.86731333333333</v>
      </c>
      <c r="BZ296">
        <v>5.67923666666667</v>
      </c>
      <c r="CA296">
        <v>398.205333333333</v>
      </c>
      <c r="CB296">
        <v>9.90861666666667</v>
      </c>
      <c r="CC296">
        <v>900.005666666667</v>
      </c>
      <c r="CD296">
        <v>100.776</v>
      </c>
      <c r="CE296">
        <v>0.111022333333333</v>
      </c>
      <c r="CF296">
        <v>23.3918</v>
      </c>
      <c r="CG296">
        <v>21.9883333333333</v>
      </c>
      <c r="CH296">
        <v>999.9</v>
      </c>
      <c r="CI296">
        <v>0</v>
      </c>
      <c r="CJ296">
        <v>0</v>
      </c>
      <c r="CK296">
        <v>9978.95666666667</v>
      </c>
      <c r="CL296">
        <v>0</v>
      </c>
      <c r="CM296">
        <v>0.221023</v>
      </c>
      <c r="CN296">
        <v>1459.97666666667</v>
      </c>
      <c r="CO296">
        <v>0.972997666666667</v>
      </c>
      <c r="CP296">
        <v>0.0270023666666667</v>
      </c>
      <c r="CQ296">
        <v>0</v>
      </c>
      <c r="CR296">
        <v>876.213333333333</v>
      </c>
      <c r="CS296">
        <v>4.99999</v>
      </c>
      <c r="CT296">
        <v>12840.4</v>
      </c>
      <c r="CU296">
        <v>12728.1</v>
      </c>
      <c r="CV296">
        <v>40.25</v>
      </c>
      <c r="CW296">
        <v>42.25</v>
      </c>
      <c r="CX296">
        <v>41.375</v>
      </c>
      <c r="CY296">
        <v>41.687</v>
      </c>
      <c r="CZ296">
        <v>42.187</v>
      </c>
      <c r="DA296">
        <v>1415.68666666667</v>
      </c>
      <c r="DB296">
        <v>39.29</v>
      </c>
      <c r="DC296">
        <v>0</v>
      </c>
      <c r="DD296">
        <v>1626126882.1</v>
      </c>
      <c r="DE296">
        <v>0</v>
      </c>
      <c r="DF296">
        <v>876.439538461538</v>
      </c>
      <c r="DG296">
        <v>-2.20034187603344</v>
      </c>
      <c r="DH296">
        <v>-39.2717948690347</v>
      </c>
      <c r="DI296">
        <v>12844.6038461538</v>
      </c>
      <c r="DJ296">
        <v>15</v>
      </c>
      <c r="DK296">
        <v>1626126261</v>
      </c>
      <c r="DL296" t="s">
        <v>294</v>
      </c>
      <c r="DM296">
        <v>1626126255</v>
      </c>
      <c r="DN296">
        <v>1626126261</v>
      </c>
      <c r="DO296">
        <v>7</v>
      </c>
      <c r="DP296">
        <v>0.339</v>
      </c>
      <c r="DQ296">
        <v>0.02</v>
      </c>
      <c r="DR296">
        <v>2.158</v>
      </c>
      <c r="DS296">
        <v>-0.064</v>
      </c>
      <c r="DT296">
        <v>420</v>
      </c>
      <c r="DU296">
        <v>4</v>
      </c>
      <c r="DV296">
        <v>0.09</v>
      </c>
      <c r="DW296">
        <v>0.05</v>
      </c>
      <c r="DX296">
        <v>-19.4926951219512</v>
      </c>
      <c r="DY296">
        <v>-0.335132404181193</v>
      </c>
      <c r="DZ296">
        <v>0.0400960976826345</v>
      </c>
      <c r="EA296">
        <v>1</v>
      </c>
      <c r="EB296">
        <v>876.558545454545</v>
      </c>
      <c r="EC296">
        <v>-2.23241355807027</v>
      </c>
      <c r="ED296">
        <v>0.298090802813109</v>
      </c>
      <c r="EE296">
        <v>1</v>
      </c>
      <c r="EF296">
        <v>4.16251390243902</v>
      </c>
      <c r="EG296">
        <v>0.329306341463424</v>
      </c>
      <c r="EH296">
        <v>0.0357932660840848</v>
      </c>
      <c r="EI296">
        <v>0</v>
      </c>
      <c r="EJ296">
        <v>2</v>
      </c>
      <c r="EK296">
        <v>3</v>
      </c>
      <c r="EL296" t="s">
        <v>340</v>
      </c>
      <c r="EM296">
        <v>100</v>
      </c>
      <c r="EN296">
        <v>100</v>
      </c>
      <c r="EO296">
        <v>2.127</v>
      </c>
      <c r="EP296">
        <v>-0.0412</v>
      </c>
      <c r="EQ296">
        <v>1.36772170046793</v>
      </c>
      <c r="ER296">
        <v>0.00225868272383977</v>
      </c>
      <c r="ES296">
        <v>-9.96746185667655e-07</v>
      </c>
      <c r="ET296">
        <v>2.83711317370827e-10</v>
      </c>
      <c r="EU296">
        <v>-0.063082517618382</v>
      </c>
      <c r="EV296">
        <v>-0.00217948432402501</v>
      </c>
      <c r="EW296">
        <v>0.000453263451741206</v>
      </c>
      <c r="EX296">
        <v>-1.16319206543697e-06</v>
      </c>
      <c r="EY296">
        <v>-2</v>
      </c>
      <c r="EZ296">
        <v>2196</v>
      </c>
      <c r="FA296">
        <v>1</v>
      </c>
      <c r="FB296">
        <v>25</v>
      </c>
      <c r="FC296">
        <v>10.3</v>
      </c>
      <c r="FD296">
        <v>10.2</v>
      </c>
      <c r="FE296">
        <v>18</v>
      </c>
      <c r="FF296">
        <v>947.055</v>
      </c>
      <c r="FG296">
        <v>426.804</v>
      </c>
      <c r="FH296">
        <v>26.1177</v>
      </c>
      <c r="FI296">
        <v>25.3696</v>
      </c>
      <c r="FJ296">
        <v>30</v>
      </c>
      <c r="FK296">
        <v>25.5581</v>
      </c>
      <c r="FL296">
        <v>25.6038</v>
      </c>
      <c r="FM296">
        <v>25.2846</v>
      </c>
      <c r="FN296">
        <v>66.3158</v>
      </c>
      <c r="FO296">
        <v>0</v>
      </c>
      <c r="FP296">
        <v>26.21</v>
      </c>
      <c r="FQ296">
        <v>420</v>
      </c>
      <c r="FR296">
        <v>5.74602</v>
      </c>
      <c r="FS296">
        <v>101.436</v>
      </c>
      <c r="FT296">
        <v>102.064</v>
      </c>
    </row>
    <row r="297" spans="1:176">
      <c r="A297">
        <v>281</v>
      </c>
      <c r="B297">
        <v>1626126874.6</v>
      </c>
      <c r="C297">
        <v>560.099999904633</v>
      </c>
      <c r="D297" t="s">
        <v>856</v>
      </c>
      <c r="E297" t="s">
        <v>857</v>
      </c>
      <c r="F297">
        <v>1</v>
      </c>
      <c r="I297">
        <v>1626126873.6</v>
      </c>
      <c r="J297">
        <f>(K297)/1000</f>
        <v>0</v>
      </c>
      <c r="K297">
        <f>1000*CC297*AI297*(BY297-BZ297)/(100*BR297*(1000-AI297*BY297))</f>
        <v>0</v>
      </c>
      <c r="L297">
        <f>CC297*AI297*(BX297-BW297*(1000-AI297*BZ297)/(1000-AI297*BY297))/(100*BR297)</f>
        <v>0</v>
      </c>
      <c r="M297">
        <f>BW297 - IF(AI297&gt;1, L297*BR297*100.0/(AK297*CK297), 0)</f>
        <v>0</v>
      </c>
      <c r="N297">
        <f>((T297-J297/2)*M297-L297)/(T297+J297/2)</f>
        <v>0</v>
      </c>
      <c r="O297">
        <f>N297*(CD297+CE297)/1000.0</f>
        <v>0</v>
      </c>
      <c r="P297">
        <f>(BW297 - IF(AI297&gt;1, L297*BR297*100.0/(AK297*CK297), 0))*(CD297+CE297)/1000.0</f>
        <v>0</v>
      </c>
      <c r="Q297">
        <f>2.0/((1/S297-1/R297)+SIGN(S297)*SQRT((1/S297-1/R297)*(1/S297-1/R297) + 4*BS297/((BS297+1)*(BS297+1))*(2*1/S297*1/R297-1/R297*1/R297)))</f>
        <v>0</v>
      </c>
      <c r="R297">
        <f>IF(LEFT(BT297,1)&lt;&gt;"0",IF(LEFT(BT297,1)="1",3.0,BU297),$D$5+$E$5*(CK297*CD297/($K$5*1000))+$F$5*(CK297*CD297/($K$5*1000))*MAX(MIN(BR297,$J$5),$I$5)*MAX(MIN(BR297,$J$5),$I$5)+$G$5*MAX(MIN(BR297,$J$5),$I$5)*(CK297*CD297/($K$5*1000))+$H$5*(CK297*CD297/($K$5*1000))*(CK297*CD297/($K$5*1000)))</f>
        <v>0</v>
      </c>
      <c r="S297">
        <f>J297*(1000-(1000*0.61365*exp(17.502*W297/(240.97+W297))/(CD297+CE297)+BY297)/2)/(1000*0.61365*exp(17.502*W297/(240.97+W297))/(CD297+CE297)-BY297)</f>
        <v>0</v>
      </c>
      <c r="T297">
        <f>1/((BS297+1)/(Q297/1.6)+1/(R297/1.37)) + BS297/((BS297+1)/(Q297/1.6) + BS297/(R297/1.37))</f>
        <v>0</v>
      </c>
      <c r="U297">
        <f>(BN297*BQ297)</f>
        <v>0</v>
      </c>
      <c r="V297">
        <f>(CF297+(U297+2*0.95*5.67E-8*(((CF297+$B$7)+273)^4-(CF297+273)^4)-44100*J297)/(1.84*29.3*R297+8*0.95*5.67E-8*(CF297+273)^3))</f>
        <v>0</v>
      </c>
      <c r="W297">
        <f>($C$7*CG297+$D$7*CH297+$E$7*V297)</f>
        <v>0</v>
      </c>
      <c r="X297">
        <f>0.61365*exp(17.502*W297/(240.97+W297))</f>
        <v>0</v>
      </c>
      <c r="Y297">
        <f>(Z297/AA297*100)</f>
        <v>0</v>
      </c>
      <c r="Z297">
        <f>BY297*(CD297+CE297)/1000</f>
        <v>0</v>
      </c>
      <c r="AA297">
        <f>0.61365*exp(17.502*CF297/(240.97+CF297))</f>
        <v>0</v>
      </c>
      <c r="AB297">
        <f>(X297-BY297*(CD297+CE297)/1000)</f>
        <v>0</v>
      </c>
      <c r="AC297">
        <f>(-J297*44100)</f>
        <v>0</v>
      </c>
      <c r="AD297">
        <f>2*29.3*R297*0.92*(CF297-W297)</f>
        <v>0</v>
      </c>
      <c r="AE297">
        <f>2*0.95*5.67E-8*(((CF297+$B$7)+273)^4-(W297+273)^4)</f>
        <v>0</v>
      </c>
      <c r="AF297">
        <f>U297+AE297+AC297+AD297</f>
        <v>0</v>
      </c>
      <c r="AG297">
        <v>12</v>
      </c>
      <c r="AH297">
        <v>1</v>
      </c>
      <c r="AI297">
        <f>IF(AG297*$H$13&gt;=AK297,1.0,(AK297/(AK297-AG297*$H$13)))</f>
        <v>0</v>
      </c>
      <c r="AJ297">
        <f>(AI297-1)*100</f>
        <v>0</v>
      </c>
      <c r="AK297">
        <f>MAX(0,($B$13+$C$13*CK297)/(1+$D$13*CK297)*CD297/(CF297+273)*$E$13)</f>
        <v>0</v>
      </c>
      <c r="AL297" t="s">
        <v>292</v>
      </c>
      <c r="AM297" t="s">
        <v>292</v>
      </c>
      <c r="AN297">
        <v>0</v>
      </c>
      <c r="AO297">
        <v>0</v>
      </c>
      <c r="AP297">
        <f>1-AN297/AO297</f>
        <v>0</v>
      </c>
      <c r="AQ297">
        <v>0</v>
      </c>
      <c r="AR297" t="s">
        <v>292</v>
      </c>
      <c r="AS297" t="s">
        <v>292</v>
      </c>
      <c r="AT297">
        <v>0</v>
      </c>
      <c r="AU297">
        <v>0</v>
      </c>
      <c r="AV297">
        <f>1-AT297/AU297</f>
        <v>0</v>
      </c>
      <c r="AW297">
        <v>0.5</v>
      </c>
      <c r="AX297">
        <f>BO297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292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BN297">
        <f>$B$11*CL297+$C$11*CM297+$F$11*CN297*(1-CQ297)</f>
        <v>0</v>
      </c>
      <c r="BO297">
        <f>BN297*BP297</f>
        <v>0</v>
      </c>
      <c r="BP297">
        <f>($B$11*$D$9+$C$11*$D$9+$F$11*((DA297+CS297)/MAX(DA297+CS297+DB297, 0.1)*$I$9+DB297/MAX(DA297+CS297+DB297, 0.1)*$J$9))/($B$11+$C$11+$F$11)</f>
        <v>0</v>
      </c>
      <c r="BQ297">
        <f>($B$11*$K$9+$C$11*$K$9+$F$11*((DA297+CS297)/MAX(DA297+CS297+DB297, 0.1)*$P$9+DB297/MAX(DA297+CS297+DB297, 0.1)*$Q$9))/($B$11+$C$11+$F$11)</f>
        <v>0</v>
      </c>
      <c r="BR297">
        <v>6</v>
      </c>
      <c r="BS297">
        <v>0.5</v>
      </c>
      <c r="BT297" t="s">
        <v>293</v>
      </c>
      <c r="BU297">
        <v>2</v>
      </c>
      <c r="BV297">
        <v>1626126873.6</v>
      </c>
      <c r="BW297">
        <v>400.329</v>
      </c>
      <c r="BX297">
        <v>420.017666666667</v>
      </c>
      <c r="BY297">
        <v>9.90135333333333</v>
      </c>
      <c r="BZ297">
        <v>5.69014333333333</v>
      </c>
      <c r="CA297">
        <v>398.202</v>
      </c>
      <c r="CB297">
        <v>9.94244333333334</v>
      </c>
      <c r="CC297">
        <v>899.995666666667</v>
      </c>
      <c r="CD297">
        <v>100.777</v>
      </c>
      <c r="CE297">
        <v>0.111620666666667</v>
      </c>
      <c r="CF297">
        <v>23.4314</v>
      </c>
      <c r="CG297">
        <v>22.0222</v>
      </c>
      <c r="CH297">
        <v>999.9</v>
      </c>
      <c r="CI297">
        <v>0</v>
      </c>
      <c r="CJ297">
        <v>0</v>
      </c>
      <c r="CK297">
        <v>9962.91666666667</v>
      </c>
      <c r="CL297">
        <v>0</v>
      </c>
      <c r="CM297">
        <v>0.221023</v>
      </c>
      <c r="CN297">
        <v>1460.05666666667</v>
      </c>
      <c r="CO297">
        <v>0.972999</v>
      </c>
      <c r="CP297">
        <v>0.0270008</v>
      </c>
      <c r="CQ297">
        <v>0</v>
      </c>
      <c r="CR297">
        <v>875.937666666667</v>
      </c>
      <c r="CS297">
        <v>4.99999</v>
      </c>
      <c r="CT297">
        <v>12840</v>
      </c>
      <c r="CU297">
        <v>12728.8</v>
      </c>
      <c r="CV297">
        <v>40.2913333333333</v>
      </c>
      <c r="CW297">
        <v>42.25</v>
      </c>
      <c r="CX297">
        <v>41.375</v>
      </c>
      <c r="CY297">
        <v>41.687</v>
      </c>
      <c r="CZ297">
        <v>42.187</v>
      </c>
      <c r="DA297">
        <v>1415.76666666667</v>
      </c>
      <c r="DB297">
        <v>39.29</v>
      </c>
      <c r="DC297">
        <v>0</v>
      </c>
      <c r="DD297">
        <v>1626126883.9</v>
      </c>
      <c r="DE297">
        <v>0</v>
      </c>
      <c r="DF297">
        <v>876.31892</v>
      </c>
      <c r="DG297">
        <v>-2.57315384684714</v>
      </c>
      <c r="DH297">
        <v>-37.6307691951665</v>
      </c>
      <c r="DI297">
        <v>12843.304</v>
      </c>
      <c r="DJ297">
        <v>15</v>
      </c>
      <c r="DK297">
        <v>1626126261</v>
      </c>
      <c r="DL297" t="s">
        <v>294</v>
      </c>
      <c r="DM297">
        <v>1626126255</v>
      </c>
      <c r="DN297">
        <v>1626126261</v>
      </c>
      <c r="DO297">
        <v>7</v>
      </c>
      <c r="DP297">
        <v>0.339</v>
      </c>
      <c r="DQ297">
        <v>0.02</v>
      </c>
      <c r="DR297">
        <v>2.158</v>
      </c>
      <c r="DS297">
        <v>-0.064</v>
      </c>
      <c r="DT297">
        <v>420</v>
      </c>
      <c r="DU297">
        <v>4</v>
      </c>
      <c r="DV297">
        <v>0.09</v>
      </c>
      <c r="DW297">
        <v>0.05</v>
      </c>
      <c r="DX297">
        <v>-19.5132731707317</v>
      </c>
      <c r="DY297">
        <v>-0.556078745644615</v>
      </c>
      <c r="DZ297">
        <v>0.06539849339799</v>
      </c>
      <c r="EA297">
        <v>0</v>
      </c>
      <c r="EB297">
        <v>876.491060606061</v>
      </c>
      <c r="EC297">
        <v>-2.54873933943068</v>
      </c>
      <c r="ED297">
        <v>0.321731766632145</v>
      </c>
      <c r="EE297">
        <v>1</v>
      </c>
      <c r="EF297">
        <v>4.17314341463415</v>
      </c>
      <c r="EG297">
        <v>0.257911149825781</v>
      </c>
      <c r="EH297">
        <v>0.028955657234835</v>
      </c>
      <c r="EI297">
        <v>0</v>
      </c>
      <c r="EJ297">
        <v>1</v>
      </c>
      <c r="EK297">
        <v>3</v>
      </c>
      <c r="EL297" t="s">
        <v>459</v>
      </c>
      <c r="EM297">
        <v>100</v>
      </c>
      <c r="EN297">
        <v>100</v>
      </c>
      <c r="EO297">
        <v>2.127</v>
      </c>
      <c r="EP297">
        <v>-0.041</v>
      </c>
      <c r="EQ297">
        <v>1.36772170046793</v>
      </c>
      <c r="ER297">
        <v>0.00225868272383977</v>
      </c>
      <c r="ES297">
        <v>-9.96746185667655e-07</v>
      </c>
      <c r="ET297">
        <v>2.83711317370827e-10</v>
      </c>
      <c r="EU297">
        <v>-0.063082517618382</v>
      </c>
      <c r="EV297">
        <v>-0.00217948432402501</v>
      </c>
      <c r="EW297">
        <v>0.000453263451741206</v>
      </c>
      <c r="EX297">
        <v>-1.16319206543697e-06</v>
      </c>
      <c r="EY297">
        <v>-2</v>
      </c>
      <c r="EZ297">
        <v>2196</v>
      </c>
      <c r="FA297">
        <v>1</v>
      </c>
      <c r="FB297">
        <v>25</v>
      </c>
      <c r="FC297">
        <v>10.3</v>
      </c>
      <c r="FD297">
        <v>10.2</v>
      </c>
      <c r="FE297">
        <v>18</v>
      </c>
      <c r="FF297">
        <v>947.058</v>
      </c>
      <c r="FG297">
        <v>426.893</v>
      </c>
      <c r="FH297">
        <v>26.1781</v>
      </c>
      <c r="FI297">
        <v>25.3683</v>
      </c>
      <c r="FJ297">
        <v>29.9999</v>
      </c>
      <c r="FK297">
        <v>25.5567</v>
      </c>
      <c r="FL297">
        <v>25.602</v>
      </c>
      <c r="FM297">
        <v>25.2837</v>
      </c>
      <c r="FN297">
        <v>66.3158</v>
      </c>
      <c r="FO297">
        <v>0</v>
      </c>
      <c r="FP297">
        <v>26.31</v>
      </c>
      <c r="FQ297">
        <v>420</v>
      </c>
      <c r="FR297">
        <v>5.77562</v>
      </c>
      <c r="FS297">
        <v>101.436</v>
      </c>
      <c r="FT297">
        <v>102.065</v>
      </c>
    </row>
    <row r="298" spans="1:176">
      <c r="A298">
        <v>282</v>
      </c>
      <c r="B298">
        <v>1626126876.6</v>
      </c>
      <c r="C298">
        <v>562.099999904633</v>
      </c>
      <c r="D298" t="s">
        <v>858</v>
      </c>
      <c r="E298" t="s">
        <v>859</v>
      </c>
      <c r="F298">
        <v>1</v>
      </c>
      <c r="I298">
        <v>1626126875.6</v>
      </c>
      <c r="J298">
        <f>(K298)/1000</f>
        <v>0</v>
      </c>
      <c r="K298">
        <f>1000*CC298*AI298*(BY298-BZ298)/(100*BR298*(1000-AI298*BY298))</f>
        <v>0</v>
      </c>
      <c r="L298">
        <f>CC298*AI298*(BX298-BW298*(1000-AI298*BZ298)/(1000-AI298*BY298))/(100*BR298)</f>
        <v>0</v>
      </c>
      <c r="M298">
        <f>BW298 - IF(AI298&gt;1, L298*BR298*100.0/(AK298*CK298), 0)</f>
        <v>0</v>
      </c>
      <c r="N298">
        <f>((T298-J298/2)*M298-L298)/(T298+J298/2)</f>
        <v>0</v>
      </c>
      <c r="O298">
        <f>N298*(CD298+CE298)/1000.0</f>
        <v>0</v>
      </c>
      <c r="P298">
        <f>(BW298 - IF(AI298&gt;1, L298*BR298*100.0/(AK298*CK298), 0))*(CD298+CE298)/1000.0</f>
        <v>0</v>
      </c>
      <c r="Q298">
        <f>2.0/((1/S298-1/R298)+SIGN(S298)*SQRT((1/S298-1/R298)*(1/S298-1/R298) + 4*BS298/((BS298+1)*(BS298+1))*(2*1/S298*1/R298-1/R298*1/R298)))</f>
        <v>0</v>
      </c>
      <c r="R298">
        <f>IF(LEFT(BT298,1)&lt;&gt;"0",IF(LEFT(BT298,1)="1",3.0,BU298),$D$5+$E$5*(CK298*CD298/($K$5*1000))+$F$5*(CK298*CD298/($K$5*1000))*MAX(MIN(BR298,$J$5),$I$5)*MAX(MIN(BR298,$J$5),$I$5)+$G$5*MAX(MIN(BR298,$J$5),$I$5)*(CK298*CD298/($K$5*1000))+$H$5*(CK298*CD298/($K$5*1000))*(CK298*CD298/($K$5*1000)))</f>
        <v>0</v>
      </c>
      <c r="S298">
        <f>J298*(1000-(1000*0.61365*exp(17.502*W298/(240.97+W298))/(CD298+CE298)+BY298)/2)/(1000*0.61365*exp(17.502*W298/(240.97+W298))/(CD298+CE298)-BY298)</f>
        <v>0</v>
      </c>
      <c r="T298">
        <f>1/((BS298+1)/(Q298/1.6)+1/(R298/1.37)) + BS298/((BS298+1)/(Q298/1.6) + BS298/(R298/1.37))</f>
        <v>0</v>
      </c>
      <c r="U298">
        <f>(BN298*BQ298)</f>
        <v>0</v>
      </c>
      <c r="V298">
        <f>(CF298+(U298+2*0.95*5.67E-8*(((CF298+$B$7)+273)^4-(CF298+273)^4)-44100*J298)/(1.84*29.3*R298+8*0.95*5.67E-8*(CF298+273)^3))</f>
        <v>0</v>
      </c>
      <c r="W298">
        <f>($C$7*CG298+$D$7*CH298+$E$7*V298)</f>
        <v>0</v>
      </c>
      <c r="X298">
        <f>0.61365*exp(17.502*W298/(240.97+W298))</f>
        <v>0</v>
      </c>
      <c r="Y298">
        <f>(Z298/AA298*100)</f>
        <v>0</v>
      </c>
      <c r="Z298">
        <f>BY298*(CD298+CE298)/1000</f>
        <v>0</v>
      </c>
      <c r="AA298">
        <f>0.61365*exp(17.502*CF298/(240.97+CF298))</f>
        <v>0</v>
      </c>
      <c r="AB298">
        <f>(X298-BY298*(CD298+CE298)/1000)</f>
        <v>0</v>
      </c>
      <c r="AC298">
        <f>(-J298*44100)</f>
        <v>0</v>
      </c>
      <c r="AD298">
        <f>2*29.3*R298*0.92*(CF298-W298)</f>
        <v>0</v>
      </c>
      <c r="AE298">
        <f>2*0.95*5.67E-8*(((CF298+$B$7)+273)^4-(W298+273)^4)</f>
        <v>0</v>
      </c>
      <c r="AF298">
        <f>U298+AE298+AC298+AD298</f>
        <v>0</v>
      </c>
      <c r="AG298">
        <v>12</v>
      </c>
      <c r="AH298">
        <v>1</v>
      </c>
      <c r="AI298">
        <f>IF(AG298*$H$13&gt;=AK298,1.0,(AK298/(AK298-AG298*$H$13)))</f>
        <v>0</v>
      </c>
      <c r="AJ298">
        <f>(AI298-1)*100</f>
        <v>0</v>
      </c>
      <c r="AK298">
        <f>MAX(0,($B$13+$C$13*CK298)/(1+$D$13*CK298)*CD298/(CF298+273)*$E$13)</f>
        <v>0</v>
      </c>
      <c r="AL298" t="s">
        <v>292</v>
      </c>
      <c r="AM298" t="s">
        <v>292</v>
      </c>
      <c r="AN298">
        <v>0</v>
      </c>
      <c r="AO298">
        <v>0</v>
      </c>
      <c r="AP298">
        <f>1-AN298/AO298</f>
        <v>0</v>
      </c>
      <c r="AQ298">
        <v>0</v>
      </c>
      <c r="AR298" t="s">
        <v>292</v>
      </c>
      <c r="AS298" t="s">
        <v>292</v>
      </c>
      <c r="AT298">
        <v>0</v>
      </c>
      <c r="AU298">
        <v>0</v>
      </c>
      <c r="AV298">
        <f>1-AT298/AU298</f>
        <v>0</v>
      </c>
      <c r="AW298">
        <v>0.5</v>
      </c>
      <c r="AX298">
        <f>BO298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292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BN298">
        <f>$B$11*CL298+$C$11*CM298+$F$11*CN298*(1-CQ298)</f>
        <v>0</v>
      </c>
      <c r="BO298">
        <f>BN298*BP298</f>
        <v>0</v>
      </c>
      <c r="BP298">
        <f>($B$11*$D$9+$C$11*$D$9+$F$11*((DA298+CS298)/MAX(DA298+CS298+DB298, 0.1)*$I$9+DB298/MAX(DA298+CS298+DB298, 0.1)*$J$9))/($B$11+$C$11+$F$11)</f>
        <v>0</v>
      </c>
      <c r="BQ298">
        <f>($B$11*$K$9+$C$11*$K$9+$F$11*((DA298+CS298)/MAX(DA298+CS298+DB298, 0.1)*$P$9+DB298/MAX(DA298+CS298+DB298, 0.1)*$Q$9))/($B$11+$C$11+$F$11)</f>
        <v>0</v>
      </c>
      <c r="BR298">
        <v>6</v>
      </c>
      <c r="BS298">
        <v>0.5</v>
      </c>
      <c r="BT298" t="s">
        <v>293</v>
      </c>
      <c r="BU298">
        <v>2</v>
      </c>
      <c r="BV298">
        <v>1626126875.6</v>
      </c>
      <c r="BW298">
        <v>400.354</v>
      </c>
      <c r="BX298">
        <v>420.025333333333</v>
      </c>
      <c r="BY298">
        <v>9.92859666666667</v>
      </c>
      <c r="BZ298">
        <v>5.69365</v>
      </c>
      <c r="CA298">
        <v>398.226666666667</v>
      </c>
      <c r="CB298">
        <v>9.96951</v>
      </c>
      <c r="CC298">
        <v>899.929666666667</v>
      </c>
      <c r="CD298">
        <v>100.778666666667</v>
      </c>
      <c r="CE298">
        <v>0.11074</v>
      </c>
      <c r="CF298">
        <v>23.4713</v>
      </c>
      <c r="CG298">
        <v>22.0542333333333</v>
      </c>
      <c r="CH298">
        <v>999.9</v>
      </c>
      <c r="CI298">
        <v>0</v>
      </c>
      <c r="CJ298">
        <v>0</v>
      </c>
      <c r="CK298">
        <v>10024.1733333333</v>
      </c>
      <c r="CL298">
        <v>0</v>
      </c>
      <c r="CM298">
        <v>0.221023</v>
      </c>
      <c r="CN298">
        <v>1459.97</v>
      </c>
      <c r="CO298">
        <v>0.972995</v>
      </c>
      <c r="CP298">
        <v>0.0270055</v>
      </c>
      <c r="CQ298">
        <v>0</v>
      </c>
      <c r="CR298">
        <v>875.981666666667</v>
      </c>
      <c r="CS298">
        <v>4.99999</v>
      </c>
      <c r="CT298">
        <v>12837.2333333333</v>
      </c>
      <c r="CU298">
        <v>12728.0666666667</v>
      </c>
      <c r="CV298">
        <v>40.312</v>
      </c>
      <c r="CW298">
        <v>42.25</v>
      </c>
      <c r="CX298">
        <v>41.375</v>
      </c>
      <c r="CY298">
        <v>41.687</v>
      </c>
      <c r="CZ298">
        <v>42.187</v>
      </c>
      <c r="DA298">
        <v>1415.68</v>
      </c>
      <c r="DB298">
        <v>39.29</v>
      </c>
      <c r="DC298">
        <v>0</v>
      </c>
      <c r="DD298">
        <v>1626126885.7</v>
      </c>
      <c r="DE298">
        <v>0</v>
      </c>
      <c r="DF298">
        <v>876.254576923077</v>
      </c>
      <c r="DG298">
        <v>-2.74594872492149</v>
      </c>
      <c r="DH298">
        <v>-37.2034188321745</v>
      </c>
      <c r="DI298">
        <v>12842.1923076923</v>
      </c>
      <c r="DJ298">
        <v>15</v>
      </c>
      <c r="DK298">
        <v>1626126261</v>
      </c>
      <c r="DL298" t="s">
        <v>294</v>
      </c>
      <c r="DM298">
        <v>1626126255</v>
      </c>
      <c r="DN298">
        <v>1626126261</v>
      </c>
      <c r="DO298">
        <v>7</v>
      </c>
      <c r="DP298">
        <v>0.339</v>
      </c>
      <c r="DQ298">
        <v>0.02</v>
      </c>
      <c r="DR298">
        <v>2.158</v>
      </c>
      <c r="DS298">
        <v>-0.064</v>
      </c>
      <c r="DT298">
        <v>420</v>
      </c>
      <c r="DU298">
        <v>4</v>
      </c>
      <c r="DV298">
        <v>0.09</v>
      </c>
      <c r="DW298">
        <v>0.05</v>
      </c>
      <c r="DX298">
        <v>-19.5340609756098</v>
      </c>
      <c r="DY298">
        <v>-0.734972822299668</v>
      </c>
      <c r="DZ298">
        <v>0.0803547284205229</v>
      </c>
      <c r="EA298">
        <v>0</v>
      </c>
      <c r="EB298">
        <v>876.4118</v>
      </c>
      <c r="EC298">
        <v>-2.86154683266652</v>
      </c>
      <c r="ED298">
        <v>0.354188069493355</v>
      </c>
      <c r="EE298">
        <v>1</v>
      </c>
      <c r="EF298">
        <v>4.18387902439024</v>
      </c>
      <c r="EG298">
        <v>0.232707804878055</v>
      </c>
      <c r="EH298">
        <v>0.0260917850640518</v>
      </c>
      <c r="EI298">
        <v>0</v>
      </c>
      <c r="EJ298">
        <v>1</v>
      </c>
      <c r="EK298">
        <v>3</v>
      </c>
      <c r="EL298" t="s">
        <v>459</v>
      </c>
      <c r="EM298">
        <v>100</v>
      </c>
      <c r="EN298">
        <v>100</v>
      </c>
      <c r="EO298">
        <v>2.127</v>
      </c>
      <c r="EP298">
        <v>-0.0408</v>
      </c>
      <c r="EQ298">
        <v>1.36772170046793</v>
      </c>
      <c r="ER298">
        <v>0.00225868272383977</v>
      </c>
      <c r="ES298">
        <v>-9.96746185667655e-07</v>
      </c>
      <c r="ET298">
        <v>2.83711317370827e-10</v>
      </c>
      <c r="EU298">
        <v>-0.063082517618382</v>
      </c>
      <c r="EV298">
        <v>-0.00217948432402501</v>
      </c>
      <c r="EW298">
        <v>0.000453263451741206</v>
      </c>
      <c r="EX298">
        <v>-1.16319206543697e-06</v>
      </c>
      <c r="EY298">
        <v>-2</v>
      </c>
      <c r="EZ298">
        <v>2196</v>
      </c>
      <c r="FA298">
        <v>1</v>
      </c>
      <c r="FB298">
        <v>25</v>
      </c>
      <c r="FC298">
        <v>10.4</v>
      </c>
      <c r="FD298">
        <v>10.3</v>
      </c>
      <c r="FE298">
        <v>18</v>
      </c>
      <c r="FF298">
        <v>947.164</v>
      </c>
      <c r="FG298">
        <v>426.792</v>
      </c>
      <c r="FH298">
        <v>26.238</v>
      </c>
      <c r="FI298">
        <v>25.3669</v>
      </c>
      <c r="FJ298">
        <v>29.9999</v>
      </c>
      <c r="FK298">
        <v>25.5554</v>
      </c>
      <c r="FL298">
        <v>25.6004</v>
      </c>
      <c r="FM298">
        <v>25.2835</v>
      </c>
      <c r="FN298">
        <v>66.3158</v>
      </c>
      <c r="FO298">
        <v>0</v>
      </c>
      <c r="FP298">
        <v>26.31</v>
      </c>
      <c r="FQ298">
        <v>420</v>
      </c>
      <c r="FR298">
        <v>5.77146</v>
      </c>
      <c r="FS298">
        <v>101.437</v>
      </c>
      <c r="FT298">
        <v>102.065</v>
      </c>
    </row>
    <row r="299" spans="1:176">
      <c r="A299">
        <v>283</v>
      </c>
      <c r="B299">
        <v>1626126878.6</v>
      </c>
      <c r="C299">
        <v>564.099999904633</v>
      </c>
      <c r="D299" t="s">
        <v>860</v>
      </c>
      <c r="E299" t="s">
        <v>861</v>
      </c>
      <c r="F299">
        <v>1</v>
      </c>
      <c r="I299">
        <v>1626126877.6</v>
      </c>
      <c r="J299">
        <f>(K299)/1000</f>
        <v>0</v>
      </c>
      <c r="K299">
        <f>1000*CC299*AI299*(BY299-BZ299)/(100*BR299*(1000-AI299*BY299))</f>
        <v>0</v>
      </c>
      <c r="L299">
        <f>CC299*AI299*(BX299-BW299*(1000-AI299*BZ299)/(1000-AI299*BY299))/(100*BR299)</f>
        <v>0</v>
      </c>
      <c r="M299">
        <f>BW299 - IF(AI299&gt;1, L299*BR299*100.0/(AK299*CK299), 0)</f>
        <v>0</v>
      </c>
      <c r="N299">
        <f>((T299-J299/2)*M299-L299)/(T299+J299/2)</f>
        <v>0</v>
      </c>
      <c r="O299">
        <f>N299*(CD299+CE299)/1000.0</f>
        <v>0</v>
      </c>
      <c r="P299">
        <f>(BW299 - IF(AI299&gt;1, L299*BR299*100.0/(AK299*CK299), 0))*(CD299+CE299)/1000.0</f>
        <v>0</v>
      </c>
      <c r="Q299">
        <f>2.0/((1/S299-1/R299)+SIGN(S299)*SQRT((1/S299-1/R299)*(1/S299-1/R299) + 4*BS299/((BS299+1)*(BS299+1))*(2*1/S299*1/R299-1/R299*1/R299)))</f>
        <v>0</v>
      </c>
      <c r="R299">
        <f>IF(LEFT(BT299,1)&lt;&gt;"0",IF(LEFT(BT299,1)="1",3.0,BU299),$D$5+$E$5*(CK299*CD299/($K$5*1000))+$F$5*(CK299*CD299/($K$5*1000))*MAX(MIN(BR299,$J$5),$I$5)*MAX(MIN(BR299,$J$5),$I$5)+$G$5*MAX(MIN(BR299,$J$5),$I$5)*(CK299*CD299/($K$5*1000))+$H$5*(CK299*CD299/($K$5*1000))*(CK299*CD299/($K$5*1000)))</f>
        <v>0</v>
      </c>
      <c r="S299">
        <f>J299*(1000-(1000*0.61365*exp(17.502*W299/(240.97+W299))/(CD299+CE299)+BY299)/2)/(1000*0.61365*exp(17.502*W299/(240.97+W299))/(CD299+CE299)-BY299)</f>
        <v>0</v>
      </c>
      <c r="T299">
        <f>1/((BS299+1)/(Q299/1.6)+1/(R299/1.37)) + BS299/((BS299+1)/(Q299/1.6) + BS299/(R299/1.37))</f>
        <v>0</v>
      </c>
      <c r="U299">
        <f>(BN299*BQ299)</f>
        <v>0</v>
      </c>
      <c r="V299">
        <f>(CF299+(U299+2*0.95*5.67E-8*(((CF299+$B$7)+273)^4-(CF299+273)^4)-44100*J299)/(1.84*29.3*R299+8*0.95*5.67E-8*(CF299+273)^3))</f>
        <v>0</v>
      </c>
      <c r="W299">
        <f>($C$7*CG299+$D$7*CH299+$E$7*V299)</f>
        <v>0</v>
      </c>
      <c r="X299">
        <f>0.61365*exp(17.502*W299/(240.97+W299))</f>
        <v>0</v>
      </c>
      <c r="Y299">
        <f>(Z299/AA299*100)</f>
        <v>0</v>
      </c>
      <c r="Z299">
        <f>BY299*(CD299+CE299)/1000</f>
        <v>0</v>
      </c>
      <c r="AA299">
        <f>0.61365*exp(17.502*CF299/(240.97+CF299))</f>
        <v>0</v>
      </c>
      <c r="AB299">
        <f>(X299-BY299*(CD299+CE299)/1000)</f>
        <v>0</v>
      </c>
      <c r="AC299">
        <f>(-J299*44100)</f>
        <v>0</v>
      </c>
      <c r="AD299">
        <f>2*29.3*R299*0.92*(CF299-W299)</f>
        <v>0</v>
      </c>
      <c r="AE299">
        <f>2*0.95*5.67E-8*(((CF299+$B$7)+273)^4-(W299+273)^4)</f>
        <v>0</v>
      </c>
      <c r="AF299">
        <f>U299+AE299+AC299+AD299</f>
        <v>0</v>
      </c>
      <c r="AG299">
        <v>12</v>
      </c>
      <c r="AH299">
        <v>1</v>
      </c>
      <c r="AI299">
        <f>IF(AG299*$H$13&gt;=AK299,1.0,(AK299/(AK299-AG299*$H$13)))</f>
        <v>0</v>
      </c>
      <c r="AJ299">
        <f>(AI299-1)*100</f>
        <v>0</v>
      </c>
      <c r="AK299">
        <f>MAX(0,($B$13+$C$13*CK299)/(1+$D$13*CK299)*CD299/(CF299+273)*$E$13)</f>
        <v>0</v>
      </c>
      <c r="AL299" t="s">
        <v>292</v>
      </c>
      <c r="AM299" t="s">
        <v>292</v>
      </c>
      <c r="AN299">
        <v>0</v>
      </c>
      <c r="AO299">
        <v>0</v>
      </c>
      <c r="AP299">
        <f>1-AN299/AO299</f>
        <v>0</v>
      </c>
      <c r="AQ299">
        <v>0</v>
      </c>
      <c r="AR299" t="s">
        <v>292</v>
      </c>
      <c r="AS299" t="s">
        <v>292</v>
      </c>
      <c r="AT299">
        <v>0</v>
      </c>
      <c r="AU299">
        <v>0</v>
      </c>
      <c r="AV299">
        <f>1-AT299/AU299</f>
        <v>0</v>
      </c>
      <c r="AW299">
        <v>0.5</v>
      </c>
      <c r="AX299">
        <f>BO299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292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BN299">
        <f>$B$11*CL299+$C$11*CM299+$F$11*CN299*(1-CQ299)</f>
        <v>0</v>
      </c>
      <c r="BO299">
        <f>BN299*BP299</f>
        <v>0</v>
      </c>
      <c r="BP299">
        <f>($B$11*$D$9+$C$11*$D$9+$F$11*((DA299+CS299)/MAX(DA299+CS299+DB299, 0.1)*$I$9+DB299/MAX(DA299+CS299+DB299, 0.1)*$J$9))/($B$11+$C$11+$F$11)</f>
        <v>0</v>
      </c>
      <c r="BQ299">
        <f>($B$11*$K$9+$C$11*$K$9+$F$11*((DA299+CS299)/MAX(DA299+CS299+DB299, 0.1)*$P$9+DB299/MAX(DA299+CS299+DB299, 0.1)*$Q$9))/($B$11+$C$11+$F$11)</f>
        <v>0</v>
      </c>
      <c r="BR299">
        <v>6</v>
      </c>
      <c r="BS299">
        <v>0.5</v>
      </c>
      <c r="BT299" t="s">
        <v>293</v>
      </c>
      <c r="BU299">
        <v>2</v>
      </c>
      <c r="BV299">
        <v>1626126877.6</v>
      </c>
      <c r="BW299">
        <v>400.381</v>
      </c>
      <c r="BX299">
        <v>420.010333333333</v>
      </c>
      <c r="BY299">
        <v>9.95368333333333</v>
      </c>
      <c r="BZ299">
        <v>5.69608</v>
      </c>
      <c r="CA299">
        <v>398.253666666667</v>
      </c>
      <c r="CB299">
        <v>9.99444333333333</v>
      </c>
      <c r="CC299">
        <v>900.066</v>
      </c>
      <c r="CD299">
        <v>100.778</v>
      </c>
      <c r="CE299">
        <v>0.110736333333333</v>
      </c>
      <c r="CF299">
        <v>23.5091333333333</v>
      </c>
      <c r="CG299">
        <v>22.0881</v>
      </c>
      <c r="CH299">
        <v>999.9</v>
      </c>
      <c r="CI299">
        <v>0</v>
      </c>
      <c r="CJ299">
        <v>0</v>
      </c>
      <c r="CK299">
        <v>10050.2333333333</v>
      </c>
      <c r="CL299">
        <v>0</v>
      </c>
      <c r="CM299">
        <v>0.221023</v>
      </c>
      <c r="CN299">
        <v>1460.06</v>
      </c>
      <c r="CO299">
        <v>0.972999</v>
      </c>
      <c r="CP299">
        <v>0.0270008</v>
      </c>
      <c r="CQ299">
        <v>0</v>
      </c>
      <c r="CR299">
        <v>875.890666666667</v>
      </c>
      <c r="CS299">
        <v>4.99999</v>
      </c>
      <c r="CT299">
        <v>12837.8</v>
      </c>
      <c r="CU299">
        <v>12728.8666666667</v>
      </c>
      <c r="CV299">
        <v>40.312</v>
      </c>
      <c r="CW299">
        <v>42.25</v>
      </c>
      <c r="CX299">
        <v>41.375</v>
      </c>
      <c r="CY299">
        <v>41.687</v>
      </c>
      <c r="CZ299">
        <v>42.187</v>
      </c>
      <c r="DA299">
        <v>1415.77</v>
      </c>
      <c r="DB299">
        <v>39.29</v>
      </c>
      <c r="DC299">
        <v>0</v>
      </c>
      <c r="DD299">
        <v>1626126888.1</v>
      </c>
      <c r="DE299">
        <v>0</v>
      </c>
      <c r="DF299">
        <v>876.155846153846</v>
      </c>
      <c r="DG299">
        <v>-3.14276923539526</v>
      </c>
      <c r="DH299">
        <v>-35.1794871966723</v>
      </c>
      <c r="DI299">
        <v>12840.9230769231</v>
      </c>
      <c r="DJ299">
        <v>15</v>
      </c>
      <c r="DK299">
        <v>1626126261</v>
      </c>
      <c r="DL299" t="s">
        <v>294</v>
      </c>
      <c r="DM299">
        <v>1626126255</v>
      </c>
      <c r="DN299">
        <v>1626126261</v>
      </c>
      <c r="DO299">
        <v>7</v>
      </c>
      <c r="DP299">
        <v>0.339</v>
      </c>
      <c r="DQ299">
        <v>0.02</v>
      </c>
      <c r="DR299">
        <v>2.158</v>
      </c>
      <c r="DS299">
        <v>-0.064</v>
      </c>
      <c r="DT299">
        <v>420</v>
      </c>
      <c r="DU299">
        <v>4</v>
      </c>
      <c r="DV299">
        <v>0.09</v>
      </c>
      <c r="DW299">
        <v>0.05</v>
      </c>
      <c r="DX299">
        <v>-19.5536658536585</v>
      </c>
      <c r="DY299">
        <v>-0.740075958188166</v>
      </c>
      <c r="DZ299">
        <v>0.080866419844195</v>
      </c>
      <c r="EA299">
        <v>0</v>
      </c>
      <c r="EB299">
        <v>876.303606060606</v>
      </c>
      <c r="EC299">
        <v>-2.70680586954776</v>
      </c>
      <c r="ED299">
        <v>0.323317925849135</v>
      </c>
      <c r="EE299">
        <v>1</v>
      </c>
      <c r="EF299">
        <v>4.19508585365854</v>
      </c>
      <c r="EG299">
        <v>0.241613101045307</v>
      </c>
      <c r="EH299">
        <v>0.0271987684419548</v>
      </c>
      <c r="EI299">
        <v>0</v>
      </c>
      <c r="EJ299">
        <v>1</v>
      </c>
      <c r="EK299">
        <v>3</v>
      </c>
      <c r="EL299" t="s">
        <v>459</v>
      </c>
      <c r="EM299">
        <v>100</v>
      </c>
      <c r="EN299">
        <v>100</v>
      </c>
      <c r="EO299">
        <v>2.127</v>
      </c>
      <c r="EP299">
        <v>-0.0407</v>
      </c>
      <c r="EQ299">
        <v>1.36772170046793</v>
      </c>
      <c r="ER299">
        <v>0.00225868272383977</v>
      </c>
      <c r="ES299">
        <v>-9.96746185667655e-07</v>
      </c>
      <c r="ET299">
        <v>2.83711317370827e-10</v>
      </c>
      <c r="EU299">
        <v>-0.063082517618382</v>
      </c>
      <c r="EV299">
        <v>-0.00217948432402501</v>
      </c>
      <c r="EW299">
        <v>0.000453263451741206</v>
      </c>
      <c r="EX299">
        <v>-1.16319206543697e-06</v>
      </c>
      <c r="EY299">
        <v>-2</v>
      </c>
      <c r="EZ299">
        <v>2196</v>
      </c>
      <c r="FA299">
        <v>1</v>
      </c>
      <c r="FB299">
        <v>25</v>
      </c>
      <c r="FC299">
        <v>10.4</v>
      </c>
      <c r="FD299">
        <v>10.3</v>
      </c>
      <c r="FE299">
        <v>18</v>
      </c>
      <c r="FF299">
        <v>947.083</v>
      </c>
      <c r="FG299">
        <v>426.897</v>
      </c>
      <c r="FH299">
        <v>26.3108</v>
      </c>
      <c r="FI299">
        <v>25.3653</v>
      </c>
      <c r="FJ299">
        <v>29.9999</v>
      </c>
      <c r="FK299">
        <v>25.5538</v>
      </c>
      <c r="FL299">
        <v>25.5988</v>
      </c>
      <c r="FM299">
        <v>25.2848</v>
      </c>
      <c r="FN299">
        <v>65.9932</v>
      </c>
      <c r="FO299">
        <v>0</v>
      </c>
      <c r="FP299">
        <v>26.41</v>
      </c>
      <c r="FQ299">
        <v>420</v>
      </c>
      <c r="FR299">
        <v>5.8091</v>
      </c>
      <c r="FS299">
        <v>101.438</v>
      </c>
      <c r="FT299">
        <v>102.065</v>
      </c>
    </row>
    <row r="300" spans="1:176">
      <c r="A300">
        <v>284</v>
      </c>
      <c r="B300">
        <v>1626126880.6</v>
      </c>
      <c r="C300">
        <v>566.099999904633</v>
      </c>
      <c r="D300" t="s">
        <v>862</v>
      </c>
      <c r="E300" t="s">
        <v>863</v>
      </c>
      <c r="F300">
        <v>1</v>
      </c>
      <c r="I300">
        <v>1626126879.6</v>
      </c>
      <c r="J300">
        <f>(K300)/1000</f>
        <v>0</v>
      </c>
      <c r="K300">
        <f>1000*CC300*AI300*(BY300-BZ300)/(100*BR300*(1000-AI300*BY300))</f>
        <v>0</v>
      </c>
      <c r="L300">
        <f>CC300*AI300*(BX300-BW300*(1000-AI300*BZ300)/(1000-AI300*BY300))/(100*BR300)</f>
        <v>0</v>
      </c>
      <c r="M300">
        <f>BW300 - IF(AI300&gt;1, L300*BR300*100.0/(AK300*CK300), 0)</f>
        <v>0</v>
      </c>
      <c r="N300">
        <f>((T300-J300/2)*M300-L300)/(T300+J300/2)</f>
        <v>0</v>
      </c>
      <c r="O300">
        <f>N300*(CD300+CE300)/1000.0</f>
        <v>0</v>
      </c>
      <c r="P300">
        <f>(BW300 - IF(AI300&gt;1, L300*BR300*100.0/(AK300*CK300), 0))*(CD300+CE300)/1000.0</f>
        <v>0</v>
      </c>
      <c r="Q300">
        <f>2.0/((1/S300-1/R300)+SIGN(S300)*SQRT((1/S300-1/R300)*(1/S300-1/R300) + 4*BS300/((BS300+1)*(BS300+1))*(2*1/S300*1/R300-1/R300*1/R300)))</f>
        <v>0</v>
      </c>
      <c r="R300">
        <f>IF(LEFT(BT300,1)&lt;&gt;"0",IF(LEFT(BT300,1)="1",3.0,BU300),$D$5+$E$5*(CK300*CD300/($K$5*1000))+$F$5*(CK300*CD300/($K$5*1000))*MAX(MIN(BR300,$J$5),$I$5)*MAX(MIN(BR300,$J$5),$I$5)+$G$5*MAX(MIN(BR300,$J$5),$I$5)*(CK300*CD300/($K$5*1000))+$H$5*(CK300*CD300/($K$5*1000))*(CK300*CD300/($K$5*1000)))</f>
        <v>0</v>
      </c>
      <c r="S300">
        <f>J300*(1000-(1000*0.61365*exp(17.502*W300/(240.97+W300))/(CD300+CE300)+BY300)/2)/(1000*0.61365*exp(17.502*W300/(240.97+W300))/(CD300+CE300)-BY300)</f>
        <v>0</v>
      </c>
      <c r="T300">
        <f>1/((BS300+1)/(Q300/1.6)+1/(R300/1.37)) + BS300/((BS300+1)/(Q300/1.6) + BS300/(R300/1.37))</f>
        <v>0</v>
      </c>
      <c r="U300">
        <f>(BN300*BQ300)</f>
        <v>0</v>
      </c>
      <c r="V300">
        <f>(CF300+(U300+2*0.95*5.67E-8*(((CF300+$B$7)+273)^4-(CF300+273)^4)-44100*J300)/(1.84*29.3*R300+8*0.95*5.67E-8*(CF300+273)^3))</f>
        <v>0</v>
      </c>
      <c r="W300">
        <f>($C$7*CG300+$D$7*CH300+$E$7*V300)</f>
        <v>0</v>
      </c>
      <c r="X300">
        <f>0.61365*exp(17.502*W300/(240.97+W300))</f>
        <v>0</v>
      </c>
      <c r="Y300">
        <f>(Z300/AA300*100)</f>
        <v>0</v>
      </c>
      <c r="Z300">
        <f>BY300*(CD300+CE300)/1000</f>
        <v>0</v>
      </c>
      <c r="AA300">
        <f>0.61365*exp(17.502*CF300/(240.97+CF300))</f>
        <v>0</v>
      </c>
      <c r="AB300">
        <f>(X300-BY300*(CD300+CE300)/1000)</f>
        <v>0</v>
      </c>
      <c r="AC300">
        <f>(-J300*44100)</f>
        <v>0</v>
      </c>
      <c r="AD300">
        <f>2*29.3*R300*0.92*(CF300-W300)</f>
        <v>0</v>
      </c>
      <c r="AE300">
        <f>2*0.95*5.67E-8*(((CF300+$B$7)+273)^4-(W300+273)^4)</f>
        <v>0</v>
      </c>
      <c r="AF300">
        <f>U300+AE300+AC300+AD300</f>
        <v>0</v>
      </c>
      <c r="AG300">
        <v>11</v>
      </c>
      <c r="AH300">
        <v>1</v>
      </c>
      <c r="AI300">
        <f>IF(AG300*$H$13&gt;=AK300,1.0,(AK300/(AK300-AG300*$H$13)))</f>
        <v>0</v>
      </c>
      <c r="AJ300">
        <f>(AI300-1)*100</f>
        <v>0</v>
      </c>
      <c r="AK300">
        <f>MAX(0,($B$13+$C$13*CK300)/(1+$D$13*CK300)*CD300/(CF300+273)*$E$13)</f>
        <v>0</v>
      </c>
      <c r="AL300" t="s">
        <v>292</v>
      </c>
      <c r="AM300" t="s">
        <v>292</v>
      </c>
      <c r="AN300">
        <v>0</v>
      </c>
      <c r="AO300">
        <v>0</v>
      </c>
      <c r="AP300">
        <f>1-AN300/AO300</f>
        <v>0</v>
      </c>
      <c r="AQ300">
        <v>0</v>
      </c>
      <c r="AR300" t="s">
        <v>292</v>
      </c>
      <c r="AS300" t="s">
        <v>292</v>
      </c>
      <c r="AT300">
        <v>0</v>
      </c>
      <c r="AU300">
        <v>0</v>
      </c>
      <c r="AV300">
        <f>1-AT300/AU300</f>
        <v>0</v>
      </c>
      <c r="AW300">
        <v>0.5</v>
      </c>
      <c r="AX300">
        <f>BO300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292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BN300">
        <f>$B$11*CL300+$C$11*CM300+$F$11*CN300*(1-CQ300)</f>
        <v>0</v>
      </c>
      <c r="BO300">
        <f>BN300*BP300</f>
        <v>0</v>
      </c>
      <c r="BP300">
        <f>($B$11*$D$9+$C$11*$D$9+$F$11*((DA300+CS300)/MAX(DA300+CS300+DB300, 0.1)*$I$9+DB300/MAX(DA300+CS300+DB300, 0.1)*$J$9))/($B$11+$C$11+$F$11)</f>
        <v>0</v>
      </c>
      <c r="BQ300">
        <f>($B$11*$K$9+$C$11*$K$9+$F$11*((DA300+CS300)/MAX(DA300+CS300+DB300, 0.1)*$P$9+DB300/MAX(DA300+CS300+DB300, 0.1)*$Q$9))/($B$11+$C$11+$F$11)</f>
        <v>0</v>
      </c>
      <c r="BR300">
        <v>6</v>
      </c>
      <c r="BS300">
        <v>0.5</v>
      </c>
      <c r="BT300" t="s">
        <v>293</v>
      </c>
      <c r="BU300">
        <v>2</v>
      </c>
      <c r="BV300">
        <v>1626126879.6</v>
      </c>
      <c r="BW300">
        <v>400.367</v>
      </c>
      <c r="BX300">
        <v>419.975333333333</v>
      </c>
      <c r="BY300">
        <v>9.97277</v>
      </c>
      <c r="BZ300">
        <v>5.69795</v>
      </c>
      <c r="CA300">
        <v>398.239666666667</v>
      </c>
      <c r="CB300">
        <v>10.0134</v>
      </c>
      <c r="CC300">
        <v>900.042333333333</v>
      </c>
      <c r="CD300">
        <v>100.776666666667</v>
      </c>
      <c r="CE300">
        <v>0.110893</v>
      </c>
      <c r="CF300">
        <v>23.5492666666667</v>
      </c>
      <c r="CG300">
        <v>22.1263</v>
      </c>
      <c r="CH300">
        <v>999.9</v>
      </c>
      <c r="CI300">
        <v>0</v>
      </c>
      <c r="CJ300">
        <v>0</v>
      </c>
      <c r="CK300">
        <v>10009.36</v>
      </c>
      <c r="CL300">
        <v>0</v>
      </c>
      <c r="CM300">
        <v>0.221023</v>
      </c>
      <c r="CN300">
        <v>1459.97</v>
      </c>
      <c r="CO300">
        <v>0.972997666666667</v>
      </c>
      <c r="CP300">
        <v>0.0270023666666667</v>
      </c>
      <c r="CQ300">
        <v>0</v>
      </c>
      <c r="CR300">
        <v>875.799</v>
      </c>
      <c r="CS300">
        <v>4.99999</v>
      </c>
      <c r="CT300">
        <v>12836.1666666667</v>
      </c>
      <c r="CU300">
        <v>12728.0666666667</v>
      </c>
      <c r="CV300">
        <v>40.2706666666667</v>
      </c>
      <c r="CW300">
        <v>42.25</v>
      </c>
      <c r="CX300">
        <v>41.375</v>
      </c>
      <c r="CY300">
        <v>41.687</v>
      </c>
      <c r="CZ300">
        <v>42.187</v>
      </c>
      <c r="DA300">
        <v>1415.68</v>
      </c>
      <c r="DB300">
        <v>39.29</v>
      </c>
      <c r="DC300">
        <v>0</v>
      </c>
      <c r="DD300">
        <v>1626126889.9</v>
      </c>
      <c r="DE300">
        <v>0</v>
      </c>
      <c r="DF300">
        <v>876.05872</v>
      </c>
      <c r="DG300">
        <v>-2.8647692225487</v>
      </c>
      <c r="DH300">
        <v>-34.2461538398708</v>
      </c>
      <c r="DI300">
        <v>12839.66</v>
      </c>
      <c r="DJ300">
        <v>15</v>
      </c>
      <c r="DK300">
        <v>1626126261</v>
      </c>
      <c r="DL300" t="s">
        <v>294</v>
      </c>
      <c r="DM300">
        <v>1626126255</v>
      </c>
      <c r="DN300">
        <v>1626126261</v>
      </c>
      <c r="DO300">
        <v>7</v>
      </c>
      <c r="DP300">
        <v>0.339</v>
      </c>
      <c r="DQ300">
        <v>0.02</v>
      </c>
      <c r="DR300">
        <v>2.158</v>
      </c>
      <c r="DS300">
        <v>-0.064</v>
      </c>
      <c r="DT300">
        <v>420</v>
      </c>
      <c r="DU300">
        <v>4</v>
      </c>
      <c r="DV300">
        <v>0.09</v>
      </c>
      <c r="DW300">
        <v>0.05</v>
      </c>
      <c r="DX300">
        <v>-19.5683853658537</v>
      </c>
      <c r="DY300">
        <v>-0.650910104529608</v>
      </c>
      <c r="DZ300">
        <v>0.0760040774290548</v>
      </c>
      <c r="EA300">
        <v>0</v>
      </c>
      <c r="EB300">
        <v>876.217272727273</v>
      </c>
      <c r="EC300">
        <v>-2.49918724122147</v>
      </c>
      <c r="ED300">
        <v>0.307515880124791</v>
      </c>
      <c r="EE300">
        <v>1</v>
      </c>
      <c r="EF300">
        <v>4.2066887804878</v>
      </c>
      <c r="EG300">
        <v>0.272413588850176</v>
      </c>
      <c r="EH300">
        <v>0.0307960441865052</v>
      </c>
      <c r="EI300">
        <v>0</v>
      </c>
      <c r="EJ300">
        <v>1</v>
      </c>
      <c r="EK300">
        <v>3</v>
      </c>
      <c r="EL300" t="s">
        <v>459</v>
      </c>
      <c r="EM300">
        <v>100</v>
      </c>
      <c r="EN300">
        <v>100</v>
      </c>
      <c r="EO300">
        <v>2.127</v>
      </c>
      <c r="EP300">
        <v>-0.0405</v>
      </c>
      <c r="EQ300">
        <v>1.36772170046793</v>
      </c>
      <c r="ER300">
        <v>0.00225868272383977</v>
      </c>
      <c r="ES300">
        <v>-9.96746185667655e-07</v>
      </c>
      <c r="ET300">
        <v>2.83711317370827e-10</v>
      </c>
      <c r="EU300">
        <v>-0.063082517618382</v>
      </c>
      <c r="EV300">
        <v>-0.00217948432402501</v>
      </c>
      <c r="EW300">
        <v>0.000453263451741206</v>
      </c>
      <c r="EX300">
        <v>-1.16319206543697e-06</v>
      </c>
      <c r="EY300">
        <v>-2</v>
      </c>
      <c r="EZ300">
        <v>2196</v>
      </c>
      <c r="FA300">
        <v>1</v>
      </c>
      <c r="FB300">
        <v>25</v>
      </c>
      <c r="FC300">
        <v>10.4</v>
      </c>
      <c r="FD300">
        <v>10.3</v>
      </c>
      <c r="FE300">
        <v>18</v>
      </c>
      <c r="FF300">
        <v>947.666</v>
      </c>
      <c r="FG300">
        <v>426.941</v>
      </c>
      <c r="FH300">
        <v>26.3643</v>
      </c>
      <c r="FI300">
        <v>25.3643</v>
      </c>
      <c r="FJ300">
        <v>29.9999</v>
      </c>
      <c r="FK300">
        <v>25.5527</v>
      </c>
      <c r="FL300">
        <v>25.597</v>
      </c>
      <c r="FM300">
        <v>25.2862</v>
      </c>
      <c r="FN300">
        <v>65.9932</v>
      </c>
      <c r="FO300">
        <v>0</v>
      </c>
      <c r="FP300">
        <v>26.52</v>
      </c>
      <c r="FQ300">
        <v>420</v>
      </c>
      <c r="FR300">
        <v>5.80913</v>
      </c>
      <c r="FS300">
        <v>101.438</v>
      </c>
      <c r="FT300">
        <v>102.065</v>
      </c>
    </row>
    <row r="301" spans="1:176">
      <c r="A301">
        <v>285</v>
      </c>
      <c r="B301">
        <v>1626126882.6</v>
      </c>
      <c r="C301">
        <v>568.099999904633</v>
      </c>
      <c r="D301" t="s">
        <v>864</v>
      </c>
      <c r="E301" t="s">
        <v>865</v>
      </c>
      <c r="F301">
        <v>1</v>
      </c>
      <c r="I301">
        <v>1626126881.6</v>
      </c>
      <c r="J301">
        <f>(K301)/1000</f>
        <v>0</v>
      </c>
      <c r="K301">
        <f>1000*CC301*AI301*(BY301-BZ301)/(100*BR301*(1000-AI301*BY301))</f>
        <v>0</v>
      </c>
      <c r="L301">
        <f>CC301*AI301*(BX301-BW301*(1000-AI301*BZ301)/(1000-AI301*BY301))/(100*BR301)</f>
        <v>0</v>
      </c>
      <c r="M301">
        <f>BW301 - IF(AI301&gt;1, L301*BR301*100.0/(AK301*CK301), 0)</f>
        <v>0</v>
      </c>
      <c r="N301">
        <f>((T301-J301/2)*M301-L301)/(T301+J301/2)</f>
        <v>0</v>
      </c>
      <c r="O301">
        <f>N301*(CD301+CE301)/1000.0</f>
        <v>0</v>
      </c>
      <c r="P301">
        <f>(BW301 - IF(AI301&gt;1, L301*BR301*100.0/(AK301*CK301), 0))*(CD301+CE301)/1000.0</f>
        <v>0</v>
      </c>
      <c r="Q301">
        <f>2.0/((1/S301-1/R301)+SIGN(S301)*SQRT((1/S301-1/R301)*(1/S301-1/R301) + 4*BS301/((BS301+1)*(BS301+1))*(2*1/S301*1/R301-1/R301*1/R301)))</f>
        <v>0</v>
      </c>
      <c r="R301">
        <f>IF(LEFT(BT301,1)&lt;&gt;"0",IF(LEFT(BT301,1)="1",3.0,BU301),$D$5+$E$5*(CK301*CD301/($K$5*1000))+$F$5*(CK301*CD301/($K$5*1000))*MAX(MIN(BR301,$J$5),$I$5)*MAX(MIN(BR301,$J$5),$I$5)+$G$5*MAX(MIN(BR301,$J$5),$I$5)*(CK301*CD301/($K$5*1000))+$H$5*(CK301*CD301/($K$5*1000))*(CK301*CD301/($K$5*1000)))</f>
        <v>0</v>
      </c>
      <c r="S301">
        <f>J301*(1000-(1000*0.61365*exp(17.502*W301/(240.97+W301))/(CD301+CE301)+BY301)/2)/(1000*0.61365*exp(17.502*W301/(240.97+W301))/(CD301+CE301)-BY301)</f>
        <v>0</v>
      </c>
      <c r="T301">
        <f>1/((BS301+1)/(Q301/1.6)+1/(R301/1.37)) + BS301/((BS301+1)/(Q301/1.6) + BS301/(R301/1.37))</f>
        <v>0</v>
      </c>
      <c r="U301">
        <f>(BN301*BQ301)</f>
        <v>0</v>
      </c>
      <c r="V301">
        <f>(CF301+(U301+2*0.95*5.67E-8*(((CF301+$B$7)+273)^4-(CF301+273)^4)-44100*J301)/(1.84*29.3*R301+8*0.95*5.67E-8*(CF301+273)^3))</f>
        <v>0</v>
      </c>
      <c r="W301">
        <f>($C$7*CG301+$D$7*CH301+$E$7*V301)</f>
        <v>0</v>
      </c>
      <c r="X301">
        <f>0.61365*exp(17.502*W301/(240.97+W301))</f>
        <v>0</v>
      </c>
      <c r="Y301">
        <f>(Z301/AA301*100)</f>
        <v>0</v>
      </c>
      <c r="Z301">
        <f>BY301*(CD301+CE301)/1000</f>
        <v>0</v>
      </c>
      <c r="AA301">
        <f>0.61365*exp(17.502*CF301/(240.97+CF301))</f>
        <v>0</v>
      </c>
      <c r="AB301">
        <f>(X301-BY301*(CD301+CE301)/1000)</f>
        <v>0</v>
      </c>
      <c r="AC301">
        <f>(-J301*44100)</f>
        <v>0</v>
      </c>
      <c r="AD301">
        <f>2*29.3*R301*0.92*(CF301-W301)</f>
        <v>0</v>
      </c>
      <c r="AE301">
        <f>2*0.95*5.67E-8*(((CF301+$B$7)+273)^4-(W301+273)^4)</f>
        <v>0</v>
      </c>
      <c r="AF301">
        <f>U301+AE301+AC301+AD301</f>
        <v>0</v>
      </c>
      <c r="AG301">
        <v>11</v>
      </c>
      <c r="AH301">
        <v>1</v>
      </c>
      <c r="AI301">
        <f>IF(AG301*$H$13&gt;=AK301,1.0,(AK301/(AK301-AG301*$H$13)))</f>
        <v>0</v>
      </c>
      <c r="AJ301">
        <f>(AI301-1)*100</f>
        <v>0</v>
      </c>
      <c r="AK301">
        <f>MAX(0,($B$13+$C$13*CK301)/(1+$D$13*CK301)*CD301/(CF301+273)*$E$13)</f>
        <v>0</v>
      </c>
      <c r="AL301" t="s">
        <v>292</v>
      </c>
      <c r="AM301" t="s">
        <v>292</v>
      </c>
      <c r="AN301">
        <v>0</v>
      </c>
      <c r="AO301">
        <v>0</v>
      </c>
      <c r="AP301">
        <f>1-AN301/AO301</f>
        <v>0</v>
      </c>
      <c r="AQ301">
        <v>0</v>
      </c>
      <c r="AR301" t="s">
        <v>292</v>
      </c>
      <c r="AS301" t="s">
        <v>292</v>
      </c>
      <c r="AT301">
        <v>0</v>
      </c>
      <c r="AU301">
        <v>0</v>
      </c>
      <c r="AV301">
        <f>1-AT301/AU301</f>
        <v>0</v>
      </c>
      <c r="AW301">
        <v>0.5</v>
      </c>
      <c r="AX301">
        <f>BO301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292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BN301">
        <f>$B$11*CL301+$C$11*CM301+$F$11*CN301*(1-CQ301)</f>
        <v>0</v>
      </c>
      <c r="BO301">
        <f>BN301*BP301</f>
        <v>0</v>
      </c>
      <c r="BP301">
        <f>($B$11*$D$9+$C$11*$D$9+$F$11*((DA301+CS301)/MAX(DA301+CS301+DB301, 0.1)*$I$9+DB301/MAX(DA301+CS301+DB301, 0.1)*$J$9))/($B$11+$C$11+$F$11)</f>
        <v>0</v>
      </c>
      <c r="BQ301">
        <f>($B$11*$K$9+$C$11*$K$9+$F$11*((DA301+CS301)/MAX(DA301+CS301+DB301, 0.1)*$P$9+DB301/MAX(DA301+CS301+DB301, 0.1)*$Q$9))/($B$11+$C$11+$F$11)</f>
        <v>0</v>
      </c>
      <c r="BR301">
        <v>6</v>
      </c>
      <c r="BS301">
        <v>0.5</v>
      </c>
      <c r="BT301" t="s">
        <v>293</v>
      </c>
      <c r="BU301">
        <v>2</v>
      </c>
      <c r="BV301">
        <v>1626126881.6</v>
      </c>
      <c r="BW301">
        <v>400.31</v>
      </c>
      <c r="BX301">
        <v>419.951</v>
      </c>
      <c r="BY301">
        <v>9.99102</v>
      </c>
      <c r="BZ301">
        <v>5.71956</v>
      </c>
      <c r="CA301">
        <v>398.183</v>
      </c>
      <c r="CB301">
        <v>10.0315333333333</v>
      </c>
      <c r="CC301">
        <v>899.963</v>
      </c>
      <c r="CD301">
        <v>100.777</v>
      </c>
      <c r="CE301">
        <v>0.110746</v>
      </c>
      <c r="CF301">
        <v>23.5897333333333</v>
      </c>
      <c r="CG301">
        <v>22.1628</v>
      </c>
      <c r="CH301">
        <v>999.9</v>
      </c>
      <c r="CI301">
        <v>0</v>
      </c>
      <c r="CJ301">
        <v>0</v>
      </c>
      <c r="CK301">
        <v>9981.67</v>
      </c>
      <c r="CL301">
        <v>0</v>
      </c>
      <c r="CM301">
        <v>0.221023</v>
      </c>
      <c r="CN301">
        <v>1459.97333333333</v>
      </c>
      <c r="CO301">
        <v>0.972997666666667</v>
      </c>
      <c r="CP301">
        <v>0.0270023666666667</v>
      </c>
      <c r="CQ301">
        <v>0</v>
      </c>
      <c r="CR301">
        <v>875.872</v>
      </c>
      <c r="CS301">
        <v>4.99999</v>
      </c>
      <c r="CT301">
        <v>12834.9333333333</v>
      </c>
      <c r="CU301">
        <v>12728.0666666667</v>
      </c>
      <c r="CV301">
        <v>40.312</v>
      </c>
      <c r="CW301">
        <v>42.25</v>
      </c>
      <c r="CX301">
        <v>41.375</v>
      </c>
      <c r="CY301">
        <v>41.687</v>
      </c>
      <c r="CZ301">
        <v>42.187</v>
      </c>
      <c r="DA301">
        <v>1415.68333333333</v>
      </c>
      <c r="DB301">
        <v>39.29</v>
      </c>
      <c r="DC301">
        <v>0</v>
      </c>
      <c r="DD301">
        <v>1626126891.7</v>
      </c>
      <c r="DE301">
        <v>0</v>
      </c>
      <c r="DF301">
        <v>876.020384615385</v>
      </c>
      <c r="DG301">
        <v>-2.54071794923208</v>
      </c>
      <c r="DH301">
        <v>-32.7350428080366</v>
      </c>
      <c r="DI301">
        <v>12838.75</v>
      </c>
      <c r="DJ301">
        <v>15</v>
      </c>
      <c r="DK301">
        <v>1626126261</v>
      </c>
      <c r="DL301" t="s">
        <v>294</v>
      </c>
      <c r="DM301">
        <v>1626126255</v>
      </c>
      <c r="DN301">
        <v>1626126261</v>
      </c>
      <c r="DO301">
        <v>7</v>
      </c>
      <c r="DP301">
        <v>0.339</v>
      </c>
      <c r="DQ301">
        <v>0.02</v>
      </c>
      <c r="DR301">
        <v>2.158</v>
      </c>
      <c r="DS301">
        <v>-0.064</v>
      </c>
      <c r="DT301">
        <v>420</v>
      </c>
      <c r="DU301">
        <v>4</v>
      </c>
      <c r="DV301">
        <v>0.09</v>
      </c>
      <c r="DW301">
        <v>0.05</v>
      </c>
      <c r="DX301">
        <v>-19.5826951219512</v>
      </c>
      <c r="DY301">
        <v>-0.552413937282198</v>
      </c>
      <c r="DZ301">
        <v>0.0703179016558217</v>
      </c>
      <c r="EA301">
        <v>0</v>
      </c>
      <c r="EB301">
        <v>876.141142857143</v>
      </c>
      <c r="EC301">
        <v>-2.59090485592218</v>
      </c>
      <c r="ED301">
        <v>0.324443624234044</v>
      </c>
      <c r="EE301">
        <v>1</v>
      </c>
      <c r="EF301">
        <v>4.2174712195122</v>
      </c>
      <c r="EG301">
        <v>0.29883365853659</v>
      </c>
      <c r="EH301">
        <v>0.0334234643878147</v>
      </c>
      <c r="EI301">
        <v>0</v>
      </c>
      <c r="EJ301">
        <v>1</v>
      </c>
      <c r="EK301">
        <v>3</v>
      </c>
      <c r="EL301" t="s">
        <v>459</v>
      </c>
      <c r="EM301">
        <v>100</v>
      </c>
      <c r="EN301">
        <v>100</v>
      </c>
      <c r="EO301">
        <v>2.127</v>
      </c>
      <c r="EP301">
        <v>-0.0404</v>
      </c>
      <c r="EQ301">
        <v>1.36772170046793</v>
      </c>
      <c r="ER301">
        <v>0.00225868272383977</v>
      </c>
      <c r="ES301">
        <v>-9.96746185667655e-07</v>
      </c>
      <c r="ET301">
        <v>2.83711317370827e-10</v>
      </c>
      <c r="EU301">
        <v>-0.063082517618382</v>
      </c>
      <c r="EV301">
        <v>-0.00217948432402501</v>
      </c>
      <c r="EW301">
        <v>0.000453263451741206</v>
      </c>
      <c r="EX301">
        <v>-1.16319206543697e-06</v>
      </c>
      <c r="EY301">
        <v>-2</v>
      </c>
      <c r="EZ301">
        <v>2196</v>
      </c>
      <c r="FA301">
        <v>1</v>
      </c>
      <c r="FB301">
        <v>25</v>
      </c>
      <c r="FC301">
        <v>10.5</v>
      </c>
      <c r="FD301">
        <v>10.4</v>
      </c>
      <c r="FE301">
        <v>18</v>
      </c>
      <c r="FF301">
        <v>947.505</v>
      </c>
      <c r="FG301">
        <v>427.075</v>
      </c>
      <c r="FH301">
        <v>26.4344</v>
      </c>
      <c r="FI301">
        <v>25.3627</v>
      </c>
      <c r="FJ301">
        <v>30</v>
      </c>
      <c r="FK301">
        <v>25.5511</v>
      </c>
      <c r="FL301">
        <v>25.5952</v>
      </c>
      <c r="FM301">
        <v>25.2864</v>
      </c>
      <c r="FN301">
        <v>65.9932</v>
      </c>
      <c r="FO301">
        <v>0</v>
      </c>
      <c r="FP301">
        <v>26.52</v>
      </c>
      <c r="FQ301">
        <v>420</v>
      </c>
      <c r="FR301">
        <v>5.84022</v>
      </c>
      <c r="FS301">
        <v>101.437</v>
      </c>
      <c r="FT301">
        <v>102.064</v>
      </c>
    </row>
    <row r="302" spans="1:176">
      <c r="A302">
        <v>286</v>
      </c>
      <c r="B302">
        <v>1626126884.6</v>
      </c>
      <c r="C302">
        <v>570.099999904633</v>
      </c>
      <c r="D302" t="s">
        <v>866</v>
      </c>
      <c r="E302" t="s">
        <v>867</v>
      </c>
      <c r="F302">
        <v>1</v>
      </c>
      <c r="I302">
        <v>1626126883.6</v>
      </c>
      <c r="J302">
        <f>(K302)/1000</f>
        <v>0</v>
      </c>
      <c r="K302">
        <f>1000*CC302*AI302*(BY302-BZ302)/(100*BR302*(1000-AI302*BY302))</f>
        <v>0</v>
      </c>
      <c r="L302">
        <f>CC302*AI302*(BX302-BW302*(1000-AI302*BZ302)/(1000-AI302*BY302))/(100*BR302)</f>
        <v>0</v>
      </c>
      <c r="M302">
        <f>BW302 - IF(AI302&gt;1, L302*BR302*100.0/(AK302*CK302), 0)</f>
        <v>0</v>
      </c>
      <c r="N302">
        <f>((T302-J302/2)*M302-L302)/(T302+J302/2)</f>
        <v>0</v>
      </c>
      <c r="O302">
        <f>N302*(CD302+CE302)/1000.0</f>
        <v>0</v>
      </c>
      <c r="P302">
        <f>(BW302 - IF(AI302&gt;1, L302*BR302*100.0/(AK302*CK302), 0))*(CD302+CE302)/1000.0</f>
        <v>0</v>
      </c>
      <c r="Q302">
        <f>2.0/((1/S302-1/R302)+SIGN(S302)*SQRT((1/S302-1/R302)*(1/S302-1/R302) + 4*BS302/((BS302+1)*(BS302+1))*(2*1/S302*1/R302-1/R302*1/R302)))</f>
        <v>0</v>
      </c>
      <c r="R302">
        <f>IF(LEFT(BT302,1)&lt;&gt;"0",IF(LEFT(BT302,1)="1",3.0,BU302),$D$5+$E$5*(CK302*CD302/($K$5*1000))+$F$5*(CK302*CD302/($K$5*1000))*MAX(MIN(BR302,$J$5),$I$5)*MAX(MIN(BR302,$J$5),$I$5)+$G$5*MAX(MIN(BR302,$J$5),$I$5)*(CK302*CD302/($K$5*1000))+$H$5*(CK302*CD302/($K$5*1000))*(CK302*CD302/($K$5*1000)))</f>
        <v>0</v>
      </c>
      <c r="S302">
        <f>J302*(1000-(1000*0.61365*exp(17.502*W302/(240.97+W302))/(CD302+CE302)+BY302)/2)/(1000*0.61365*exp(17.502*W302/(240.97+W302))/(CD302+CE302)-BY302)</f>
        <v>0</v>
      </c>
      <c r="T302">
        <f>1/((BS302+1)/(Q302/1.6)+1/(R302/1.37)) + BS302/((BS302+1)/(Q302/1.6) + BS302/(R302/1.37))</f>
        <v>0</v>
      </c>
      <c r="U302">
        <f>(BN302*BQ302)</f>
        <v>0</v>
      </c>
      <c r="V302">
        <f>(CF302+(U302+2*0.95*5.67E-8*(((CF302+$B$7)+273)^4-(CF302+273)^4)-44100*J302)/(1.84*29.3*R302+8*0.95*5.67E-8*(CF302+273)^3))</f>
        <v>0</v>
      </c>
      <c r="W302">
        <f>($C$7*CG302+$D$7*CH302+$E$7*V302)</f>
        <v>0</v>
      </c>
      <c r="X302">
        <f>0.61365*exp(17.502*W302/(240.97+W302))</f>
        <v>0</v>
      </c>
      <c r="Y302">
        <f>(Z302/AA302*100)</f>
        <v>0</v>
      </c>
      <c r="Z302">
        <f>BY302*(CD302+CE302)/1000</f>
        <v>0</v>
      </c>
      <c r="AA302">
        <f>0.61365*exp(17.502*CF302/(240.97+CF302))</f>
        <v>0</v>
      </c>
      <c r="AB302">
        <f>(X302-BY302*(CD302+CE302)/1000)</f>
        <v>0</v>
      </c>
      <c r="AC302">
        <f>(-J302*44100)</f>
        <v>0</v>
      </c>
      <c r="AD302">
        <f>2*29.3*R302*0.92*(CF302-W302)</f>
        <v>0</v>
      </c>
      <c r="AE302">
        <f>2*0.95*5.67E-8*(((CF302+$B$7)+273)^4-(W302+273)^4)</f>
        <v>0</v>
      </c>
      <c r="AF302">
        <f>U302+AE302+AC302+AD302</f>
        <v>0</v>
      </c>
      <c r="AG302">
        <v>11</v>
      </c>
      <c r="AH302">
        <v>1</v>
      </c>
      <c r="AI302">
        <f>IF(AG302*$H$13&gt;=AK302,1.0,(AK302/(AK302-AG302*$H$13)))</f>
        <v>0</v>
      </c>
      <c r="AJ302">
        <f>(AI302-1)*100</f>
        <v>0</v>
      </c>
      <c r="AK302">
        <f>MAX(0,($B$13+$C$13*CK302)/(1+$D$13*CK302)*CD302/(CF302+273)*$E$13)</f>
        <v>0</v>
      </c>
      <c r="AL302" t="s">
        <v>292</v>
      </c>
      <c r="AM302" t="s">
        <v>292</v>
      </c>
      <c r="AN302">
        <v>0</v>
      </c>
      <c r="AO302">
        <v>0</v>
      </c>
      <c r="AP302">
        <f>1-AN302/AO302</f>
        <v>0</v>
      </c>
      <c r="AQ302">
        <v>0</v>
      </c>
      <c r="AR302" t="s">
        <v>292</v>
      </c>
      <c r="AS302" t="s">
        <v>292</v>
      </c>
      <c r="AT302">
        <v>0</v>
      </c>
      <c r="AU302">
        <v>0</v>
      </c>
      <c r="AV302">
        <f>1-AT302/AU302</f>
        <v>0</v>
      </c>
      <c r="AW302">
        <v>0.5</v>
      </c>
      <c r="AX302">
        <f>BO302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292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BN302">
        <f>$B$11*CL302+$C$11*CM302+$F$11*CN302*(1-CQ302)</f>
        <v>0</v>
      </c>
      <c r="BO302">
        <f>BN302*BP302</f>
        <v>0</v>
      </c>
      <c r="BP302">
        <f>($B$11*$D$9+$C$11*$D$9+$F$11*((DA302+CS302)/MAX(DA302+CS302+DB302, 0.1)*$I$9+DB302/MAX(DA302+CS302+DB302, 0.1)*$J$9))/($B$11+$C$11+$F$11)</f>
        <v>0</v>
      </c>
      <c r="BQ302">
        <f>($B$11*$K$9+$C$11*$K$9+$F$11*((DA302+CS302)/MAX(DA302+CS302+DB302, 0.1)*$P$9+DB302/MAX(DA302+CS302+DB302, 0.1)*$Q$9))/($B$11+$C$11+$F$11)</f>
        <v>0</v>
      </c>
      <c r="BR302">
        <v>6</v>
      </c>
      <c r="BS302">
        <v>0.5</v>
      </c>
      <c r="BT302" t="s">
        <v>293</v>
      </c>
      <c r="BU302">
        <v>2</v>
      </c>
      <c r="BV302">
        <v>1626126883.6</v>
      </c>
      <c r="BW302">
        <v>400.275333333333</v>
      </c>
      <c r="BX302">
        <v>419.967666666667</v>
      </c>
      <c r="BY302">
        <v>10.0187333333333</v>
      </c>
      <c r="BZ302">
        <v>5.75721333333333</v>
      </c>
      <c r="CA302">
        <v>398.148333333333</v>
      </c>
      <c r="CB302">
        <v>10.0591</v>
      </c>
      <c r="CC302">
        <v>900.003333333333</v>
      </c>
      <c r="CD302">
        <v>100.777666666667</v>
      </c>
      <c r="CE302">
        <v>0.111011</v>
      </c>
      <c r="CF302">
        <v>23.6313</v>
      </c>
      <c r="CG302">
        <v>22.2043</v>
      </c>
      <c r="CH302">
        <v>999.9</v>
      </c>
      <c r="CI302">
        <v>0</v>
      </c>
      <c r="CJ302">
        <v>0</v>
      </c>
      <c r="CK302">
        <v>9964.58333333333</v>
      </c>
      <c r="CL302">
        <v>0</v>
      </c>
      <c r="CM302">
        <v>0.221023</v>
      </c>
      <c r="CN302">
        <v>1460.05666666667</v>
      </c>
      <c r="CO302">
        <v>0.972997666666667</v>
      </c>
      <c r="CP302">
        <v>0.0270023666666667</v>
      </c>
      <c r="CQ302">
        <v>0</v>
      </c>
      <c r="CR302">
        <v>875.587333333333</v>
      </c>
      <c r="CS302">
        <v>4.99999</v>
      </c>
      <c r="CT302">
        <v>12834.6</v>
      </c>
      <c r="CU302">
        <v>12728.8333333333</v>
      </c>
      <c r="CV302">
        <v>40.312</v>
      </c>
      <c r="CW302">
        <v>42.25</v>
      </c>
      <c r="CX302">
        <v>41.375</v>
      </c>
      <c r="CY302">
        <v>41.687</v>
      </c>
      <c r="CZ302">
        <v>42.229</v>
      </c>
      <c r="DA302">
        <v>1415.76666666667</v>
      </c>
      <c r="DB302">
        <v>39.29</v>
      </c>
      <c r="DC302">
        <v>0</v>
      </c>
      <c r="DD302">
        <v>1626126894.1</v>
      </c>
      <c r="DE302">
        <v>0</v>
      </c>
      <c r="DF302">
        <v>875.892923076923</v>
      </c>
      <c r="DG302">
        <v>-3.25217093332718</v>
      </c>
      <c r="DH302">
        <v>-32.2666666989049</v>
      </c>
      <c r="DI302">
        <v>12837.5846153846</v>
      </c>
      <c r="DJ302">
        <v>15</v>
      </c>
      <c r="DK302">
        <v>1626126261</v>
      </c>
      <c r="DL302" t="s">
        <v>294</v>
      </c>
      <c r="DM302">
        <v>1626126255</v>
      </c>
      <c r="DN302">
        <v>1626126261</v>
      </c>
      <c r="DO302">
        <v>7</v>
      </c>
      <c r="DP302">
        <v>0.339</v>
      </c>
      <c r="DQ302">
        <v>0.02</v>
      </c>
      <c r="DR302">
        <v>2.158</v>
      </c>
      <c r="DS302">
        <v>-0.064</v>
      </c>
      <c r="DT302">
        <v>420</v>
      </c>
      <c r="DU302">
        <v>4</v>
      </c>
      <c r="DV302">
        <v>0.09</v>
      </c>
      <c r="DW302">
        <v>0.05</v>
      </c>
      <c r="DX302">
        <v>-19.6026195121951</v>
      </c>
      <c r="DY302">
        <v>-0.506644599303134</v>
      </c>
      <c r="DZ302">
        <v>0.0664196496767085</v>
      </c>
      <c r="EA302">
        <v>0</v>
      </c>
      <c r="EB302">
        <v>876.072235294118</v>
      </c>
      <c r="EC302">
        <v>-2.5394077414898</v>
      </c>
      <c r="ED302">
        <v>0.314623777085052</v>
      </c>
      <c r="EE302">
        <v>1</v>
      </c>
      <c r="EF302">
        <v>4.22571268292683</v>
      </c>
      <c r="EG302">
        <v>0.299341463414631</v>
      </c>
      <c r="EH302">
        <v>0.0334895761011698</v>
      </c>
      <c r="EI302">
        <v>0</v>
      </c>
      <c r="EJ302">
        <v>1</v>
      </c>
      <c r="EK302">
        <v>3</v>
      </c>
      <c r="EL302" t="s">
        <v>459</v>
      </c>
      <c r="EM302">
        <v>100</v>
      </c>
      <c r="EN302">
        <v>100</v>
      </c>
      <c r="EO302">
        <v>2.127</v>
      </c>
      <c r="EP302">
        <v>-0.0402</v>
      </c>
      <c r="EQ302">
        <v>1.36772170046793</v>
      </c>
      <c r="ER302">
        <v>0.00225868272383977</v>
      </c>
      <c r="ES302">
        <v>-9.96746185667655e-07</v>
      </c>
      <c r="ET302">
        <v>2.83711317370827e-10</v>
      </c>
      <c r="EU302">
        <v>-0.063082517618382</v>
      </c>
      <c r="EV302">
        <v>-0.00217948432402501</v>
      </c>
      <c r="EW302">
        <v>0.000453263451741206</v>
      </c>
      <c r="EX302">
        <v>-1.16319206543697e-06</v>
      </c>
      <c r="EY302">
        <v>-2</v>
      </c>
      <c r="EZ302">
        <v>2196</v>
      </c>
      <c r="FA302">
        <v>1</v>
      </c>
      <c r="FB302">
        <v>25</v>
      </c>
      <c r="FC302">
        <v>10.5</v>
      </c>
      <c r="FD302">
        <v>10.4</v>
      </c>
      <c r="FE302">
        <v>18</v>
      </c>
      <c r="FF302">
        <v>947.451</v>
      </c>
      <c r="FG302">
        <v>427.154</v>
      </c>
      <c r="FH302">
        <v>26.5136</v>
      </c>
      <c r="FI302">
        <v>25.3616</v>
      </c>
      <c r="FJ302">
        <v>30.0001</v>
      </c>
      <c r="FK302">
        <v>25.5495</v>
      </c>
      <c r="FL302">
        <v>25.594</v>
      </c>
      <c r="FM302">
        <v>25.2871</v>
      </c>
      <c r="FN302">
        <v>65.9932</v>
      </c>
      <c r="FO302">
        <v>0</v>
      </c>
      <c r="FP302">
        <v>26.62</v>
      </c>
      <c r="FQ302">
        <v>420</v>
      </c>
      <c r="FR302">
        <v>5.82872</v>
      </c>
      <c r="FS302">
        <v>101.438</v>
      </c>
      <c r="FT302">
        <v>102.064</v>
      </c>
    </row>
    <row r="303" spans="1:176">
      <c r="A303">
        <v>287</v>
      </c>
      <c r="B303">
        <v>1626126886.6</v>
      </c>
      <c r="C303">
        <v>572.099999904633</v>
      </c>
      <c r="D303" t="s">
        <v>868</v>
      </c>
      <c r="E303" t="s">
        <v>869</v>
      </c>
      <c r="F303">
        <v>1</v>
      </c>
      <c r="I303">
        <v>1626126885.6</v>
      </c>
      <c r="J303">
        <f>(K303)/1000</f>
        <v>0</v>
      </c>
      <c r="K303">
        <f>1000*CC303*AI303*(BY303-BZ303)/(100*BR303*(1000-AI303*BY303))</f>
        <v>0</v>
      </c>
      <c r="L303">
        <f>CC303*AI303*(BX303-BW303*(1000-AI303*BZ303)/(1000-AI303*BY303))/(100*BR303)</f>
        <v>0</v>
      </c>
      <c r="M303">
        <f>BW303 - IF(AI303&gt;1, L303*BR303*100.0/(AK303*CK303), 0)</f>
        <v>0</v>
      </c>
      <c r="N303">
        <f>((T303-J303/2)*M303-L303)/(T303+J303/2)</f>
        <v>0</v>
      </c>
      <c r="O303">
        <f>N303*(CD303+CE303)/1000.0</f>
        <v>0</v>
      </c>
      <c r="P303">
        <f>(BW303 - IF(AI303&gt;1, L303*BR303*100.0/(AK303*CK303), 0))*(CD303+CE303)/1000.0</f>
        <v>0</v>
      </c>
      <c r="Q303">
        <f>2.0/((1/S303-1/R303)+SIGN(S303)*SQRT((1/S303-1/R303)*(1/S303-1/R303) + 4*BS303/((BS303+1)*(BS303+1))*(2*1/S303*1/R303-1/R303*1/R303)))</f>
        <v>0</v>
      </c>
      <c r="R303">
        <f>IF(LEFT(BT303,1)&lt;&gt;"0",IF(LEFT(BT303,1)="1",3.0,BU303),$D$5+$E$5*(CK303*CD303/($K$5*1000))+$F$5*(CK303*CD303/($K$5*1000))*MAX(MIN(BR303,$J$5),$I$5)*MAX(MIN(BR303,$J$5),$I$5)+$G$5*MAX(MIN(BR303,$J$5),$I$5)*(CK303*CD303/($K$5*1000))+$H$5*(CK303*CD303/($K$5*1000))*(CK303*CD303/($K$5*1000)))</f>
        <v>0</v>
      </c>
      <c r="S303">
        <f>J303*(1000-(1000*0.61365*exp(17.502*W303/(240.97+W303))/(CD303+CE303)+BY303)/2)/(1000*0.61365*exp(17.502*W303/(240.97+W303))/(CD303+CE303)-BY303)</f>
        <v>0</v>
      </c>
      <c r="T303">
        <f>1/((BS303+1)/(Q303/1.6)+1/(R303/1.37)) + BS303/((BS303+1)/(Q303/1.6) + BS303/(R303/1.37))</f>
        <v>0</v>
      </c>
      <c r="U303">
        <f>(BN303*BQ303)</f>
        <v>0</v>
      </c>
      <c r="V303">
        <f>(CF303+(U303+2*0.95*5.67E-8*(((CF303+$B$7)+273)^4-(CF303+273)^4)-44100*J303)/(1.84*29.3*R303+8*0.95*5.67E-8*(CF303+273)^3))</f>
        <v>0</v>
      </c>
      <c r="W303">
        <f>($C$7*CG303+$D$7*CH303+$E$7*V303)</f>
        <v>0</v>
      </c>
      <c r="X303">
        <f>0.61365*exp(17.502*W303/(240.97+W303))</f>
        <v>0</v>
      </c>
      <c r="Y303">
        <f>(Z303/AA303*100)</f>
        <v>0</v>
      </c>
      <c r="Z303">
        <f>BY303*(CD303+CE303)/1000</f>
        <v>0</v>
      </c>
      <c r="AA303">
        <f>0.61365*exp(17.502*CF303/(240.97+CF303))</f>
        <v>0</v>
      </c>
      <c r="AB303">
        <f>(X303-BY303*(CD303+CE303)/1000)</f>
        <v>0</v>
      </c>
      <c r="AC303">
        <f>(-J303*44100)</f>
        <v>0</v>
      </c>
      <c r="AD303">
        <f>2*29.3*R303*0.92*(CF303-W303)</f>
        <v>0</v>
      </c>
      <c r="AE303">
        <f>2*0.95*5.67E-8*(((CF303+$B$7)+273)^4-(W303+273)^4)</f>
        <v>0</v>
      </c>
      <c r="AF303">
        <f>U303+AE303+AC303+AD303</f>
        <v>0</v>
      </c>
      <c r="AG303">
        <v>11</v>
      </c>
      <c r="AH303">
        <v>1</v>
      </c>
      <c r="AI303">
        <f>IF(AG303*$H$13&gt;=AK303,1.0,(AK303/(AK303-AG303*$H$13)))</f>
        <v>0</v>
      </c>
      <c r="AJ303">
        <f>(AI303-1)*100</f>
        <v>0</v>
      </c>
      <c r="AK303">
        <f>MAX(0,($B$13+$C$13*CK303)/(1+$D$13*CK303)*CD303/(CF303+273)*$E$13)</f>
        <v>0</v>
      </c>
      <c r="AL303" t="s">
        <v>292</v>
      </c>
      <c r="AM303" t="s">
        <v>292</v>
      </c>
      <c r="AN303">
        <v>0</v>
      </c>
      <c r="AO303">
        <v>0</v>
      </c>
      <c r="AP303">
        <f>1-AN303/AO303</f>
        <v>0</v>
      </c>
      <c r="AQ303">
        <v>0</v>
      </c>
      <c r="AR303" t="s">
        <v>292</v>
      </c>
      <c r="AS303" t="s">
        <v>292</v>
      </c>
      <c r="AT303">
        <v>0</v>
      </c>
      <c r="AU303">
        <v>0</v>
      </c>
      <c r="AV303">
        <f>1-AT303/AU303</f>
        <v>0</v>
      </c>
      <c r="AW303">
        <v>0.5</v>
      </c>
      <c r="AX303">
        <f>BO303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292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BN303">
        <f>$B$11*CL303+$C$11*CM303+$F$11*CN303*(1-CQ303)</f>
        <v>0</v>
      </c>
      <c r="BO303">
        <f>BN303*BP303</f>
        <v>0</v>
      </c>
      <c r="BP303">
        <f>($B$11*$D$9+$C$11*$D$9+$F$11*((DA303+CS303)/MAX(DA303+CS303+DB303, 0.1)*$I$9+DB303/MAX(DA303+CS303+DB303, 0.1)*$J$9))/($B$11+$C$11+$F$11)</f>
        <v>0</v>
      </c>
      <c r="BQ303">
        <f>($B$11*$K$9+$C$11*$K$9+$F$11*((DA303+CS303)/MAX(DA303+CS303+DB303, 0.1)*$P$9+DB303/MAX(DA303+CS303+DB303, 0.1)*$Q$9))/($B$11+$C$11+$F$11)</f>
        <v>0</v>
      </c>
      <c r="BR303">
        <v>6</v>
      </c>
      <c r="BS303">
        <v>0.5</v>
      </c>
      <c r="BT303" t="s">
        <v>293</v>
      </c>
      <c r="BU303">
        <v>2</v>
      </c>
      <c r="BV303">
        <v>1626126885.6</v>
      </c>
      <c r="BW303">
        <v>400.278</v>
      </c>
      <c r="BX303">
        <v>419.977333333333</v>
      </c>
      <c r="BY303">
        <v>10.0533666666667</v>
      </c>
      <c r="BZ303">
        <v>5.77740333333333</v>
      </c>
      <c r="CA303">
        <v>398.151</v>
      </c>
      <c r="CB303">
        <v>10.0935</v>
      </c>
      <c r="CC303">
        <v>900.000333333333</v>
      </c>
      <c r="CD303">
        <v>100.778</v>
      </c>
      <c r="CE303">
        <v>0.110884333333333</v>
      </c>
      <c r="CF303">
        <v>23.6680666666667</v>
      </c>
      <c r="CG303">
        <v>22.2389</v>
      </c>
      <c r="CH303">
        <v>999.9</v>
      </c>
      <c r="CI303">
        <v>0</v>
      </c>
      <c r="CJ303">
        <v>0</v>
      </c>
      <c r="CK303">
        <v>9995.41666666667</v>
      </c>
      <c r="CL303">
        <v>0</v>
      </c>
      <c r="CM303">
        <v>0.221023</v>
      </c>
      <c r="CN303">
        <v>1460.06</v>
      </c>
      <c r="CO303">
        <v>0.972999</v>
      </c>
      <c r="CP303">
        <v>0.0270008</v>
      </c>
      <c r="CQ303">
        <v>0</v>
      </c>
      <c r="CR303">
        <v>875.322333333333</v>
      </c>
      <c r="CS303">
        <v>4.99999</v>
      </c>
      <c r="CT303">
        <v>12833.5333333333</v>
      </c>
      <c r="CU303">
        <v>12728.9</v>
      </c>
      <c r="CV303">
        <v>40.312</v>
      </c>
      <c r="CW303">
        <v>42.25</v>
      </c>
      <c r="CX303">
        <v>41.375</v>
      </c>
      <c r="CY303">
        <v>41.687</v>
      </c>
      <c r="CZ303">
        <v>42.187</v>
      </c>
      <c r="DA303">
        <v>1415.77</v>
      </c>
      <c r="DB303">
        <v>39.29</v>
      </c>
      <c r="DC303">
        <v>0</v>
      </c>
      <c r="DD303">
        <v>1626126895.9</v>
      </c>
      <c r="DE303">
        <v>0</v>
      </c>
      <c r="DF303">
        <v>875.7554</v>
      </c>
      <c r="DG303">
        <v>-3.17584614537788</v>
      </c>
      <c r="DH303">
        <v>-30.7846154030122</v>
      </c>
      <c r="DI303">
        <v>12836.268</v>
      </c>
      <c r="DJ303">
        <v>15</v>
      </c>
      <c r="DK303">
        <v>1626126261</v>
      </c>
      <c r="DL303" t="s">
        <v>294</v>
      </c>
      <c r="DM303">
        <v>1626126255</v>
      </c>
      <c r="DN303">
        <v>1626126261</v>
      </c>
      <c r="DO303">
        <v>7</v>
      </c>
      <c r="DP303">
        <v>0.339</v>
      </c>
      <c r="DQ303">
        <v>0.02</v>
      </c>
      <c r="DR303">
        <v>2.158</v>
      </c>
      <c r="DS303">
        <v>-0.064</v>
      </c>
      <c r="DT303">
        <v>420</v>
      </c>
      <c r="DU303">
        <v>4</v>
      </c>
      <c r="DV303">
        <v>0.09</v>
      </c>
      <c r="DW303">
        <v>0.05</v>
      </c>
      <c r="DX303">
        <v>-19.6197804878049</v>
      </c>
      <c r="DY303">
        <v>-0.489685714285707</v>
      </c>
      <c r="DZ303">
        <v>0.0651301144970296</v>
      </c>
      <c r="EA303">
        <v>1</v>
      </c>
      <c r="EB303">
        <v>875.953424242424</v>
      </c>
      <c r="EC303">
        <v>-2.79175327679314</v>
      </c>
      <c r="ED303">
        <v>0.339354470107585</v>
      </c>
      <c r="EE303">
        <v>1</v>
      </c>
      <c r="EF303">
        <v>4.23274756097561</v>
      </c>
      <c r="EG303">
        <v>0.307174494773519</v>
      </c>
      <c r="EH303">
        <v>0.033976781080434</v>
      </c>
      <c r="EI303">
        <v>0</v>
      </c>
      <c r="EJ303">
        <v>2</v>
      </c>
      <c r="EK303">
        <v>3</v>
      </c>
      <c r="EL303" t="s">
        <v>340</v>
      </c>
      <c r="EM303">
        <v>100</v>
      </c>
      <c r="EN303">
        <v>100</v>
      </c>
      <c r="EO303">
        <v>2.127</v>
      </c>
      <c r="EP303">
        <v>-0.04</v>
      </c>
      <c r="EQ303">
        <v>1.36772170046793</v>
      </c>
      <c r="ER303">
        <v>0.00225868272383977</v>
      </c>
      <c r="ES303">
        <v>-9.96746185667655e-07</v>
      </c>
      <c r="ET303">
        <v>2.83711317370827e-10</v>
      </c>
      <c r="EU303">
        <v>-0.063082517618382</v>
      </c>
      <c r="EV303">
        <v>-0.00217948432402501</v>
      </c>
      <c r="EW303">
        <v>0.000453263451741206</v>
      </c>
      <c r="EX303">
        <v>-1.16319206543697e-06</v>
      </c>
      <c r="EY303">
        <v>-2</v>
      </c>
      <c r="EZ303">
        <v>2196</v>
      </c>
      <c r="FA303">
        <v>1</v>
      </c>
      <c r="FB303">
        <v>25</v>
      </c>
      <c r="FC303">
        <v>10.5</v>
      </c>
      <c r="FD303">
        <v>10.4</v>
      </c>
      <c r="FE303">
        <v>18</v>
      </c>
      <c r="FF303">
        <v>947.629</v>
      </c>
      <c r="FG303">
        <v>426.95</v>
      </c>
      <c r="FH303">
        <v>26.5797</v>
      </c>
      <c r="FI303">
        <v>25.3606</v>
      </c>
      <c r="FJ303">
        <v>30.0001</v>
      </c>
      <c r="FK303">
        <v>25.5477</v>
      </c>
      <c r="FL303">
        <v>25.5926</v>
      </c>
      <c r="FM303">
        <v>25.2866</v>
      </c>
      <c r="FN303">
        <v>65.9932</v>
      </c>
      <c r="FO303">
        <v>0</v>
      </c>
      <c r="FP303">
        <v>26.72</v>
      </c>
      <c r="FQ303">
        <v>420</v>
      </c>
      <c r="FR303">
        <v>5.85723</v>
      </c>
      <c r="FS303">
        <v>101.437</v>
      </c>
      <c r="FT303">
        <v>102.065</v>
      </c>
    </row>
    <row r="304" spans="1:176">
      <c r="A304">
        <v>288</v>
      </c>
      <c r="B304">
        <v>1626126888.6</v>
      </c>
      <c r="C304">
        <v>574.099999904633</v>
      </c>
      <c r="D304" t="s">
        <v>870</v>
      </c>
      <c r="E304" t="s">
        <v>871</v>
      </c>
      <c r="F304">
        <v>1</v>
      </c>
      <c r="I304">
        <v>1626126887.6</v>
      </c>
      <c r="J304">
        <f>(K304)/1000</f>
        <v>0</v>
      </c>
      <c r="K304">
        <f>1000*CC304*AI304*(BY304-BZ304)/(100*BR304*(1000-AI304*BY304))</f>
        <v>0</v>
      </c>
      <c r="L304">
        <f>CC304*AI304*(BX304-BW304*(1000-AI304*BZ304)/(1000-AI304*BY304))/(100*BR304)</f>
        <v>0</v>
      </c>
      <c r="M304">
        <f>BW304 - IF(AI304&gt;1, L304*BR304*100.0/(AK304*CK304), 0)</f>
        <v>0</v>
      </c>
      <c r="N304">
        <f>((T304-J304/2)*M304-L304)/(T304+J304/2)</f>
        <v>0</v>
      </c>
      <c r="O304">
        <f>N304*(CD304+CE304)/1000.0</f>
        <v>0</v>
      </c>
      <c r="P304">
        <f>(BW304 - IF(AI304&gt;1, L304*BR304*100.0/(AK304*CK304), 0))*(CD304+CE304)/1000.0</f>
        <v>0</v>
      </c>
      <c r="Q304">
        <f>2.0/((1/S304-1/R304)+SIGN(S304)*SQRT((1/S304-1/R304)*(1/S304-1/R304) + 4*BS304/((BS304+1)*(BS304+1))*(2*1/S304*1/R304-1/R304*1/R304)))</f>
        <v>0</v>
      </c>
      <c r="R304">
        <f>IF(LEFT(BT304,1)&lt;&gt;"0",IF(LEFT(BT304,1)="1",3.0,BU304),$D$5+$E$5*(CK304*CD304/($K$5*1000))+$F$5*(CK304*CD304/($K$5*1000))*MAX(MIN(BR304,$J$5),$I$5)*MAX(MIN(BR304,$J$5),$I$5)+$G$5*MAX(MIN(BR304,$J$5),$I$5)*(CK304*CD304/($K$5*1000))+$H$5*(CK304*CD304/($K$5*1000))*(CK304*CD304/($K$5*1000)))</f>
        <v>0</v>
      </c>
      <c r="S304">
        <f>J304*(1000-(1000*0.61365*exp(17.502*W304/(240.97+W304))/(CD304+CE304)+BY304)/2)/(1000*0.61365*exp(17.502*W304/(240.97+W304))/(CD304+CE304)-BY304)</f>
        <v>0</v>
      </c>
      <c r="T304">
        <f>1/((BS304+1)/(Q304/1.6)+1/(R304/1.37)) + BS304/((BS304+1)/(Q304/1.6) + BS304/(R304/1.37))</f>
        <v>0</v>
      </c>
      <c r="U304">
        <f>(BN304*BQ304)</f>
        <v>0</v>
      </c>
      <c r="V304">
        <f>(CF304+(U304+2*0.95*5.67E-8*(((CF304+$B$7)+273)^4-(CF304+273)^4)-44100*J304)/(1.84*29.3*R304+8*0.95*5.67E-8*(CF304+273)^3))</f>
        <v>0</v>
      </c>
      <c r="W304">
        <f>($C$7*CG304+$D$7*CH304+$E$7*V304)</f>
        <v>0</v>
      </c>
      <c r="X304">
        <f>0.61365*exp(17.502*W304/(240.97+W304))</f>
        <v>0</v>
      </c>
      <c r="Y304">
        <f>(Z304/AA304*100)</f>
        <v>0</v>
      </c>
      <c r="Z304">
        <f>BY304*(CD304+CE304)/1000</f>
        <v>0</v>
      </c>
      <c r="AA304">
        <f>0.61365*exp(17.502*CF304/(240.97+CF304))</f>
        <v>0</v>
      </c>
      <c r="AB304">
        <f>(X304-BY304*(CD304+CE304)/1000)</f>
        <v>0</v>
      </c>
      <c r="AC304">
        <f>(-J304*44100)</f>
        <v>0</v>
      </c>
      <c r="AD304">
        <f>2*29.3*R304*0.92*(CF304-W304)</f>
        <v>0</v>
      </c>
      <c r="AE304">
        <f>2*0.95*5.67E-8*(((CF304+$B$7)+273)^4-(W304+273)^4)</f>
        <v>0</v>
      </c>
      <c r="AF304">
        <f>U304+AE304+AC304+AD304</f>
        <v>0</v>
      </c>
      <c r="AG304">
        <v>11</v>
      </c>
      <c r="AH304">
        <v>1</v>
      </c>
      <c r="AI304">
        <f>IF(AG304*$H$13&gt;=AK304,1.0,(AK304/(AK304-AG304*$H$13)))</f>
        <v>0</v>
      </c>
      <c r="AJ304">
        <f>(AI304-1)*100</f>
        <v>0</v>
      </c>
      <c r="AK304">
        <f>MAX(0,($B$13+$C$13*CK304)/(1+$D$13*CK304)*CD304/(CF304+273)*$E$13)</f>
        <v>0</v>
      </c>
      <c r="AL304" t="s">
        <v>292</v>
      </c>
      <c r="AM304" t="s">
        <v>292</v>
      </c>
      <c r="AN304">
        <v>0</v>
      </c>
      <c r="AO304">
        <v>0</v>
      </c>
      <c r="AP304">
        <f>1-AN304/AO304</f>
        <v>0</v>
      </c>
      <c r="AQ304">
        <v>0</v>
      </c>
      <c r="AR304" t="s">
        <v>292</v>
      </c>
      <c r="AS304" t="s">
        <v>292</v>
      </c>
      <c r="AT304">
        <v>0</v>
      </c>
      <c r="AU304">
        <v>0</v>
      </c>
      <c r="AV304">
        <f>1-AT304/AU304</f>
        <v>0</v>
      </c>
      <c r="AW304">
        <v>0.5</v>
      </c>
      <c r="AX304">
        <f>BO304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292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BN304">
        <f>$B$11*CL304+$C$11*CM304+$F$11*CN304*(1-CQ304)</f>
        <v>0</v>
      </c>
      <c r="BO304">
        <f>BN304*BP304</f>
        <v>0</v>
      </c>
      <c r="BP304">
        <f>($B$11*$D$9+$C$11*$D$9+$F$11*((DA304+CS304)/MAX(DA304+CS304+DB304, 0.1)*$I$9+DB304/MAX(DA304+CS304+DB304, 0.1)*$J$9))/($B$11+$C$11+$F$11)</f>
        <v>0</v>
      </c>
      <c r="BQ304">
        <f>($B$11*$K$9+$C$11*$K$9+$F$11*((DA304+CS304)/MAX(DA304+CS304+DB304, 0.1)*$P$9+DB304/MAX(DA304+CS304+DB304, 0.1)*$Q$9))/($B$11+$C$11+$F$11)</f>
        <v>0</v>
      </c>
      <c r="BR304">
        <v>6</v>
      </c>
      <c r="BS304">
        <v>0.5</v>
      </c>
      <c r="BT304" t="s">
        <v>293</v>
      </c>
      <c r="BU304">
        <v>2</v>
      </c>
      <c r="BV304">
        <v>1626126887.6</v>
      </c>
      <c r="BW304">
        <v>400.271666666667</v>
      </c>
      <c r="BX304">
        <v>419.966333333333</v>
      </c>
      <c r="BY304">
        <v>10.0831333333333</v>
      </c>
      <c r="BZ304">
        <v>5.78215333333333</v>
      </c>
      <c r="CA304">
        <v>398.145</v>
      </c>
      <c r="CB304">
        <v>10.1230666666667</v>
      </c>
      <c r="CC304">
        <v>900</v>
      </c>
      <c r="CD304">
        <v>100.778</v>
      </c>
      <c r="CE304">
        <v>0.110372</v>
      </c>
      <c r="CF304">
        <v>23.7061</v>
      </c>
      <c r="CG304">
        <v>22.2713666666667</v>
      </c>
      <c r="CH304">
        <v>999.9</v>
      </c>
      <c r="CI304">
        <v>0</v>
      </c>
      <c r="CJ304">
        <v>0</v>
      </c>
      <c r="CK304">
        <v>10032.7</v>
      </c>
      <c r="CL304">
        <v>0</v>
      </c>
      <c r="CM304">
        <v>0.221023</v>
      </c>
      <c r="CN304">
        <v>1460.06333333333</v>
      </c>
      <c r="CO304">
        <v>0.972999</v>
      </c>
      <c r="CP304">
        <v>0.0270008</v>
      </c>
      <c r="CQ304">
        <v>0</v>
      </c>
      <c r="CR304">
        <v>875.537</v>
      </c>
      <c r="CS304">
        <v>4.99999</v>
      </c>
      <c r="CT304">
        <v>12832.4666666667</v>
      </c>
      <c r="CU304">
        <v>12728.9</v>
      </c>
      <c r="CV304">
        <v>40.312</v>
      </c>
      <c r="CW304">
        <v>42.25</v>
      </c>
      <c r="CX304">
        <v>41.375</v>
      </c>
      <c r="CY304">
        <v>41.687</v>
      </c>
      <c r="CZ304">
        <v>42.25</v>
      </c>
      <c r="DA304">
        <v>1415.77333333333</v>
      </c>
      <c r="DB304">
        <v>39.29</v>
      </c>
      <c r="DC304">
        <v>0</v>
      </c>
      <c r="DD304">
        <v>1626126897.7</v>
      </c>
      <c r="DE304">
        <v>0</v>
      </c>
      <c r="DF304">
        <v>875.686615384615</v>
      </c>
      <c r="DG304">
        <v>-2.58393162339061</v>
      </c>
      <c r="DH304">
        <v>-30.7076923809094</v>
      </c>
      <c r="DI304">
        <v>12835.6</v>
      </c>
      <c r="DJ304">
        <v>15</v>
      </c>
      <c r="DK304">
        <v>1626126261</v>
      </c>
      <c r="DL304" t="s">
        <v>294</v>
      </c>
      <c r="DM304">
        <v>1626126255</v>
      </c>
      <c r="DN304">
        <v>1626126261</v>
      </c>
      <c r="DO304">
        <v>7</v>
      </c>
      <c r="DP304">
        <v>0.339</v>
      </c>
      <c r="DQ304">
        <v>0.02</v>
      </c>
      <c r="DR304">
        <v>2.158</v>
      </c>
      <c r="DS304">
        <v>-0.064</v>
      </c>
      <c r="DT304">
        <v>420</v>
      </c>
      <c r="DU304">
        <v>4</v>
      </c>
      <c r="DV304">
        <v>0.09</v>
      </c>
      <c r="DW304">
        <v>0.05</v>
      </c>
      <c r="DX304">
        <v>-19.6352756097561</v>
      </c>
      <c r="DY304">
        <v>-0.460685017421635</v>
      </c>
      <c r="DZ304">
        <v>0.0630485750810448</v>
      </c>
      <c r="EA304">
        <v>1</v>
      </c>
      <c r="EB304">
        <v>875.866714285714</v>
      </c>
      <c r="EC304">
        <v>-3.0368205219656</v>
      </c>
      <c r="ED304">
        <v>0.375011890967936</v>
      </c>
      <c r="EE304">
        <v>1</v>
      </c>
      <c r="EF304">
        <v>4.24124585365854</v>
      </c>
      <c r="EG304">
        <v>0.346394634146342</v>
      </c>
      <c r="EH304">
        <v>0.0367471551894179</v>
      </c>
      <c r="EI304">
        <v>0</v>
      </c>
      <c r="EJ304">
        <v>2</v>
      </c>
      <c r="EK304">
        <v>3</v>
      </c>
      <c r="EL304" t="s">
        <v>340</v>
      </c>
      <c r="EM304">
        <v>100</v>
      </c>
      <c r="EN304">
        <v>100</v>
      </c>
      <c r="EO304">
        <v>2.127</v>
      </c>
      <c r="EP304">
        <v>-0.0398</v>
      </c>
      <c r="EQ304">
        <v>1.36772170046793</v>
      </c>
      <c r="ER304">
        <v>0.00225868272383977</v>
      </c>
      <c r="ES304">
        <v>-9.96746185667655e-07</v>
      </c>
      <c r="ET304">
        <v>2.83711317370827e-10</v>
      </c>
      <c r="EU304">
        <v>-0.063082517618382</v>
      </c>
      <c r="EV304">
        <v>-0.00217948432402501</v>
      </c>
      <c r="EW304">
        <v>0.000453263451741206</v>
      </c>
      <c r="EX304">
        <v>-1.16319206543697e-06</v>
      </c>
      <c r="EY304">
        <v>-2</v>
      </c>
      <c r="EZ304">
        <v>2196</v>
      </c>
      <c r="FA304">
        <v>1</v>
      </c>
      <c r="FB304">
        <v>25</v>
      </c>
      <c r="FC304">
        <v>10.6</v>
      </c>
      <c r="FD304">
        <v>10.5</v>
      </c>
      <c r="FE304">
        <v>18</v>
      </c>
      <c r="FF304">
        <v>947.364</v>
      </c>
      <c r="FG304">
        <v>426.819</v>
      </c>
      <c r="FH304">
        <v>26.6444</v>
      </c>
      <c r="FI304">
        <v>25.3589</v>
      </c>
      <c r="FJ304">
        <v>30</v>
      </c>
      <c r="FK304">
        <v>25.546</v>
      </c>
      <c r="FL304">
        <v>25.5909</v>
      </c>
      <c r="FM304">
        <v>25.2864</v>
      </c>
      <c r="FN304">
        <v>65.9932</v>
      </c>
      <c r="FO304">
        <v>0</v>
      </c>
      <c r="FP304">
        <v>26.72</v>
      </c>
      <c r="FQ304">
        <v>420</v>
      </c>
      <c r="FR304">
        <v>5.8497</v>
      </c>
      <c r="FS304">
        <v>101.437</v>
      </c>
      <c r="FT304">
        <v>102.065</v>
      </c>
    </row>
    <row r="305" spans="1:176">
      <c r="A305">
        <v>289</v>
      </c>
      <c r="B305">
        <v>1626126890.6</v>
      </c>
      <c r="C305">
        <v>576.099999904633</v>
      </c>
      <c r="D305" t="s">
        <v>872</v>
      </c>
      <c r="E305" t="s">
        <v>873</v>
      </c>
      <c r="F305">
        <v>1</v>
      </c>
      <c r="I305">
        <v>1626126889.6</v>
      </c>
      <c r="J305">
        <f>(K305)/1000</f>
        <v>0</v>
      </c>
      <c r="K305">
        <f>1000*CC305*AI305*(BY305-BZ305)/(100*BR305*(1000-AI305*BY305))</f>
        <v>0</v>
      </c>
      <c r="L305">
        <f>CC305*AI305*(BX305-BW305*(1000-AI305*BZ305)/(1000-AI305*BY305))/(100*BR305)</f>
        <v>0</v>
      </c>
      <c r="M305">
        <f>BW305 - IF(AI305&gt;1, L305*BR305*100.0/(AK305*CK305), 0)</f>
        <v>0</v>
      </c>
      <c r="N305">
        <f>((T305-J305/2)*M305-L305)/(T305+J305/2)</f>
        <v>0</v>
      </c>
      <c r="O305">
        <f>N305*(CD305+CE305)/1000.0</f>
        <v>0</v>
      </c>
      <c r="P305">
        <f>(BW305 - IF(AI305&gt;1, L305*BR305*100.0/(AK305*CK305), 0))*(CD305+CE305)/1000.0</f>
        <v>0</v>
      </c>
      <c r="Q305">
        <f>2.0/((1/S305-1/R305)+SIGN(S305)*SQRT((1/S305-1/R305)*(1/S305-1/R305) + 4*BS305/((BS305+1)*(BS305+1))*(2*1/S305*1/R305-1/R305*1/R305)))</f>
        <v>0</v>
      </c>
      <c r="R305">
        <f>IF(LEFT(BT305,1)&lt;&gt;"0",IF(LEFT(BT305,1)="1",3.0,BU305),$D$5+$E$5*(CK305*CD305/($K$5*1000))+$F$5*(CK305*CD305/($K$5*1000))*MAX(MIN(BR305,$J$5),$I$5)*MAX(MIN(BR305,$J$5),$I$5)+$G$5*MAX(MIN(BR305,$J$5),$I$5)*(CK305*CD305/($K$5*1000))+$H$5*(CK305*CD305/($K$5*1000))*(CK305*CD305/($K$5*1000)))</f>
        <v>0</v>
      </c>
      <c r="S305">
        <f>J305*(1000-(1000*0.61365*exp(17.502*W305/(240.97+W305))/(CD305+CE305)+BY305)/2)/(1000*0.61365*exp(17.502*W305/(240.97+W305))/(CD305+CE305)-BY305)</f>
        <v>0</v>
      </c>
      <c r="T305">
        <f>1/((BS305+1)/(Q305/1.6)+1/(R305/1.37)) + BS305/((BS305+1)/(Q305/1.6) + BS305/(R305/1.37))</f>
        <v>0</v>
      </c>
      <c r="U305">
        <f>(BN305*BQ305)</f>
        <v>0</v>
      </c>
      <c r="V305">
        <f>(CF305+(U305+2*0.95*5.67E-8*(((CF305+$B$7)+273)^4-(CF305+273)^4)-44100*J305)/(1.84*29.3*R305+8*0.95*5.67E-8*(CF305+273)^3))</f>
        <v>0</v>
      </c>
      <c r="W305">
        <f>($C$7*CG305+$D$7*CH305+$E$7*V305)</f>
        <v>0</v>
      </c>
      <c r="X305">
        <f>0.61365*exp(17.502*W305/(240.97+W305))</f>
        <v>0</v>
      </c>
      <c r="Y305">
        <f>(Z305/AA305*100)</f>
        <v>0</v>
      </c>
      <c r="Z305">
        <f>BY305*(CD305+CE305)/1000</f>
        <v>0</v>
      </c>
      <c r="AA305">
        <f>0.61365*exp(17.502*CF305/(240.97+CF305))</f>
        <v>0</v>
      </c>
      <c r="AB305">
        <f>(X305-BY305*(CD305+CE305)/1000)</f>
        <v>0</v>
      </c>
      <c r="AC305">
        <f>(-J305*44100)</f>
        <v>0</v>
      </c>
      <c r="AD305">
        <f>2*29.3*R305*0.92*(CF305-W305)</f>
        <v>0</v>
      </c>
      <c r="AE305">
        <f>2*0.95*5.67E-8*(((CF305+$B$7)+273)^4-(W305+273)^4)</f>
        <v>0</v>
      </c>
      <c r="AF305">
        <f>U305+AE305+AC305+AD305</f>
        <v>0</v>
      </c>
      <c r="AG305">
        <v>11</v>
      </c>
      <c r="AH305">
        <v>1</v>
      </c>
      <c r="AI305">
        <f>IF(AG305*$H$13&gt;=AK305,1.0,(AK305/(AK305-AG305*$H$13)))</f>
        <v>0</v>
      </c>
      <c r="AJ305">
        <f>(AI305-1)*100</f>
        <v>0</v>
      </c>
      <c r="AK305">
        <f>MAX(0,($B$13+$C$13*CK305)/(1+$D$13*CK305)*CD305/(CF305+273)*$E$13)</f>
        <v>0</v>
      </c>
      <c r="AL305" t="s">
        <v>292</v>
      </c>
      <c r="AM305" t="s">
        <v>292</v>
      </c>
      <c r="AN305">
        <v>0</v>
      </c>
      <c r="AO305">
        <v>0</v>
      </c>
      <c r="AP305">
        <f>1-AN305/AO305</f>
        <v>0</v>
      </c>
      <c r="AQ305">
        <v>0</v>
      </c>
      <c r="AR305" t="s">
        <v>292</v>
      </c>
      <c r="AS305" t="s">
        <v>292</v>
      </c>
      <c r="AT305">
        <v>0</v>
      </c>
      <c r="AU305">
        <v>0</v>
      </c>
      <c r="AV305">
        <f>1-AT305/AU305</f>
        <v>0</v>
      </c>
      <c r="AW305">
        <v>0.5</v>
      </c>
      <c r="AX305">
        <f>BO305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292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BN305">
        <f>$B$11*CL305+$C$11*CM305+$F$11*CN305*(1-CQ305)</f>
        <v>0</v>
      </c>
      <c r="BO305">
        <f>BN305*BP305</f>
        <v>0</v>
      </c>
      <c r="BP305">
        <f>($B$11*$D$9+$C$11*$D$9+$F$11*((DA305+CS305)/MAX(DA305+CS305+DB305, 0.1)*$I$9+DB305/MAX(DA305+CS305+DB305, 0.1)*$J$9))/($B$11+$C$11+$F$11)</f>
        <v>0</v>
      </c>
      <c r="BQ305">
        <f>($B$11*$K$9+$C$11*$K$9+$F$11*((DA305+CS305)/MAX(DA305+CS305+DB305, 0.1)*$P$9+DB305/MAX(DA305+CS305+DB305, 0.1)*$Q$9))/($B$11+$C$11+$F$11)</f>
        <v>0</v>
      </c>
      <c r="BR305">
        <v>6</v>
      </c>
      <c r="BS305">
        <v>0.5</v>
      </c>
      <c r="BT305" t="s">
        <v>293</v>
      </c>
      <c r="BU305">
        <v>2</v>
      </c>
      <c r="BV305">
        <v>1626126889.6</v>
      </c>
      <c r="BW305">
        <v>400.255333333333</v>
      </c>
      <c r="BX305">
        <v>419.974333333333</v>
      </c>
      <c r="BY305">
        <v>10.1081333333333</v>
      </c>
      <c r="BZ305">
        <v>5.78503333333333</v>
      </c>
      <c r="CA305">
        <v>398.128333333333</v>
      </c>
      <c r="CB305">
        <v>10.1478666666667</v>
      </c>
      <c r="CC305">
        <v>899.993666666667</v>
      </c>
      <c r="CD305">
        <v>100.778</v>
      </c>
      <c r="CE305">
        <v>0.111135666666667</v>
      </c>
      <c r="CF305">
        <v>23.7465</v>
      </c>
      <c r="CG305">
        <v>22.306</v>
      </c>
      <c r="CH305">
        <v>999.9</v>
      </c>
      <c r="CI305">
        <v>0</v>
      </c>
      <c r="CJ305">
        <v>0</v>
      </c>
      <c r="CK305">
        <v>9965.83333333333</v>
      </c>
      <c r="CL305">
        <v>0</v>
      </c>
      <c r="CM305">
        <v>0.221023</v>
      </c>
      <c r="CN305">
        <v>1459.97666666667</v>
      </c>
      <c r="CO305">
        <v>0.972996333333333</v>
      </c>
      <c r="CP305">
        <v>0.0270039333333333</v>
      </c>
      <c r="CQ305">
        <v>0</v>
      </c>
      <c r="CR305">
        <v>875.198333333333</v>
      </c>
      <c r="CS305">
        <v>4.99999</v>
      </c>
      <c r="CT305">
        <v>12830.6</v>
      </c>
      <c r="CU305">
        <v>12728.1</v>
      </c>
      <c r="CV305">
        <v>40.312</v>
      </c>
      <c r="CW305">
        <v>42.25</v>
      </c>
      <c r="CX305">
        <v>41.375</v>
      </c>
      <c r="CY305">
        <v>41.687</v>
      </c>
      <c r="CZ305">
        <v>42.25</v>
      </c>
      <c r="DA305">
        <v>1415.68666666667</v>
      </c>
      <c r="DB305">
        <v>39.29</v>
      </c>
      <c r="DC305">
        <v>0</v>
      </c>
      <c r="DD305">
        <v>1626126900.1</v>
      </c>
      <c r="DE305">
        <v>0</v>
      </c>
      <c r="DF305">
        <v>875.5845</v>
      </c>
      <c r="DG305">
        <v>-3.55682050906239</v>
      </c>
      <c r="DH305">
        <v>-32.3863248779337</v>
      </c>
      <c r="DI305">
        <v>12834.3730769231</v>
      </c>
      <c r="DJ305">
        <v>15</v>
      </c>
      <c r="DK305">
        <v>1626126261</v>
      </c>
      <c r="DL305" t="s">
        <v>294</v>
      </c>
      <c r="DM305">
        <v>1626126255</v>
      </c>
      <c r="DN305">
        <v>1626126261</v>
      </c>
      <c r="DO305">
        <v>7</v>
      </c>
      <c r="DP305">
        <v>0.339</v>
      </c>
      <c r="DQ305">
        <v>0.02</v>
      </c>
      <c r="DR305">
        <v>2.158</v>
      </c>
      <c r="DS305">
        <v>-0.064</v>
      </c>
      <c r="DT305">
        <v>420</v>
      </c>
      <c r="DU305">
        <v>4</v>
      </c>
      <c r="DV305">
        <v>0.09</v>
      </c>
      <c r="DW305">
        <v>0.05</v>
      </c>
      <c r="DX305">
        <v>-19.6559414634146</v>
      </c>
      <c r="DY305">
        <v>-0.34727456445997</v>
      </c>
      <c r="DZ305">
        <v>0.0509237832001843</v>
      </c>
      <c r="EA305">
        <v>1</v>
      </c>
      <c r="EB305">
        <v>875.748121212121</v>
      </c>
      <c r="EC305">
        <v>-3.17139166890093</v>
      </c>
      <c r="ED305">
        <v>0.360676700491335</v>
      </c>
      <c r="EE305">
        <v>1</v>
      </c>
      <c r="EF305">
        <v>4.25284634146341</v>
      </c>
      <c r="EG305">
        <v>0.378014634146349</v>
      </c>
      <c r="EH305">
        <v>0.0394656348044415</v>
      </c>
      <c r="EI305">
        <v>0</v>
      </c>
      <c r="EJ305">
        <v>2</v>
      </c>
      <c r="EK305">
        <v>3</v>
      </c>
      <c r="EL305" t="s">
        <v>340</v>
      </c>
      <c r="EM305">
        <v>100</v>
      </c>
      <c r="EN305">
        <v>100</v>
      </c>
      <c r="EO305">
        <v>2.127</v>
      </c>
      <c r="EP305">
        <v>-0.0397</v>
      </c>
      <c r="EQ305">
        <v>1.36772170046793</v>
      </c>
      <c r="ER305">
        <v>0.00225868272383977</v>
      </c>
      <c r="ES305">
        <v>-9.96746185667655e-07</v>
      </c>
      <c r="ET305">
        <v>2.83711317370827e-10</v>
      </c>
      <c r="EU305">
        <v>-0.063082517618382</v>
      </c>
      <c r="EV305">
        <v>-0.00217948432402501</v>
      </c>
      <c r="EW305">
        <v>0.000453263451741206</v>
      </c>
      <c r="EX305">
        <v>-1.16319206543697e-06</v>
      </c>
      <c r="EY305">
        <v>-2</v>
      </c>
      <c r="EZ305">
        <v>2196</v>
      </c>
      <c r="FA305">
        <v>1</v>
      </c>
      <c r="FB305">
        <v>25</v>
      </c>
      <c r="FC305">
        <v>10.6</v>
      </c>
      <c r="FD305">
        <v>10.5</v>
      </c>
      <c r="FE305">
        <v>18</v>
      </c>
      <c r="FF305">
        <v>947.105</v>
      </c>
      <c r="FG305">
        <v>426.927</v>
      </c>
      <c r="FH305">
        <v>26.7162</v>
      </c>
      <c r="FI305">
        <v>25.3579</v>
      </c>
      <c r="FJ305">
        <v>30.0002</v>
      </c>
      <c r="FK305">
        <v>25.5446</v>
      </c>
      <c r="FL305">
        <v>25.5897</v>
      </c>
      <c r="FM305">
        <v>25.2882</v>
      </c>
      <c r="FN305">
        <v>65.9932</v>
      </c>
      <c r="FO305">
        <v>0</v>
      </c>
      <c r="FP305">
        <v>26.82</v>
      </c>
      <c r="FQ305">
        <v>420</v>
      </c>
      <c r="FR305">
        <v>5.84427</v>
      </c>
      <c r="FS305">
        <v>101.437</v>
      </c>
      <c r="FT305">
        <v>102.066</v>
      </c>
    </row>
    <row r="306" spans="1:176">
      <c r="A306">
        <v>290</v>
      </c>
      <c r="B306">
        <v>1626126892.6</v>
      </c>
      <c r="C306">
        <v>578.099999904633</v>
      </c>
      <c r="D306" t="s">
        <v>874</v>
      </c>
      <c r="E306" t="s">
        <v>875</v>
      </c>
      <c r="F306">
        <v>1</v>
      </c>
      <c r="I306">
        <v>1626126891.6</v>
      </c>
      <c r="J306">
        <f>(K306)/1000</f>
        <v>0</v>
      </c>
      <c r="K306">
        <f>1000*CC306*AI306*(BY306-BZ306)/(100*BR306*(1000-AI306*BY306))</f>
        <v>0</v>
      </c>
      <c r="L306">
        <f>CC306*AI306*(BX306-BW306*(1000-AI306*BZ306)/(1000-AI306*BY306))/(100*BR306)</f>
        <v>0</v>
      </c>
      <c r="M306">
        <f>BW306 - IF(AI306&gt;1, L306*BR306*100.0/(AK306*CK306), 0)</f>
        <v>0</v>
      </c>
      <c r="N306">
        <f>((T306-J306/2)*M306-L306)/(T306+J306/2)</f>
        <v>0</v>
      </c>
      <c r="O306">
        <f>N306*(CD306+CE306)/1000.0</f>
        <v>0</v>
      </c>
      <c r="P306">
        <f>(BW306 - IF(AI306&gt;1, L306*BR306*100.0/(AK306*CK306), 0))*(CD306+CE306)/1000.0</f>
        <v>0</v>
      </c>
      <c r="Q306">
        <f>2.0/((1/S306-1/R306)+SIGN(S306)*SQRT((1/S306-1/R306)*(1/S306-1/R306) + 4*BS306/((BS306+1)*(BS306+1))*(2*1/S306*1/R306-1/R306*1/R306)))</f>
        <v>0</v>
      </c>
      <c r="R306">
        <f>IF(LEFT(BT306,1)&lt;&gt;"0",IF(LEFT(BT306,1)="1",3.0,BU306),$D$5+$E$5*(CK306*CD306/($K$5*1000))+$F$5*(CK306*CD306/($K$5*1000))*MAX(MIN(BR306,$J$5),$I$5)*MAX(MIN(BR306,$J$5),$I$5)+$G$5*MAX(MIN(BR306,$J$5),$I$5)*(CK306*CD306/($K$5*1000))+$H$5*(CK306*CD306/($K$5*1000))*(CK306*CD306/($K$5*1000)))</f>
        <v>0</v>
      </c>
      <c r="S306">
        <f>J306*(1000-(1000*0.61365*exp(17.502*W306/(240.97+W306))/(CD306+CE306)+BY306)/2)/(1000*0.61365*exp(17.502*W306/(240.97+W306))/(CD306+CE306)-BY306)</f>
        <v>0</v>
      </c>
      <c r="T306">
        <f>1/((BS306+1)/(Q306/1.6)+1/(R306/1.37)) + BS306/((BS306+1)/(Q306/1.6) + BS306/(R306/1.37))</f>
        <v>0</v>
      </c>
      <c r="U306">
        <f>(BN306*BQ306)</f>
        <v>0</v>
      </c>
      <c r="V306">
        <f>(CF306+(U306+2*0.95*5.67E-8*(((CF306+$B$7)+273)^4-(CF306+273)^4)-44100*J306)/(1.84*29.3*R306+8*0.95*5.67E-8*(CF306+273)^3))</f>
        <v>0</v>
      </c>
      <c r="W306">
        <f>($C$7*CG306+$D$7*CH306+$E$7*V306)</f>
        <v>0</v>
      </c>
      <c r="X306">
        <f>0.61365*exp(17.502*W306/(240.97+W306))</f>
        <v>0</v>
      </c>
      <c r="Y306">
        <f>(Z306/AA306*100)</f>
        <v>0</v>
      </c>
      <c r="Z306">
        <f>BY306*(CD306+CE306)/1000</f>
        <v>0</v>
      </c>
      <c r="AA306">
        <f>0.61365*exp(17.502*CF306/(240.97+CF306))</f>
        <v>0</v>
      </c>
      <c r="AB306">
        <f>(X306-BY306*(CD306+CE306)/1000)</f>
        <v>0</v>
      </c>
      <c r="AC306">
        <f>(-J306*44100)</f>
        <v>0</v>
      </c>
      <c r="AD306">
        <f>2*29.3*R306*0.92*(CF306-W306)</f>
        <v>0</v>
      </c>
      <c r="AE306">
        <f>2*0.95*5.67E-8*(((CF306+$B$7)+273)^4-(W306+273)^4)</f>
        <v>0</v>
      </c>
      <c r="AF306">
        <f>U306+AE306+AC306+AD306</f>
        <v>0</v>
      </c>
      <c r="AG306">
        <v>11</v>
      </c>
      <c r="AH306">
        <v>1</v>
      </c>
      <c r="AI306">
        <f>IF(AG306*$H$13&gt;=AK306,1.0,(AK306/(AK306-AG306*$H$13)))</f>
        <v>0</v>
      </c>
      <c r="AJ306">
        <f>(AI306-1)*100</f>
        <v>0</v>
      </c>
      <c r="AK306">
        <f>MAX(0,($B$13+$C$13*CK306)/(1+$D$13*CK306)*CD306/(CF306+273)*$E$13)</f>
        <v>0</v>
      </c>
      <c r="AL306" t="s">
        <v>292</v>
      </c>
      <c r="AM306" t="s">
        <v>292</v>
      </c>
      <c r="AN306">
        <v>0</v>
      </c>
      <c r="AO306">
        <v>0</v>
      </c>
      <c r="AP306">
        <f>1-AN306/AO306</f>
        <v>0</v>
      </c>
      <c r="AQ306">
        <v>0</v>
      </c>
      <c r="AR306" t="s">
        <v>292</v>
      </c>
      <c r="AS306" t="s">
        <v>292</v>
      </c>
      <c r="AT306">
        <v>0</v>
      </c>
      <c r="AU306">
        <v>0</v>
      </c>
      <c r="AV306">
        <f>1-AT306/AU306</f>
        <v>0</v>
      </c>
      <c r="AW306">
        <v>0.5</v>
      </c>
      <c r="AX306">
        <f>BO306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292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BN306">
        <f>$B$11*CL306+$C$11*CM306+$F$11*CN306*(1-CQ306)</f>
        <v>0</v>
      </c>
      <c r="BO306">
        <f>BN306*BP306</f>
        <v>0</v>
      </c>
      <c r="BP306">
        <f>($B$11*$D$9+$C$11*$D$9+$F$11*((DA306+CS306)/MAX(DA306+CS306+DB306, 0.1)*$I$9+DB306/MAX(DA306+CS306+DB306, 0.1)*$J$9))/($B$11+$C$11+$F$11)</f>
        <v>0</v>
      </c>
      <c r="BQ306">
        <f>($B$11*$K$9+$C$11*$K$9+$F$11*((DA306+CS306)/MAX(DA306+CS306+DB306, 0.1)*$P$9+DB306/MAX(DA306+CS306+DB306, 0.1)*$Q$9))/($B$11+$C$11+$F$11)</f>
        <v>0</v>
      </c>
      <c r="BR306">
        <v>6</v>
      </c>
      <c r="BS306">
        <v>0.5</v>
      </c>
      <c r="BT306" t="s">
        <v>293</v>
      </c>
      <c r="BU306">
        <v>2</v>
      </c>
      <c r="BV306">
        <v>1626126891.6</v>
      </c>
      <c r="BW306">
        <v>400.257666666667</v>
      </c>
      <c r="BX306">
        <v>419.988666666667</v>
      </c>
      <c r="BY306">
        <v>10.1291</v>
      </c>
      <c r="BZ306">
        <v>5.78697666666667</v>
      </c>
      <c r="CA306">
        <v>398.130666666667</v>
      </c>
      <c r="CB306">
        <v>10.1687333333333</v>
      </c>
      <c r="CC306">
        <v>899.957333333333</v>
      </c>
      <c r="CD306">
        <v>100.778</v>
      </c>
      <c r="CE306">
        <v>0.111983333333333</v>
      </c>
      <c r="CF306">
        <v>23.7874333333333</v>
      </c>
      <c r="CG306">
        <v>22.3375</v>
      </c>
      <c r="CH306">
        <v>999.9</v>
      </c>
      <c r="CI306">
        <v>0</v>
      </c>
      <c r="CJ306">
        <v>0</v>
      </c>
      <c r="CK306">
        <v>9938.12333333333</v>
      </c>
      <c r="CL306">
        <v>0</v>
      </c>
      <c r="CM306">
        <v>0.221023</v>
      </c>
      <c r="CN306">
        <v>1460.06</v>
      </c>
      <c r="CO306">
        <v>0.972999</v>
      </c>
      <c r="CP306">
        <v>0.0270008</v>
      </c>
      <c r="CQ306">
        <v>0</v>
      </c>
      <c r="CR306">
        <v>875.033</v>
      </c>
      <c r="CS306">
        <v>4.99999</v>
      </c>
      <c r="CT306">
        <v>12830.7333333333</v>
      </c>
      <c r="CU306">
        <v>12728.8333333333</v>
      </c>
      <c r="CV306">
        <v>40.312</v>
      </c>
      <c r="CW306">
        <v>42.25</v>
      </c>
      <c r="CX306">
        <v>41.3956666666667</v>
      </c>
      <c r="CY306">
        <v>41.687</v>
      </c>
      <c r="CZ306">
        <v>42.25</v>
      </c>
      <c r="DA306">
        <v>1415.77</v>
      </c>
      <c r="DB306">
        <v>39.29</v>
      </c>
      <c r="DC306">
        <v>0</v>
      </c>
      <c r="DD306">
        <v>1626126901.9</v>
      </c>
      <c r="DE306">
        <v>0</v>
      </c>
      <c r="DF306">
        <v>875.4628</v>
      </c>
      <c r="DG306">
        <v>-3.52907691234143</v>
      </c>
      <c r="DH306">
        <v>-33.2615385511857</v>
      </c>
      <c r="DI306">
        <v>12833.236</v>
      </c>
      <c r="DJ306">
        <v>15</v>
      </c>
      <c r="DK306">
        <v>1626126261</v>
      </c>
      <c r="DL306" t="s">
        <v>294</v>
      </c>
      <c r="DM306">
        <v>1626126255</v>
      </c>
      <c r="DN306">
        <v>1626126261</v>
      </c>
      <c r="DO306">
        <v>7</v>
      </c>
      <c r="DP306">
        <v>0.339</v>
      </c>
      <c r="DQ306">
        <v>0.02</v>
      </c>
      <c r="DR306">
        <v>2.158</v>
      </c>
      <c r="DS306">
        <v>-0.064</v>
      </c>
      <c r="DT306">
        <v>420</v>
      </c>
      <c r="DU306">
        <v>4</v>
      </c>
      <c r="DV306">
        <v>0.09</v>
      </c>
      <c r="DW306">
        <v>0.05</v>
      </c>
      <c r="DX306">
        <v>-19.6728804878049</v>
      </c>
      <c r="DY306">
        <v>-0.230207665505284</v>
      </c>
      <c r="DZ306">
        <v>0.0377852547024995</v>
      </c>
      <c r="EA306">
        <v>1</v>
      </c>
      <c r="EB306">
        <v>875.621705882353</v>
      </c>
      <c r="EC306">
        <v>-3.12671748451421</v>
      </c>
      <c r="ED306">
        <v>0.35933341304435</v>
      </c>
      <c r="EE306">
        <v>1</v>
      </c>
      <c r="EF306">
        <v>4.26757829268293</v>
      </c>
      <c r="EG306">
        <v>0.377139094076654</v>
      </c>
      <c r="EH306">
        <v>0.0393525175010498</v>
      </c>
      <c r="EI306">
        <v>0</v>
      </c>
      <c r="EJ306">
        <v>2</v>
      </c>
      <c r="EK306">
        <v>3</v>
      </c>
      <c r="EL306" t="s">
        <v>340</v>
      </c>
      <c r="EM306">
        <v>100</v>
      </c>
      <c r="EN306">
        <v>100</v>
      </c>
      <c r="EO306">
        <v>2.127</v>
      </c>
      <c r="EP306">
        <v>-0.0395</v>
      </c>
      <c r="EQ306">
        <v>1.36772170046793</v>
      </c>
      <c r="ER306">
        <v>0.00225868272383977</v>
      </c>
      <c r="ES306">
        <v>-9.96746185667655e-07</v>
      </c>
      <c r="ET306">
        <v>2.83711317370827e-10</v>
      </c>
      <c r="EU306">
        <v>-0.063082517618382</v>
      </c>
      <c r="EV306">
        <v>-0.00217948432402501</v>
      </c>
      <c r="EW306">
        <v>0.000453263451741206</v>
      </c>
      <c r="EX306">
        <v>-1.16319206543697e-06</v>
      </c>
      <c r="EY306">
        <v>-2</v>
      </c>
      <c r="EZ306">
        <v>2196</v>
      </c>
      <c r="FA306">
        <v>1</v>
      </c>
      <c r="FB306">
        <v>25</v>
      </c>
      <c r="FC306">
        <v>10.6</v>
      </c>
      <c r="FD306">
        <v>10.5</v>
      </c>
      <c r="FE306">
        <v>18</v>
      </c>
      <c r="FF306">
        <v>947.547</v>
      </c>
      <c r="FG306">
        <v>426.916</v>
      </c>
      <c r="FH306">
        <v>26.7798</v>
      </c>
      <c r="FI306">
        <v>25.3569</v>
      </c>
      <c r="FJ306">
        <v>30.0001</v>
      </c>
      <c r="FK306">
        <v>25.5431</v>
      </c>
      <c r="FL306">
        <v>25.5883</v>
      </c>
      <c r="FM306">
        <v>25.2868</v>
      </c>
      <c r="FN306">
        <v>65.7134</v>
      </c>
      <c r="FO306">
        <v>0</v>
      </c>
      <c r="FP306">
        <v>26.92</v>
      </c>
      <c r="FQ306">
        <v>420</v>
      </c>
      <c r="FR306">
        <v>5.87962</v>
      </c>
      <c r="FS306">
        <v>101.438</v>
      </c>
      <c r="FT306">
        <v>102.066</v>
      </c>
    </row>
    <row r="307" spans="1:176">
      <c r="A307">
        <v>291</v>
      </c>
      <c r="B307">
        <v>1626126894.6</v>
      </c>
      <c r="C307">
        <v>580.099999904633</v>
      </c>
      <c r="D307" t="s">
        <v>876</v>
      </c>
      <c r="E307" t="s">
        <v>877</v>
      </c>
      <c r="F307">
        <v>1</v>
      </c>
      <c r="I307">
        <v>1626126893.6</v>
      </c>
      <c r="J307">
        <f>(K307)/1000</f>
        <v>0</v>
      </c>
      <c r="K307">
        <f>1000*CC307*AI307*(BY307-BZ307)/(100*BR307*(1000-AI307*BY307))</f>
        <v>0</v>
      </c>
      <c r="L307">
        <f>CC307*AI307*(BX307-BW307*(1000-AI307*BZ307)/(1000-AI307*BY307))/(100*BR307)</f>
        <v>0</v>
      </c>
      <c r="M307">
        <f>BW307 - IF(AI307&gt;1, L307*BR307*100.0/(AK307*CK307), 0)</f>
        <v>0</v>
      </c>
      <c r="N307">
        <f>((T307-J307/2)*M307-L307)/(T307+J307/2)</f>
        <v>0</v>
      </c>
      <c r="O307">
        <f>N307*(CD307+CE307)/1000.0</f>
        <v>0</v>
      </c>
      <c r="P307">
        <f>(BW307 - IF(AI307&gt;1, L307*BR307*100.0/(AK307*CK307), 0))*(CD307+CE307)/1000.0</f>
        <v>0</v>
      </c>
      <c r="Q307">
        <f>2.0/((1/S307-1/R307)+SIGN(S307)*SQRT((1/S307-1/R307)*(1/S307-1/R307) + 4*BS307/((BS307+1)*(BS307+1))*(2*1/S307*1/R307-1/R307*1/R307)))</f>
        <v>0</v>
      </c>
      <c r="R307">
        <f>IF(LEFT(BT307,1)&lt;&gt;"0",IF(LEFT(BT307,1)="1",3.0,BU307),$D$5+$E$5*(CK307*CD307/($K$5*1000))+$F$5*(CK307*CD307/($K$5*1000))*MAX(MIN(BR307,$J$5),$I$5)*MAX(MIN(BR307,$J$5),$I$5)+$G$5*MAX(MIN(BR307,$J$5),$I$5)*(CK307*CD307/($K$5*1000))+$H$5*(CK307*CD307/($K$5*1000))*(CK307*CD307/($K$5*1000)))</f>
        <v>0</v>
      </c>
      <c r="S307">
        <f>J307*(1000-(1000*0.61365*exp(17.502*W307/(240.97+W307))/(CD307+CE307)+BY307)/2)/(1000*0.61365*exp(17.502*W307/(240.97+W307))/(CD307+CE307)-BY307)</f>
        <v>0</v>
      </c>
      <c r="T307">
        <f>1/((BS307+1)/(Q307/1.6)+1/(R307/1.37)) + BS307/((BS307+1)/(Q307/1.6) + BS307/(R307/1.37))</f>
        <v>0</v>
      </c>
      <c r="U307">
        <f>(BN307*BQ307)</f>
        <v>0</v>
      </c>
      <c r="V307">
        <f>(CF307+(U307+2*0.95*5.67E-8*(((CF307+$B$7)+273)^4-(CF307+273)^4)-44100*J307)/(1.84*29.3*R307+8*0.95*5.67E-8*(CF307+273)^3))</f>
        <v>0</v>
      </c>
      <c r="W307">
        <f>($C$7*CG307+$D$7*CH307+$E$7*V307)</f>
        <v>0</v>
      </c>
      <c r="X307">
        <f>0.61365*exp(17.502*W307/(240.97+W307))</f>
        <v>0</v>
      </c>
      <c r="Y307">
        <f>(Z307/AA307*100)</f>
        <v>0</v>
      </c>
      <c r="Z307">
        <f>BY307*(CD307+CE307)/1000</f>
        <v>0</v>
      </c>
      <c r="AA307">
        <f>0.61365*exp(17.502*CF307/(240.97+CF307))</f>
        <v>0</v>
      </c>
      <c r="AB307">
        <f>(X307-BY307*(CD307+CE307)/1000)</f>
        <v>0</v>
      </c>
      <c r="AC307">
        <f>(-J307*44100)</f>
        <v>0</v>
      </c>
      <c r="AD307">
        <f>2*29.3*R307*0.92*(CF307-W307)</f>
        <v>0</v>
      </c>
      <c r="AE307">
        <f>2*0.95*5.67E-8*(((CF307+$B$7)+273)^4-(W307+273)^4)</f>
        <v>0</v>
      </c>
      <c r="AF307">
        <f>U307+AE307+AC307+AD307</f>
        <v>0</v>
      </c>
      <c r="AG307">
        <v>11</v>
      </c>
      <c r="AH307">
        <v>1</v>
      </c>
      <c r="AI307">
        <f>IF(AG307*$H$13&gt;=AK307,1.0,(AK307/(AK307-AG307*$H$13)))</f>
        <v>0</v>
      </c>
      <c r="AJ307">
        <f>(AI307-1)*100</f>
        <v>0</v>
      </c>
      <c r="AK307">
        <f>MAX(0,($B$13+$C$13*CK307)/(1+$D$13*CK307)*CD307/(CF307+273)*$E$13)</f>
        <v>0</v>
      </c>
      <c r="AL307" t="s">
        <v>292</v>
      </c>
      <c r="AM307" t="s">
        <v>292</v>
      </c>
      <c r="AN307">
        <v>0</v>
      </c>
      <c r="AO307">
        <v>0</v>
      </c>
      <c r="AP307">
        <f>1-AN307/AO307</f>
        <v>0</v>
      </c>
      <c r="AQ307">
        <v>0</v>
      </c>
      <c r="AR307" t="s">
        <v>292</v>
      </c>
      <c r="AS307" t="s">
        <v>292</v>
      </c>
      <c r="AT307">
        <v>0</v>
      </c>
      <c r="AU307">
        <v>0</v>
      </c>
      <c r="AV307">
        <f>1-AT307/AU307</f>
        <v>0</v>
      </c>
      <c r="AW307">
        <v>0.5</v>
      </c>
      <c r="AX307">
        <f>BO307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292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BN307">
        <f>$B$11*CL307+$C$11*CM307+$F$11*CN307*(1-CQ307)</f>
        <v>0</v>
      </c>
      <c r="BO307">
        <f>BN307*BP307</f>
        <v>0</v>
      </c>
      <c r="BP307">
        <f>($B$11*$D$9+$C$11*$D$9+$F$11*((DA307+CS307)/MAX(DA307+CS307+DB307, 0.1)*$I$9+DB307/MAX(DA307+CS307+DB307, 0.1)*$J$9))/($B$11+$C$11+$F$11)</f>
        <v>0</v>
      </c>
      <c r="BQ307">
        <f>($B$11*$K$9+$C$11*$K$9+$F$11*((DA307+CS307)/MAX(DA307+CS307+DB307, 0.1)*$P$9+DB307/MAX(DA307+CS307+DB307, 0.1)*$Q$9))/($B$11+$C$11+$F$11)</f>
        <v>0</v>
      </c>
      <c r="BR307">
        <v>6</v>
      </c>
      <c r="BS307">
        <v>0.5</v>
      </c>
      <c r="BT307" t="s">
        <v>293</v>
      </c>
      <c r="BU307">
        <v>2</v>
      </c>
      <c r="BV307">
        <v>1626126893.6</v>
      </c>
      <c r="BW307">
        <v>400.270666666667</v>
      </c>
      <c r="BX307">
        <v>419.996333333333</v>
      </c>
      <c r="BY307">
        <v>10.149</v>
      </c>
      <c r="BZ307">
        <v>5.78898</v>
      </c>
      <c r="CA307">
        <v>398.143666666667</v>
      </c>
      <c r="CB307">
        <v>10.1884333333333</v>
      </c>
      <c r="CC307">
        <v>899.966333333333</v>
      </c>
      <c r="CD307">
        <v>100.778666666667</v>
      </c>
      <c r="CE307">
        <v>0.110709666666667</v>
      </c>
      <c r="CF307">
        <v>23.8311666666667</v>
      </c>
      <c r="CG307">
        <v>22.3704</v>
      </c>
      <c r="CH307">
        <v>999.9</v>
      </c>
      <c r="CI307">
        <v>0</v>
      </c>
      <c r="CJ307">
        <v>0</v>
      </c>
      <c r="CK307">
        <v>10051.0333333333</v>
      </c>
      <c r="CL307">
        <v>0</v>
      </c>
      <c r="CM307">
        <v>0.221023</v>
      </c>
      <c r="CN307">
        <v>1459.97666666667</v>
      </c>
      <c r="CO307">
        <v>0.972997666666667</v>
      </c>
      <c r="CP307">
        <v>0.0270023666666667</v>
      </c>
      <c r="CQ307">
        <v>0</v>
      </c>
      <c r="CR307">
        <v>874.971333333333</v>
      </c>
      <c r="CS307">
        <v>4.99999</v>
      </c>
      <c r="CT307">
        <v>12828.4</v>
      </c>
      <c r="CU307">
        <v>12728.1666666667</v>
      </c>
      <c r="CV307">
        <v>40.312</v>
      </c>
      <c r="CW307">
        <v>42.25</v>
      </c>
      <c r="CX307">
        <v>41.375</v>
      </c>
      <c r="CY307">
        <v>41.687</v>
      </c>
      <c r="CZ307">
        <v>42.25</v>
      </c>
      <c r="DA307">
        <v>1415.68666666667</v>
      </c>
      <c r="DB307">
        <v>39.29</v>
      </c>
      <c r="DC307">
        <v>0</v>
      </c>
      <c r="DD307">
        <v>1626126903.7</v>
      </c>
      <c r="DE307">
        <v>0</v>
      </c>
      <c r="DF307">
        <v>875.377653846154</v>
      </c>
      <c r="DG307">
        <v>-3.99524786564647</v>
      </c>
      <c r="DH307">
        <v>-32.3623933021793</v>
      </c>
      <c r="DI307">
        <v>12832.3307692308</v>
      </c>
      <c r="DJ307">
        <v>15</v>
      </c>
      <c r="DK307">
        <v>1626126261</v>
      </c>
      <c r="DL307" t="s">
        <v>294</v>
      </c>
      <c r="DM307">
        <v>1626126255</v>
      </c>
      <c r="DN307">
        <v>1626126261</v>
      </c>
      <c r="DO307">
        <v>7</v>
      </c>
      <c r="DP307">
        <v>0.339</v>
      </c>
      <c r="DQ307">
        <v>0.02</v>
      </c>
      <c r="DR307">
        <v>2.158</v>
      </c>
      <c r="DS307">
        <v>-0.064</v>
      </c>
      <c r="DT307">
        <v>420</v>
      </c>
      <c r="DU307">
        <v>4</v>
      </c>
      <c r="DV307">
        <v>0.09</v>
      </c>
      <c r="DW307">
        <v>0.05</v>
      </c>
      <c r="DX307">
        <v>-19.6800170731707</v>
      </c>
      <c r="DY307">
        <v>-0.282284320557511</v>
      </c>
      <c r="DZ307">
        <v>0.0399420794214174</v>
      </c>
      <c r="EA307">
        <v>1</v>
      </c>
      <c r="EB307">
        <v>875.531314285714</v>
      </c>
      <c r="EC307">
        <v>-3.11927608424362</v>
      </c>
      <c r="ED307">
        <v>0.368546238341839</v>
      </c>
      <c r="EE307">
        <v>1</v>
      </c>
      <c r="EF307">
        <v>4.28297512195122</v>
      </c>
      <c r="EG307">
        <v>0.374146202090598</v>
      </c>
      <c r="EH307">
        <v>0.0390038057631498</v>
      </c>
      <c r="EI307">
        <v>0</v>
      </c>
      <c r="EJ307">
        <v>2</v>
      </c>
      <c r="EK307">
        <v>3</v>
      </c>
      <c r="EL307" t="s">
        <v>340</v>
      </c>
      <c r="EM307">
        <v>100</v>
      </c>
      <c r="EN307">
        <v>100</v>
      </c>
      <c r="EO307">
        <v>2.127</v>
      </c>
      <c r="EP307">
        <v>-0.0394</v>
      </c>
      <c r="EQ307">
        <v>1.36772170046793</v>
      </c>
      <c r="ER307">
        <v>0.00225868272383977</v>
      </c>
      <c r="ES307">
        <v>-9.96746185667655e-07</v>
      </c>
      <c r="ET307">
        <v>2.83711317370827e-10</v>
      </c>
      <c r="EU307">
        <v>-0.063082517618382</v>
      </c>
      <c r="EV307">
        <v>-0.00217948432402501</v>
      </c>
      <c r="EW307">
        <v>0.000453263451741206</v>
      </c>
      <c r="EX307">
        <v>-1.16319206543697e-06</v>
      </c>
      <c r="EY307">
        <v>-2</v>
      </c>
      <c r="EZ307">
        <v>2196</v>
      </c>
      <c r="FA307">
        <v>1</v>
      </c>
      <c r="FB307">
        <v>25</v>
      </c>
      <c r="FC307">
        <v>10.7</v>
      </c>
      <c r="FD307">
        <v>10.6</v>
      </c>
      <c r="FE307">
        <v>18</v>
      </c>
      <c r="FF307">
        <v>947.315</v>
      </c>
      <c r="FG307">
        <v>426.858</v>
      </c>
      <c r="FH307">
        <v>26.8444</v>
      </c>
      <c r="FI307">
        <v>25.3557</v>
      </c>
      <c r="FJ307">
        <v>29.9999</v>
      </c>
      <c r="FK307">
        <v>25.5417</v>
      </c>
      <c r="FL307">
        <v>25.5866</v>
      </c>
      <c r="FM307">
        <v>25.2883</v>
      </c>
      <c r="FN307">
        <v>65.7134</v>
      </c>
      <c r="FO307">
        <v>0</v>
      </c>
      <c r="FP307">
        <v>26.92</v>
      </c>
      <c r="FQ307">
        <v>420</v>
      </c>
      <c r="FR307">
        <v>5.88194</v>
      </c>
      <c r="FS307">
        <v>101.439</v>
      </c>
      <c r="FT307">
        <v>102.066</v>
      </c>
    </row>
    <row r="308" spans="1:176">
      <c r="A308">
        <v>292</v>
      </c>
      <c r="B308">
        <v>1626126896.6</v>
      </c>
      <c r="C308">
        <v>582.099999904633</v>
      </c>
      <c r="D308" t="s">
        <v>878</v>
      </c>
      <c r="E308" t="s">
        <v>879</v>
      </c>
      <c r="F308">
        <v>1</v>
      </c>
      <c r="I308">
        <v>1626126895.6</v>
      </c>
      <c r="J308">
        <f>(K308)/1000</f>
        <v>0</v>
      </c>
      <c r="K308">
        <f>1000*CC308*AI308*(BY308-BZ308)/(100*BR308*(1000-AI308*BY308))</f>
        <v>0</v>
      </c>
      <c r="L308">
        <f>CC308*AI308*(BX308-BW308*(1000-AI308*BZ308)/(1000-AI308*BY308))/(100*BR308)</f>
        <v>0</v>
      </c>
      <c r="M308">
        <f>BW308 - IF(AI308&gt;1, L308*BR308*100.0/(AK308*CK308), 0)</f>
        <v>0</v>
      </c>
      <c r="N308">
        <f>((T308-J308/2)*M308-L308)/(T308+J308/2)</f>
        <v>0</v>
      </c>
      <c r="O308">
        <f>N308*(CD308+CE308)/1000.0</f>
        <v>0</v>
      </c>
      <c r="P308">
        <f>(BW308 - IF(AI308&gt;1, L308*BR308*100.0/(AK308*CK308), 0))*(CD308+CE308)/1000.0</f>
        <v>0</v>
      </c>
      <c r="Q308">
        <f>2.0/((1/S308-1/R308)+SIGN(S308)*SQRT((1/S308-1/R308)*(1/S308-1/R308) + 4*BS308/((BS308+1)*(BS308+1))*(2*1/S308*1/R308-1/R308*1/R308)))</f>
        <v>0</v>
      </c>
      <c r="R308">
        <f>IF(LEFT(BT308,1)&lt;&gt;"0",IF(LEFT(BT308,1)="1",3.0,BU308),$D$5+$E$5*(CK308*CD308/($K$5*1000))+$F$5*(CK308*CD308/($K$5*1000))*MAX(MIN(BR308,$J$5),$I$5)*MAX(MIN(BR308,$J$5),$I$5)+$G$5*MAX(MIN(BR308,$J$5),$I$5)*(CK308*CD308/($K$5*1000))+$H$5*(CK308*CD308/($K$5*1000))*(CK308*CD308/($K$5*1000)))</f>
        <v>0</v>
      </c>
      <c r="S308">
        <f>J308*(1000-(1000*0.61365*exp(17.502*W308/(240.97+W308))/(CD308+CE308)+BY308)/2)/(1000*0.61365*exp(17.502*W308/(240.97+W308))/(CD308+CE308)-BY308)</f>
        <v>0</v>
      </c>
      <c r="T308">
        <f>1/((BS308+1)/(Q308/1.6)+1/(R308/1.37)) + BS308/((BS308+1)/(Q308/1.6) + BS308/(R308/1.37))</f>
        <v>0</v>
      </c>
      <c r="U308">
        <f>(BN308*BQ308)</f>
        <v>0</v>
      </c>
      <c r="V308">
        <f>(CF308+(U308+2*0.95*5.67E-8*(((CF308+$B$7)+273)^4-(CF308+273)^4)-44100*J308)/(1.84*29.3*R308+8*0.95*5.67E-8*(CF308+273)^3))</f>
        <v>0</v>
      </c>
      <c r="W308">
        <f>($C$7*CG308+$D$7*CH308+$E$7*V308)</f>
        <v>0</v>
      </c>
      <c r="X308">
        <f>0.61365*exp(17.502*W308/(240.97+W308))</f>
        <v>0</v>
      </c>
      <c r="Y308">
        <f>(Z308/AA308*100)</f>
        <v>0</v>
      </c>
      <c r="Z308">
        <f>BY308*(CD308+CE308)/1000</f>
        <v>0</v>
      </c>
      <c r="AA308">
        <f>0.61365*exp(17.502*CF308/(240.97+CF308))</f>
        <v>0</v>
      </c>
      <c r="AB308">
        <f>(X308-BY308*(CD308+CE308)/1000)</f>
        <v>0</v>
      </c>
      <c r="AC308">
        <f>(-J308*44100)</f>
        <v>0</v>
      </c>
      <c r="AD308">
        <f>2*29.3*R308*0.92*(CF308-W308)</f>
        <v>0</v>
      </c>
      <c r="AE308">
        <f>2*0.95*5.67E-8*(((CF308+$B$7)+273)^4-(W308+273)^4)</f>
        <v>0</v>
      </c>
      <c r="AF308">
        <f>U308+AE308+AC308+AD308</f>
        <v>0</v>
      </c>
      <c r="AG308">
        <v>12</v>
      </c>
      <c r="AH308">
        <v>1</v>
      </c>
      <c r="AI308">
        <f>IF(AG308*$H$13&gt;=AK308,1.0,(AK308/(AK308-AG308*$H$13)))</f>
        <v>0</v>
      </c>
      <c r="AJ308">
        <f>(AI308-1)*100</f>
        <v>0</v>
      </c>
      <c r="AK308">
        <f>MAX(0,($B$13+$C$13*CK308)/(1+$D$13*CK308)*CD308/(CF308+273)*$E$13)</f>
        <v>0</v>
      </c>
      <c r="AL308" t="s">
        <v>292</v>
      </c>
      <c r="AM308" t="s">
        <v>292</v>
      </c>
      <c r="AN308">
        <v>0</v>
      </c>
      <c r="AO308">
        <v>0</v>
      </c>
      <c r="AP308">
        <f>1-AN308/AO308</f>
        <v>0</v>
      </c>
      <c r="AQ308">
        <v>0</v>
      </c>
      <c r="AR308" t="s">
        <v>292</v>
      </c>
      <c r="AS308" t="s">
        <v>292</v>
      </c>
      <c r="AT308">
        <v>0</v>
      </c>
      <c r="AU308">
        <v>0</v>
      </c>
      <c r="AV308">
        <f>1-AT308/AU308</f>
        <v>0</v>
      </c>
      <c r="AW308">
        <v>0.5</v>
      </c>
      <c r="AX308">
        <f>BO308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292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BN308">
        <f>$B$11*CL308+$C$11*CM308+$F$11*CN308*(1-CQ308)</f>
        <v>0</v>
      </c>
      <c r="BO308">
        <f>BN308*BP308</f>
        <v>0</v>
      </c>
      <c r="BP308">
        <f>($B$11*$D$9+$C$11*$D$9+$F$11*((DA308+CS308)/MAX(DA308+CS308+DB308, 0.1)*$I$9+DB308/MAX(DA308+CS308+DB308, 0.1)*$J$9))/($B$11+$C$11+$F$11)</f>
        <v>0</v>
      </c>
      <c r="BQ308">
        <f>($B$11*$K$9+$C$11*$K$9+$F$11*((DA308+CS308)/MAX(DA308+CS308+DB308, 0.1)*$P$9+DB308/MAX(DA308+CS308+DB308, 0.1)*$Q$9))/($B$11+$C$11+$F$11)</f>
        <v>0</v>
      </c>
      <c r="BR308">
        <v>6</v>
      </c>
      <c r="BS308">
        <v>0.5</v>
      </c>
      <c r="BT308" t="s">
        <v>293</v>
      </c>
      <c r="BU308">
        <v>2</v>
      </c>
      <c r="BV308">
        <v>1626126895.6</v>
      </c>
      <c r="BW308">
        <v>400.274666666667</v>
      </c>
      <c r="BX308">
        <v>419.970666666667</v>
      </c>
      <c r="BY308">
        <v>10.1687</v>
      </c>
      <c r="BZ308">
        <v>5.80015666666667</v>
      </c>
      <c r="CA308">
        <v>398.147666666667</v>
      </c>
      <c r="CB308">
        <v>10.2080666666667</v>
      </c>
      <c r="CC308">
        <v>900.055</v>
      </c>
      <c r="CD308">
        <v>100.778</v>
      </c>
      <c r="CE308">
        <v>0.111174</v>
      </c>
      <c r="CF308">
        <v>23.8723</v>
      </c>
      <c r="CG308">
        <v>22.4072666666667</v>
      </c>
      <c r="CH308">
        <v>999.9</v>
      </c>
      <c r="CI308">
        <v>0</v>
      </c>
      <c r="CJ308">
        <v>0</v>
      </c>
      <c r="CK308">
        <v>10035.4333333333</v>
      </c>
      <c r="CL308">
        <v>0</v>
      </c>
      <c r="CM308">
        <v>0.221023</v>
      </c>
      <c r="CN308">
        <v>1459.97666666667</v>
      </c>
      <c r="CO308">
        <v>0.972997666666667</v>
      </c>
      <c r="CP308">
        <v>0.0270023666666667</v>
      </c>
      <c r="CQ308">
        <v>0</v>
      </c>
      <c r="CR308">
        <v>875.128666666667</v>
      </c>
      <c r="CS308">
        <v>4.99999</v>
      </c>
      <c r="CT308">
        <v>12827.7</v>
      </c>
      <c r="CU308">
        <v>12728.1333333333</v>
      </c>
      <c r="CV308">
        <v>40.312</v>
      </c>
      <c r="CW308">
        <v>42.25</v>
      </c>
      <c r="CX308">
        <v>41.375</v>
      </c>
      <c r="CY308">
        <v>41.687</v>
      </c>
      <c r="CZ308">
        <v>42.25</v>
      </c>
      <c r="DA308">
        <v>1415.68666666667</v>
      </c>
      <c r="DB308">
        <v>39.29</v>
      </c>
      <c r="DC308">
        <v>0</v>
      </c>
      <c r="DD308">
        <v>1626126906.1</v>
      </c>
      <c r="DE308">
        <v>0</v>
      </c>
      <c r="DF308">
        <v>875.276576923077</v>
      </c>
      <c r="DG308">
        <v>-3.14218803266931</v>
      </c>
      <c r="DH308">
        <v>-31.9965813087753</v>
      </c>
      <c r="DI308">
        <v>12831.0807692308</v>
      </c>
      <c r="DJ308">
        <v>15</v>
      </c>
      <c r="DK308">
        <v>1626126261</v>
      </c>
      <c r="DL308" t="s">
        <v>294</v>
      </c>
      <c r="DM308">
        <v>1626126255</v>
      </c>
      <c r="DN308">
        <v>1626126261</v>
      </c>
      <c r="DO308">
        <v>7</v>
      </c>
      <c r="DP308">
        <v>0.339</v>
      </c>
      <c r="DQ308">
        <v>0.02</v>
      </c>
      <c r="DR308">
        <v>2.158</v>
      </c>
      <c r="DS308">
        <v>-0.064</v>
      </c>
      <c r="DT308">
        <v>420</v>
      </c>
      <c r="DU308">
        <v>4</v>
      </c>
      <c r="DV308">
        <v>0.09</v>
      </c>
      <c r="DW308">
        <v>0.05</v>
      </c>
      <c r="DX308">
        <v>-19.6823365853659</v>
      </c>
      <c r="DY308">
        <v>-0.341928919860657</v>
      </c>
      <c r="DZ308">
        <v>0.0410962152200592</v>
      </c>
      <c r="EA308">
        <v>1</v>
      </c>
      <c r="EB308">
        <v>875.435</v>
      </c>
      <c r="EC308">
        <v>-3.29752215886782</v>
      </c>
      <c r="ED308">
        <v>0.370899071463013</v>
      </c>
      <c r="EE308">
        <v>1</v>
      </c>
      <c r="EF308">
        <v>4.29725048780488</v>
      </c>
      <c r="EG308">
        <v>0.38457449477353</v>
      </c>
      <c r="EH308">
        <v>0.0400995722227179</v>
      </c>
      <c r="EI308">
        <v>0</v>
      </c>
      <c r="EJ308">
        <v>2</v>
      </c>
      <c r="EK308">
        <v>3</v>
      </c>
      <c r="EL308" t="s">
        <v>340</v>
      </c>
      <c r="EM308">
        <v>100</v>
      </c>
      <c r="EN308">
        <v>100</v>
      </c>
      <c r="EO308">
        <v>2.127</v>
      </c>
      <c r="EP308">
        <v>-0.0393</v>
      </c>
      <c r="EQ308">
        <v>1.36772170046793</v>
      </c>
      <c r="ER308">
        <v>0.00225868272383977</v>
      </c>
      <c r="ES308">
        <v>-9.96746185667655e-07</v>
      </c>
      <c r="ET308">
        <v>2.83711317370827e-10</v>
      </c>
      <c r="EU308">
        <v>-0.063082517618382</v>
      </c>
      <c r="EV308">
        <v>-0.00217948432402501</v>
      </c>
      <c r="EW308">
        <v>0.000453263451741206</v>
      </c>
      <c r="EX308">
        <v>-1.16319206543697e-06</v>
      </c>
      <c r="EY308">
        <v>-2</v>
      </c>
      <c r="EZ308">
        <v>2196</v>
      </c>
      <c r="FA308">
        <v>1</v>
      </c>
      <c r="FB308">
        <v>25</v>
      </c>
      <c r="FC308">
        <v>10.7</v>
      </c>
      <c r="FD308">
        <v>10.6</v>
      </c>
      <c r="FE308">
        <v>18</v>
      </c>
      <c r="FF308">
        <v>947.108</v>
      </c>
      <c r="FG308">
        <v>426.996</v>
      </c>
      <c r="FH308">
        <v>26.9144</v>
      </c>
      <c r="FI308">
        <v>25.3547</v>
      </c>
      <c r="FJ308">
        <v>30</v>
      </c>
      <c r="FK308">
        <v>25.5403</v>
      </c>
      <c r="FL308">
        <v>25.5854</v>
      </c>
      <c r="FM308">
        <v>25.2889</v>
      </c>
      <c r="FN308">
        <v>65.7134</v>
      </c>
      <c r="FO308">
        <v>0</v>
      </c>
      <c r="FP308">
        <v>27.02</v>
      </c>
      <c r="FQ308">
        <v>420</v>
      </c>
      <c r="FR308">
        <v>5.91964</v>
      </c>
      <c r="FS308">
        <v>101.439</v>
      </c>
      <c r="FT308">
        <v>102.064</v>
      </c>
    </row>
    <row r="309" spans="1:176">
      <c r="A309">
        <v>293</v>
      </c>
      <c r="B309">
        <v>1626126898.6</v>
      </c>
      <c r="C309">
        <v>584.099999904633</v>
      </c>
      <c r="D309" t="s">
        <v>880</v>
      </c>
      <c r="E309" t="s">
        <v>881</v>
      </c>
      <c r="F309">
        <v>1</v>
      </c>
      <c r="I309">
        <v>1626126897.6</v>
      </c>
      <c r="J309">
        <f>(K309)/1000</f>
        <v>0</v>
      </c>
      <c r="K309">
        <f>1000*CC309*AI309*(BY309-BZ309)/(100*BR309*(1000-AI309*BY309))</f>
        <v>0</v>
      </c>
      <c r="L309">
        <f>CC309*AI309*(BX309-BW309*(1000-AI309*BZ309)/(1000-AI309*BY309))/(100*BR309)</f>
        <v>0</v>
      </c>
      <c r="M309">
        <f>BW309 - IF(AI309&gt;1, L309*BR309*100.0/(AK309*CK309), 0)</f>
        <v>0</v>
      </c>
      <c r="N309">
        <f>((T309-J309/2)*M309-L309)/(T309+J309/2)</f>
        <v>0</v>
      </c>
      <c r="O309">
        <f>N309*(CD309+CE309)/1000.0</f>
        <v>0</v>
      </c>
      <c r="P309">
        <f>(BW309 - IF(AI309&gt;1, L309*BR309*100.0/(AK309*CK309), 0))*(CD309+CE309)/1000.0</f>
        <v>0</v>
      </c>
      <c r="Q309">
        <f>2.0/((1/S309-1/R309)+SIGN(S309)*SQRT((1/S309-1/R309)*(1/S309-1/R309) + 4*BS309/((BS309+1)*(BS309+1))*(2*1/S309*1/R309-1/R309*1/R309)))</f>
        <v>0</v>
      </c>
      <c r="R309">
        <f>IF(LEFT(BT309,1)&lt;&gt;"0",IF(LEFT(BT309,1)="1",3.0,BU309),$D$5+$E$5*(CK309*CD309/($K$5*1000))+$F$5*(CK309*CD309/($K$5*1000))*MAX(MIN(BR309,$J$5),$I$5)*MAX(MIN(BR309,$J$5),$I$5)+$G$5*MAX(MIN(BR309,$J$5),$I$5)*(CK309*CD309/($K$5*1000))+$H$5*(CK309*CD309/($K$5*1000))*(CK309*CD309/($K$5*1000)))</f>
        <v>0</v>
      </c>
      <c r="S309">
        <f>J309*(1000-(1000*0.61365*exp(17.502*W309/(240.97+W309))/(CD309+CE309)+BY309)/2)/(1000*0.61365*exp(17.502*W309/(240.97+W309))/(CD309+CE309)-BY309)</f>
        <v>0</v>
      </c>
      <c r="T309">
        <f>1/((BS309+1)/(Q309/1.6)+1/(R309/1.37)) + BS309/((BS309+1)/(Q309/1.6) + BS309/(R309/1.37))</f>
        <v>0</v>
      </c>
      <c r="U309">
        <f>(BN309*BQ309)</f>
        <v>0</v>
      </c>
      <c r="V309">
        <f>(CF309+(U309+2*0.95*5.67E-8*(((CF309+$B$7)+273)^4-(CF309+273)^4)-44100*J309)/(1.84*29.3*R309+8*0.95*5.67E-8*(CF309+273)^3))</f>
        <v>0</v>
      </c>
      <c r="W309">
        <f>($C$7*CG309+$D$7*CH309+$E$7*V309)</f>
        <v>0</v>
      </c>
      <c r="X309">
        <f>0.61365*exp(17.502*W309/(240.97+W309))</f>
        <v>0</v>
      </c>
      <c r="Y309">
        <f>(Z309/AA309*100)</f>
        <v>0</v>
      </c>
      <c r="Z309">
        <f>BY309*(CD309+CE309)/1000</f>
        <v>0</v>
      </c>
      <c r="AA309">
        <f>0.61365*exp(17.502*CF309/(240.97+CF309))</f>
        <v>0</v>
      </c>
      <c r="AB309">
        <f>(X309-BY309*(CD309+CE309)/1000)</f>
        <v>0</v>
      </c>
      <c r="AC309">
        <f>(-J309*44100)</f>
        <v>0</v>
      </c>
      <c r="AD309">
        <f>2*29.3*R309*0.92*(CF309-W309)</f>
        <v>0</v>
      </c>
      <c r="AE309">
        <f>2*0.95*5.67E-8*(((CF309+$B$7)+273)^4-(W309+273)^4)</f>
        <v>0</v>
      </c>
      <c r="AF309">
        <f>U309+AE309+AC309+AD309</f>
        <v>0</v>
      </c>
      <c r="AG309">
        <v>11</v>
      </c>
      <c r="AH309">
        <v>1</v>
      </c>
      <c r="AI309">
        <f>IF(AG309*$H$13&gt;=AK309,1.0,(AK309/(AK309-AG309*$H$13)))</f>
        <v>0</v>
      </c>
      <c r="AJ309">
        <f>(AI309-1)*100</f>
        <v>0</v>
      </c>
      <c r="AK309">
        <f>MAX(0,($B$13+$C$13*CK309)/(1+$D$13*CK309)*CD309/(CF309+273)*$E$13)</f>
        <v>0</v>
      </c>
      <c r="AL309" t="s">
        <v>292</v>
      </c>
      <c r="AM309" t="s">
        <v>292</v>
      </c>
      <c r="AN309">
        <v>0</v>
      </c>
      <c r="AO309">
        <v>0</v>
      </c>
      <c r="AP309">
        <f>1-AN309/AO309</f>
        <v>0</v>
      </c>
      <c r="AQ309">
        <v>0</v>
      </c>
      <c r="AR309" t="s">
        <v>292</v>
      </c>
      <c r="AS309" t="s">
        <v>292</v>
      </c>
      <c r="AT309">
        <v>0</v>
      </c>
      <c r="AU309">
        <v>0</v>
      </c>
      <c r="AV309">
        <f>1-AT309/AU309</f>
        <v>0</v>
      </c>
      <c r="AW309">
        <v>0.5</v>
      </c>
      <c r="AX309">
        <f>BO309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292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BN309">
        <f>$B$11*CL309+$C$11*CM309+$F$11*CN309*(1-CQ309)</f>
        <v>0</v>
      </c>
      <c r="BO309">
        <f>BN309*BP309</f>
        <v>0</v>
      </c>
      <c r="BP309">
        <f>($B$11*$D$9+$C$11*$D$9+$F$11*((DA309+CS309)/MAX(DA309+CS309+DB309, 0.1)*$I$9+DB309/MAX(DA309+CS309+DB309, 0.1)*$J$9))/($B$11+$C$11+$F$11)</f>
        <v>0</v>
      </c>
      <c r="BQ309">
        <f>($B$11*$K$9+$C$11*$K$9+$F$11*((DA309+CS309)/MAX(DA309+CS309+DB309, 0.1)*$P$9+DB309/MAX(DA309+CS309+DB309, 0.1)*$Q$9))/($B$11+$C$11+$F$11)</f>
        <v>0</v>
      </c>
      <c r="BR309">
        <v>6</v>
      </c>
      <c r="BS309">
        <v>0.5</v>
      </c>
      <c r="BT309" t="s">
        <v>293</v>
      </c>
      <c r="BU309">
        <v>2</v>
      </c>
      <c r="BV309">
        <v>1626126897.6</v>
      </c>
      <c r="BW309">
        <v>400.247666666667</v>
      </c>
      <c r="BX309">
        <v>419.974333333333</v>
      </c>
      <c r="BY309">
        <v>10.1904666666667</v>
      </c>
      <c r="BZ309">
        <v>5.81662</v>
      </c>
      <c r="CA309">
        <v>398.120666666667</v>
      </c>
      <c r="CB309">
        <v>10.2296333333333</v>
      </c>
      <c r="CC309">
        <v>899.989</v>
      </c>
      <c r="CD309">
        <v>100.778</v>
      </c>
      <c r="CE309">
        <v>0.112039333333333</v>
      </c>
      <c r="CF309">
        <v>23.9123666666667</v>
      </c>
      <c r="CG309">
        <v>22.4463333333333</v>
      </c>
      <c r="CH309">
        <v>999.9</v>
      </c>
      <c r="CI309">
        <v>0</v>
      </c>
      <c r="CJ309">
        <v>0</v>
      </c>
      <c r="CK309">
        <v>9961.24666666667</v>
      </c>
      <c r="CL309">
        <v>0</v>
      </c>
      <c r="CM309">
        <v>0.221023</v>
      </c>
      <c r="CN309">
        <v>1460.05333333333</v>
      </c>
      <c r="CO309">
        <v>0.972999</v>
      </c>
      <c r="CP309">
        <v>0.0270008</v>
      </c>
      <c r="CQ309">
        <v>0</v>
      </c>
      <c r="CR309">
        <v>874.881333333333</v>
      </c>
      <c r="CS309">
        <v>4.99999</v>
      </c>
      <c r="CT309">
        <v>12827.6666666667</v>
      </c>
      <c r="CU309">
        <v>12728.8333333333</v>
      </c>
      <c r="CV309">
        <v>40.312</v>
      </c>
      <c r="CW309">
        <v>42.2913333333333</v>
      </c>
      <c r="CX309">
        <v>41.375</v>
      </c>
      <c r="CY309">
        <v>41.687</v>
      </c>
      <c r="CZ309">
        <v>42.25</v>
      </c>
      <c r="DA309">
        <v>1415.76333333333</v>
      </c>
      <c r="DB309">
        <v>39.29</v>
      </c>
      <c r="DC309">
        <v>0</v>
      </c>
      <c r="DD309">
        <v>1626126907.9</v>
      </c>
      <c r="DE309">
        <v>0</v>
      </c>
      <c r="DF309">
        <v>875.1446</v>
      </c>
      <c r="DG309">
        <v>-1.90799999173131</v>
      </c>
      <c r="DH309">
        <v>-30.230769285686</v>
      </c>
      <c r="DI309">
        <v>12830.076</v>
      </c>
      <c r="DJ309">
        <v>15</v>
      </c>
      <c r="DK309">
        <v>1626126261</v>
      </c>
      <c r="DL309" t="s">
        <v>294</v>
      </c>
      <c r="DM309">
        <v>1626126255</v>
      </c>
      <c r="DN309">
        <v>1626126261</v>
      </c>
      <c r="DO309">
        <v>7</v>
      </c>
      <c r="DP309">
        <v>0.339</v>
      </c>
      <c r="DQ309">
        <v>0.02</v>
      </c>
      <c r="DR309">
        <v>2.158</v>
      </c>
      <c r="DS309">
        <v>-0.064</v>
      </c>
      <c r="DT309">
        <v>420</v>
      </c>
      <c r="DU309">
        <v>4</v>
      </c>
      <c r="DV309">
        <v>0.09</v>
      </c>
      <c r="DW309">
        <v>0.05</v>
      </c>
      <c r="DX309">
        <v>-19.6868731707317</v>
      </c>
      <c r="DY309">
        <v>-0.321616724738697</v>
      </c>
      <c r="DZ309">
        <v>0.0403254566114515</v>
      </c>
      <c r="EA309">
        <v>1</v>
      </c>
      <c r="EB309">
        <v>875.350696969697</v>
      </c>
      <c r="EC309">
        <v>-3.03374537607792</v>
      </c>
      <c r="ED309">
        <v>0.352888555233885</v>
      </c>
      <c r="EE309">
        <v>1</v>
      </c>
      <c r="EF309">
        <v>4.30968097560976</v>
      </c>
      <c r="EG309">
        <v>0.39769024390245</v>
      </c>
      <c r="EH309">
        <v>0.0412639181429926</v>
      </c>
      <c r="EI309">
        <v>0</v>
      </c>
      <c r="EJ309">
        <v>2</v>
      </c>
      <c r="EK309">
        <v>3</v>
      </c>
      <c r="EL309" t="s">
        <v>340</v>
      </c>
      <c r="EM309">
        <v>100</v>
      </c>
      <c r="EN309">
        <v>100</v>
      </c>
      <c r="EO309">
        <v>2.127</v>
      </c>
      <c r="EP309">
        <v>-0.0391</v>
      </c>
      <c r="EQ309">
        <v>1.36772170046793</v>
      </c>
      <c r="ER309">
        <v>0.00225868272383977</v>
      </c>
      <c r="ES309">
        <v>-9.96746185667655e-07</v>
      </c>
      <c r="ET309">
        <v>2.83711317370827e-10</v>
      </c>
      <c r="EU309">
        <v>-0.063082517618382</v>
      </c>
      <c r="EV309">
        <v>-0.00217948432402501</v>
      </c>
      <c r="EW309">
        <v>0.000453263451741206</v>
      </c>
      <c r="EX309">
        <v>-1.16319206543697e-06</v>
      </c>
      <c r="EY309">
        <v>-2</v>
      </c>
      <c r="EZ309">
        <v>2196</v>
      </c>
      <c r="FA309">
        <v>1</v>
      </c>
      <c r="FB309">
        <v>25</v>
      </c>
      <c r="FC309">
        <v>10.7</v>
      </c>
      <c r="FD309">
        <v>10.6</v>
      </c>
      <c r="FE309">
        <v>18</v>
      </c>
      <c r="FF309">
        <v>947.21</v>
      </c>
      <c r="FG309">
        <v>426.984</v>
      </c>
      <c r="FH309">
        <v>26.9756</v>
      </c>
      <c r="FI309">
        <v>25.3536</v>
      </c>
      <c r="FJ309">
        <v>30</v>
      </c>
      <c r="FK309">
        <v>25.5387</v>
      </c>
      <c r="FL309">
        <v>25.584</v>
      </c>
      <c r="FM309">
        <v>25.2872</v>
      </c>
      <c r="FN309">
        <v>65.7134</v>
      </c>
      <c r="FO309">
        <v>0</v>
      </c>
      <c r="FP309">
        <v>27.12</v>
      </c>
      <c r="FQ309">
        <v>420</v>
      </c>
      <c r="FR309">
        <v>5.91623</v>
      </c>
      <c r="FS309">
        <v>101.438</v>
      </c>
      <c r="FT309">
        <v>102.064</v>
      </c>
    </row>
    <row r="310" spans="1:176">
      <c r="A310">
        <v>294</v>
      </c>
      <c r="B310">
        <v>1626126900.6</v>
      </c>
      <c r="C310">
        <v>586.099999904633</v>
      </c>
      <c r="D310" t="s">
        <v>882</v>
      </c>
      <c r="E310" t="s">
        <v>883</v>
      </c>
      <c r="F310">
        <v>1</v>
      </c>
      <c r="I310">
        <v>1626126899.6</v>
      </c>
      <c r="J310">
        <f>(K310)/1000</f>
        <v>0</v>
      </c>
      <c r="K310">
        <f>1000*CC310*AI310*(BY310-BZ310)/(100*BR310*(1000-AI310*BY310))</f>
        <v>0</v>
      </c>
      <c r="L310">
        <f>CC310*AI310*(BX310-BW310*(1000-AI310*BZ310)/(1000-AI310*BY310))/(100*BR310)</f>
        <v>0</v>
      </c>
      <c r="M310">
        <f>BW310 - IF(AI310&gt;1, L310*BR310*100.0/(AK310*CK310), 0)</f>
        <v>0</v>
      </c>
      <c r="N310">
        <f>((T310-J310/2)*M310-L310)/(T310+J310/2)</f>
        <v>0</v>
      </c>
      <c r="O310">
        <f>N310*(CD310+CE310)/1000.0</f>
        <v>0</v>
      </c>
      <c r="P310">
        <f>(BW310 - IF(AI310&gt;1, L310*BR310*100.0/(AK310*CK310), 0))*(CD310+CE310)/1000.0</f>
        <v>0</v>
      </c>
      <c r="Q310">
        <f>2.0/((1/S310-1/R310)+SIGN(S310)*SQRT((1/S310-1/R310)*(1/S310-1/R310) + 4*BS310/((BS310+1)*(BS310+1))*(2*1/S310*1/R310-1/R310*1/R310)))</f>
        <v>0</v>
      </c>
      <c r="R310">
        <f>IF(LEFT(BT310,1)&lt;&gt;"0",IF(LEFT(BT310,1)="1",3.0,BU310),$D$5+$E$5*(CK310*CD310/($K$5*1000))+$F$5*(CK310*CD310/($K$5*1000))*MAX(MIN(BR310,$J$5),$I$5)*MAX(MIN(BR310,$J$5),$I$5)+$G$5*MAX(MIN(BR310,$J$5),$I$5)*(CK310*CD310/($K$5*1000))+$H$5*(CK310*CD310/($K$5*1000))*(CK310*CD310/($K$5*1000)))</f>
        <v>0</v>
      </c>
      <c r="S310">
        <f>J310*(1000-(1000*0.61365*exp(17.502*W310/(240.97+W310))/(CD310+CE310)+BY310)/2)/(1000*0.61365*exp(17.502*W310/(240.97+W310))/(CD310+CE310)-BY310)</f>
        <v>0</v>
      </c>
      <c r="T310">
        <f>1/((BS310+1)/(Q310/1.6)+1/(R310/1.37)) + BS310/((BS310+1)/(Q310/1.6) + BS310/(R310/1.37))</f>
        <v>0</v>
      </c>
      <c r="U310">
        <f>(BN310*BQ310)</f>
        <v>0</v>
      </c>
      <c r="V310">
        <f>(CF310+(U310+2*0.95*5.67E-8*(((CF310+$B$7)+273)^4-(CF310+273)^4)-44100*J310)/(1.84*29.3*R310+8*0.95*5.67E-8*(CF310+273)^3))</f>
        <v>0</v>
      </c>
      <c r="W310">
        <f>($C$7*CG310+$D$7*CH310+$E$7*V310)</f>
        <v>0</v>
      </c>
      <c r="X310">
        <f>0.61365*exp(17.502*W310/(240.97+W310))</f>
        <v>0</v>
      </c>
      <c r="Y310">
        <f>(Z310/AA310*100)</f>
        <v>0</v>
      </c>
      <c r="Z310">
        <f>BY310*(CD310+CE310)/1000</f>
        <v>0</v>
      </c>
      <c r="AA310">
        <f>0.61365*exp(17.502*CF310/(240.97+CF310))</f>
        <v>0</v>
      </c>
      <c r="AB310">
        <f>(X310-BY310*(CD310+CE310)/1000)</f>
        <v>0</v>
      </c>
      <c r="AC310">
        <f>(-J310*44100)</f>
        <v>0</v>
      </c>
      <c r="AD310">
        <f>2*29.3*R310*0.92*(CF310-W310)</f>
        <v>0</v>
      </c>
      <c r="AE310">
        <f>2*0.95*5.67E-8*(((CF310+$B$7)+273)^4-(W310+273)^4)</f>
        <v>0</v>
      </c>
      <c r="AF310">
        <f>U310+AE310+AC310+AD310</f>
        <v>0</v>
      </c>
      <c r="AG310">
        <v>11</v>
      </c>
      <c r="AH310">
        <v>1</v>
      </c>
      <c r="AI310">
        <f>IF(AG310*$H$13&gt;=AK310,1.0,(AK310/(AK310-AG310*$H$13)))</f>
        <v>0</v>
      </c>
      <c r="AJ310">
        <f>(AI310-1)*100</f>
        <v>0</v>
      </c>
      <c r="AK310">
        <f>MAX(0,($B$13+$C$13*CK310)/(1+$D$13*CK310)*CD310/(CF310+273)*$E$13)</f>
        <v>0</v>
      </c>
      <c r="AL310" t="s">
        <v>292</v>
      </c>
      <c r="AM310" t="s">
        <v>292</v>
      </c>
      <c r="AN310">
        <v>0</v>
      </c>
      <c r="AO310">
        <v>0</v>
      </c>
      <c r="AP310">
        <f>1-AN310/AO310</f>
        <v>0</v>
      </c>
      <c r="AQ310">
        <v>0</v>
      </c>
      <c r="AR310" t="s">
        <v>292</v>
      </c>
      <c r="AS310" t="s">
        <v>292</v>
      </c>
      <c r="AT310">
        <v>0</v>
      </c>
      <c r="AU310">
        <v>0</v>
      </c>
      <c r="AV310">
        <f>1-AT310/AU310</f>
        <v>0</v>
      </c>
      <c r="AW310">
        <v>0.5</v>
      </c>
      <c r="AX310">
        <f>BO310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292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BN310">
        <f>$B$11*CL310+$C$11*CM310+$F$11*CN310*(1-CQ310)</f>
        <v>0</v>
      </c>
      <c r="BO310">
        <f>BN310*BP310</f>
        <v>0</v>
      </c>
      <c r="BP310">
        <f>($B$11*$D$9+$C$11*$D$9+$F$11*((DA310+CS310)/MAX(DA310+CS310+DB310, 0.1)*$I$9+DB310/MAX(DA310+CS310+DB310, 0.1)*$J$9))/($B$11+$C$11+$F$11)</f>
        <v>0</v>
      </c>
      <c r="BQ310">
        <f>($B$11*$K$9+$C$11*$K$9+$F$11*((DA310+CS310)/MAX(DA310+CS310+DB310, 0.1)*$P$9+DB310/MAX(DA310+CS310+DB310, 0.1)*$Q$9))/($B$11+$C$11+$F$11)</f>
        <v>0</v>
      </c>
      <c r="BR310">
        <v>6</v>
      </c>
      <c r="BS310">
        <v>0.5</v>
      </c>
      <c r="BT310" t="s">
        <v>293</v>
      </c>
      <c r="BU310">
        <v>2</v>
      </c>
      <c r="BV310">
        <v>1626126899.6</v>
      </c>
      <c r="BW310">
        <v>400.214333333333</v>
      </c>
      <c r="BX310">
        <v>420.023666666667</v>
      </c>
      <c r="BY310">
        <v>10.2156</v>
      </c>
      <c r="BZ310">
        <v>5.82438333333333</v>
      </c>
      <c r="CA310">
        <v>398.087333333333</v>
      </c>
      <c r="CB310">
        <v>10.2546</v>
      </c>
      <c r="CC310">
        <v>899.993666666667</v>
      </c>
      <c r="CD310">
        <v>100.778</v>
      </c>
      <c r="CE310">
        <v>0.11103</v>
      </c>
      <c r="CF310">
        <v>23.9525666666667</v>
      </c>
      <c r="CG310">
        <v>22.488</v>
      </c>
      <c r="CH310">
        <v>999.9</v>
      </c>
      <c r="CI310">
        <v>0</v>
      </c>
      <c r="CJ310">
        <v>0</v>
      </c>
      <c r="CK310">
        <v>10013.56</v>
      </c>
      <c r="CL310">
        <v>0</v>
      </c>
      <c r="CM310">
        <v>0.221023</v>
      </c>
      <c r="CN310">
        <v>1459.9</v>
      </c>
      <c r="CO310">
        <v>0.972996333333333</v>
      </c>
      <c r="CP310">
        <v>0.0270039333333333</v>
      </c>
      <c r="CQ310">
        <v>0</v>
      </c>
      <c r="CR310">
        <v>874.763333333333</v>
      </c>
      <c r="CS310">
        <v>4.99999</v>
      </c>
      <c r="CT310">
        <v>12825.1</v>
      </c>
      <c r="CU310">
        <v>12727.4</v>
      </c>
      <c r="CV310">
        <v>40.312</v>
      </c>
      <c r="CW310">
        <v>42.25</v>
      </c>
      <c r="CX310">
        <v>41.3956666666667</v>
      </c>
      <c r="CY310">
        <v>41.687</v>
      </c>
      <c r="CZ310">
        <v>42.25</v>
      </c>
      <c r="DA310">
        <v>1415.61</v>
      </c>
      <c r="DB310">
        <v>39.29</v>
      </c>
      <c r="DC310">
        <v>0</v>
      </c>
      <c r="DD310">
        <v>1626126909.7</v>
      </c>
      <c r="DE310">
        <v>0</v>
      </c>
      <c r="DF310">
        <v>875.102884615385</v>
      </c>
      <c r="DG310">
        <v>-2.32577777712772</v>
      </c>
      <c r="DH310">
        <v>-31.6820513820336</v>
      </c>
      <c r="DI310">
        <v>12829.1730769231</v>
      </c>
      <c r="DJ310">
        <v>15</v>
      </c>
      <c r="DK310">
        <v>1626126261</v>
      </c>
      <c r="DL310" t="s">
        <v>294</v>
      </c>
      <c r="DM310">
        <v>1626126255</v>
      </c>
      <c r="DN310">
        <v>1626126261</v>
      </c>
      <c r="DO310">
        <v>7</v>
      </c>
      <c r="DP310">
        <v>0.339</v>
      </c>
      <c r="DQ310">
        <v>0.02</v>
      </c>
      <c r="DR310">
        <v>2.158</v>
      </c>
      <c r="DS310">
        <v>-0.064</v>
      </c>
      <c r="DT310">
        <v>420</v>
      </c>
      <c r="DU310">
        <v>4</v>
      </c>
      <c r="DV310">
        <v>0.09</v>
      </c>
      <c r="DW310">
        <v>0.05</v>
      </c>
      <c r="DX310">
        <v>-19.7028146341463</v>
      </c>
      <c r="DY310">
        <v>-0.342838327526172</v>
      </c>
      <c r="DZ310">
        <v>0.0427314276357923</v>
      </c>
      <c r="EA310">
        <v>1</v>
      </c>
      <c r="EB310">
        <v>875.271971428571</v>
      </c>
      <c r="EC310">
        <v>-3.06367192808875</v>
      </c>
      <c r="ED310">
        <v>0.370685965337185</v>
      </c>
      <c r="EE310">
        <v>1</v>
      </c>
      <c r="EF310">
        <v>4.32123902439024</v>
      </c>
      <c r="EG310">
        <v>0.427967247386763</v>
      </c>
      <c r="EH310">
        <v>0.0436685896383133</v>
      </c>
      <c r="EI310">
        <v>0</v>
      </c>
      <c r="EJ310">
        <v>2</v>
      </c>
      <c r="EK310">
        <v>3</v>
      </c>
      <c r="EL310" t="s">
        <v>340</v>
      </c>
      <c r="EM310">
        <v>100</v>
      </c>
      <c r="EN310">
        <v>100</v>
      </c>
      <c r="EO310">
        <v>2.127</v>
      </c>
      <c r="EP310">
        <v>-0.0389</v>
      </c>
      <c r="EQ310">
        <v>1.36772170046793</v>
      </c>
      <c r="ER310">
        <v>0.00225868272383977</v>
      </c>
      <c r="ES310">
        <v>-9.96746185667655e-07</v>
      </c>
      <c r="ET310">
        <v>2.83711317370827e-10</v>
      </c>
      <c r="EU310">
        <v>-0.063082517618382</v>
      </c>
      <c r="EV310">
        <v>-0.00217948432402501</v>
      </c>
      <c r="EW310">
        <v>0.000453263451741206</v>
      </c>
      <c r="EX310">
        <v>-1.16319206543697e-06</v>
      </c>
      <c r="EY310">
        <v>-2</v>
      </c>
      <c r="EZ310">
        <v>2196</v>
      </c>
      <c r="FA310">
        <v>1</v>
      </c>
      <c r="FB310">
        <v>25</v>
      </c>
      <c r="FC310">
        <v>10.8</v>
      </c>
      <c r="FD310">
        <v>10.7</v>
      </c>
      <c r="FE310">
        <v>18</v>
      </c>
      <c r="FF310">
        <v>947.318</v>
      </c>
      <c r="FG310">
        <v>426.839</v>
      </c>
      <c r="FH310">
        <v>27.0362</v>
      </c>
      <c r="FI310">
        <v>25.3526</v>
      </c>
      <c r="FJ310">
        <v>29.9999</v>
      </c>
      <c r="FK310">
        <v>25.5374</v>
      </c>
      <c r="FL310">
        <v>25.5824</v>
      </c>
      <c r="FM310">
        <v>25.2875</v>
      </c>
      <c r="FN310">
        <v>65.4386</v>
      </c>
      <c r="FO310">
        <v>0</v>
      </c>
      <c r="FP310">
        <v>27.12</v>
      </c>
      <c r="FQ310">
        <v>420</v>
      </c>
      <c r="FR310">
        <v>5.95213</v>
      </c>
      <c r="FS310">
        <v>101.438</v>
      </c>
      <c r="FT310">
        <v>102.064</v>
      </c>
    </row>
    <row r="311" spans="1:176">
      <c r="A311">
        <v>295</v>
      </c>
      <c r="B311">
        <v>1626126902.6</v>
      </c>
      <c r="C311">
        <v>588.099999904633</v>
      </c>
      <c r="D311" t="s">
        <v>884</v>
      </c>
      <c r="E311" t="s">
        <v>885</v>
      </c>
      <c r="F311">
        <v>1</v>
      </c>
      <c r="I311">
        <v>1626126901.6</v>
      </c>
      <c r="J311">
        <f>(K311)/1000</f>
        <v>0</v>
      </c>
      <c r="K311">
        <f>1000*CC311*AI311*(BY311-BZ311)/(100*BR311*(1000-AI311*BY311))</f>
        <v>0</v>
      </c>
      <c r="L311">
        <f>CC311*AI311*(BX311-BW311*(1000-AI311*BZ311)/(1000-AI311*BY311))/(100*BR311)</f>
        <v>0</v>
      </c>
      <c r="M311">
        <f>BW311 - IF(AI311&gt;1, L311*BR311*100.0/(AK311*CK311), 0)</f>
        <v>0</v>
      </c>
      <c r="N311">
        <f>((T311-J311/2)*M311-L311)/(T311+J311/2)</f>
        <v>0</v>
      </c>
      <c r="O311">
        <f>N311*(CD311+CE311)/1000.0</f>
        <v>0</v>
      </c>
      <c r="P311">
        <f>(BW311 - IF(AI311&gt;1, L311*BR311*100.0/(AK311*CK311), 0))*(CD311+CE311)/1000.0</f>
        <v>0</v>
      </c>
      <c r="Q311">
        <f>2.0/((1/S311-1/R311)+SIGN(S311)*SQRT((1/S311-1/R311)*(1/S311-1/R311) + 4*BS311/((BS311+1)*(BS311+1))*(2*1/S311*1/R311-1/R311*1/R311)))</f>
        <v>0</v>
      </c>
      <c r="R311">
        <f>IF(LEFT(BT311,1)&lt;&gt;"0",IF(LEFT(BT311,1)="1",3.0,BU311),$D$5+$E$5*(CK311*CD311/($K$5*1000))+$F$5*(CK311*CD311/($K$5*1000))*MAX(MIN(BR311,$J$5),$I$5)*MAX(MIN(BR311,$J$5),$I$5)+$G$5*MAX(MIN(BR311,$J$5),$I$5)*(CK311*CD311/($K$5*1000))+$H$5*(CK311*CD311/($K$5*1000))*(CK311*CD311/($K$5*1000)))</f>
        <v>0</v>
      </c>
      <c r="S311">
        <f>J311*(1000-(1000*0.61365*exp(17.502*W311/(240.97+W311))/(CD311+CE311)+BY311)/2)/(1000*0.61365*exp(17.502*W311/(240.97+W311))/(CD311+CE311)-BY311)</f>
        <v>0</v>
      </c>
      <c r="T311">
        <f>1/((BS311+1)/(Q311/1.6)+1/(R311/1.37)) + BS311/((BS311+1)/(Q311/1.6) + BS311/(R311/1.37))</f>
        <v>0</v>
      </c>
      <c r="U311">
        <f>(BN311*BQ311)</f>
        <v>0</v>
      </c>
      <c r="V311">
        <f>(CF311+(U311+2*0.95*5.67E-8*(((CF311+$B$7)+273)^4-(CF311+273)^4)-44100*J311)/(1.84*29.3*R311+8*0.95*5.67E-8*(CF311+273)^3))</f>
        <v>0</v>
      </c>
      <c r="W311">
        <f>($C$7*CG311+$D$7*CH311+$E$7*V311)</f>
        <v>0</v>
      </c>
      <c r="X311">
        <f>0.61365*exp(17.502*W311/(240.97+W311))</f>
        <v>0</v>
      </c>
      <c r="Y311">
        <f>(Z311/AA311*100)</f>
        <v>0</v>
      </c>
      <c r="Z311">
        <f>BY311*(CD311+CE311)/1000</f>
        <v>0</v>
      </c>
      <c r="AA311">
        <f>0.61365*exp(17.502*CF311/(240.97+CF311))</f>
        <v>0</v>
      </c>
      <c r="AB311">
        <f>(X311-BY311*(CD311+CE311)/1000)</f>
        <v>0</v>
      </c>
      <c r="AC311">
        <f>(-J311*44100)</f>
        <v>0</v>
      </c>
      <c r="AD311">
        <f>2*29.3*R311*0.92*(CF311-W311)</f>
        <v>0</v>
      </c>
      <c r="AE311">
        <f>2*0.95*5.67E-8*(((CF311+$B$7)+273)^4-(W311+273)^4)</f>
        <v>0</v>
      </c>
      <c r="AF311">
        <f>U311+AE311+AC311+AD311</f>
        <v>0</v>
      </c>
      <c r="AG311">
        <v>11</v>
      </c>
      <c r="AH311">
        <v>1</v>
      </c>
      <c r="AI311">
        <f>IF(AG311*$H$13&gt;=AK311,1.0,(AK311/(AK311-AG311*$H$13)))</f>
        <v>0</v>
      </c>
      <c r="AJ311">
        <f>(AI311-1)*100</f>
        <v>0</v>
      </c>
      <c r="AK311">
        <f>MAX(0,($B$13+$C$13*CK311)/(1+$D$13*CK311)*CD311/(CF311+273)*$E$13)</f>
        <v>0</v>
      </c>
      <c r="AL311" t="s">
        <v>292</v>
      </c>
      <c r="AM311" t="s">
        <v>292</v>
      </c>
      <c r="AN311">
        <v>0</v>
      </c>
      <c r="AO311">
        <v>0</v>
      </c>
      <c r="AP311">
        <f>1-AN311/AO311</f>
        <v>0</v>
      </c>
      <c r="AQ311">
        <v>0</v>
      </c>
      <c r="AR311" t="s">
        <v>292</v>
      </c>
      <c r="AS311" t="s">
        <v>292</v>
      </c>
      <c r="AT311">
        <v>0</v>
      </c>
      <c r="AU311">
        <v>0</v>
      </c>
      <c r="AV311">
        <f>1-AT311/AU311</f>
        <v>0</v>
      </c>
      <c r="AW311">
        <v>0.5</v>
      </c>
      <c r="AX311">
        <f>BO311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292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BN311">
        <f>$B$11*CL311+$C$11*CM311+$F$11*CN311*(1-CQ311)</f>
        <v>0</v>
      </c>
      <c r="BO311">
        <f>BN311*BP311</f>
        <v>0</v>
      </c>
      <c r="BP311">
        <f>($B$11*$D$9+$C$11*$D$9+$F$11*((DA311+CS311)/MAX(DA311+CS311+DB311, 0.1)*$I$9+DB311/MAX(DA311+CS311+DB311, 0.1)*$J$9))/($B$11+$C$11+$F$11)</f>
        <v>0</v>
      </c>
      <c r="BQ311">
        <f>($B$11*$K$9+$C$11*$K$9+$F$11*((DA311+CS311)/MAX(DA311+CS311+DB311, 0.1)*$P$9+DB311/MAX(DA311+CS311+DB311, 0.1)*$Q$9))/($B$11+$C$11+$F$11)</f>
        <v>0</v>
      </c>
      <c r="BR311">
        <v>6</v>
      </c>
      <c r="BS311">
        <v>0.5</v>
      </c>
      <c r="BT311" t="s">
        <v>293</v>
      </c>
      <c r="BU311">
        <v>2</v>
      </c>
      <c r="BV311">
        <v>1626126901.6</v>
      </c>
      <c r="BW311">
        <v>400.226</v>
      </c>
      <c r="BX311">
        <v>420.034333333333</v>
      </c>
      <c r="BY311">
        <v>10.2377333333333</v>
      </c>
      <c r="BZ311">
        <v>5.82640333333333</v>
      </c>
      <c r="CA311">
        <v>398.099333333333</v>
      </c>
      <c r="CB311">
        <v>10.2766333333333</v>
      </c>
      <c r="CC311">
        <v>900.055</v>
      </c>
      <c r="CD311">
        <v>100.778</v>
      </c>
      <c r="CE311">
        <v>0.110638666666667</v>
      </c>
      <c r="CF311">
        <v>23.9936666666667</v>
      </c>
      <c r="CG311">
        <v>22.5233666666667</v>
      </c>
      <c r="CH311">
        <v>999.9</v>
      </c>
      <c r="CI311">
        <v>0</v>
      </c>
      <c r="CJ311">
        <v>0</v>
      </c>
      <c r="CK311">
        <v>10035.2333333333</v>
      </c>
      <c r="CL311">
        <v>0</v>
      </c>
      <c r="CM311">
        <v>0.221023</v>
      </c>
      <c r="CN311">
        <v>1460.05333333333</v>
      </c>
      <c r="CO311">
        <v>0.972999</v>
      </c>
      <c r="CP311">
        <v>0.0270008</v>
      </c>
      <c r="CQ311">
        <v>0</v>
      </c>
      <c r="CR311">
        <v>874.813333333333</v>
      </c>
      <c r="CS311">
        <v>4.99999</v>
      </c>
      <c r="CT311">
        <v>12826</v>
      </c>
      <c r="CU311">
        <v>12728.7333333333</v>
      </c>
      <c r="CV311">
        <v>40.312</v>
      </c>
      <c r="CW311">
        <v>42.2913333333333</v>
      </c>
      <c r="CX311">
        <v>41.437</v>
      </c>
      <c r="CY311">
        <v>41.708</v>
      </c>
      <c r="CZ311">
        <v>42.25</v>
      </c>
      <c r="DA311">
        <v>1415.76333333333</v>
      </c>
      <c r="DB311">
        <v>39.29</v>
      </c>
      <c r="DC311">
        <v>0</v>
      </c>
      <c r="DD311">
        <v>1626126912.1</v>
      </c>
      <c r="DE311">
        <v>0</v>
      </c>
      <c r="DF311">
        <v>875.013269230769</v>
      </c>
      <c r="DG311">
        <v>-2.17316239114689</v>
      </c>
      <c r="DH311">
        <v>-28.4581197101166</v>
      </c>
      <c r="DI311">
        <v>12828.1692307692</v>
      </c>
      <c r="DJ311">
        <v>15</v>
      </c>
      <c r="DK311">
        <v>1626126261</v>
      </c>
      <c r="DL311" t="s">
        <v>294</v>
      </c>
      <c r="DM311">
        <v>1626126255</v>
      </c>
      <c r="DN311">
        <v>1626126261</v>
      </c>
      <c r="DO311">
        <v>7</v>
      </c>
      <c r="DP311">
        <v>0.339</v>
      </c>
      <c r="DQ311">
        <v>0.02</v>
      </c>
      <c r="DR311">
        <v>2.158</v>
      </c>
      <c r="DS311">
        <v>-0.064</v>
      </c>
      <c r="DT311">
        <v>420</v>
      </c>
      <c r="DU311">
        <v>4</v>
      </c>
      <c r="DV311">
        <v>0.09</v>
      </c>
      <c r="DW311">
        <v>0.05</v>
      </c>
      <c r="DX311">
        <v>-19.7233609756098</v>
      </c>
      <c r="DY311">
        <v>-0.361411149825778</v>
      </c>
      <c r="DZ311">
        <v>0.045355570169381</v>
      </c>
      <c r="EA311">
        <v>1</v>
      </c>
      <c r="EB311">
        <v>875.150333333333</v>
      </c>
      <c r="EC311">
        <v>-2.6552277929777</v>
      </c>
      <c r="ED311">
        <v>0.324844173987673</v>
      </c>
      <c r="EE311">
        <v>1</v>
      </c>
      <c r="EF311">
        <v>4.33378024390244</v>
      </c>
      <c r="EG311">
        <v>0.472730174216034</v>
      </c>
      <c r="EH311">
        <v>0.0472600853857906</v>
      </c>
      <c r="EI311">
        <v>0</v>
      </c>
      <c r="EJ311">
        <v>2</v>
      </c>
      <c r="EK311">
        <v>3</v>
      </c>
      <c r="EL311" t="s">
        <v>340</v>
      </c>
      <c r="EM311">
        <v>100</v>
      </c>
      <c r="EN311">
        <v>100</v>
      </c>
      <c r="EO311">
        <v>2.127</v>
      </c>
      <c r="EP311">
        <v>-0.0388</v>
      </c>
      <c r="EQ311">
        <v>1.36772170046793</v>
      </c>
      <c r="ER311">
        <v>0.00225868272383977</v>
      </c>
      <c r="ES311">
        <v>-9.96746185667655e-07</v>
      </c>
      <c r="ET311">
        <v>2.83711317370827e-10</v>
      </c>
      <c r="EU311">
        <v>-0.063082517618382</v>
      </c>
      <c r="EV311">
        <v>-0.00217948432402501</v>
      </c>
      <c r="EW311">
        <v>0.000453263451741206</v>
      </c>
      <c r="EX311">
        <v>-1.16319206543697e-06</v>
      </c>
      <c r="EY311">
        <v>-2</v>
      </c>
      <c r="EZ311">
        <v>2196</v>
      </c>
      <c r="FA311">
        <v>1</v>
      </c>
      <c r="FB311">
        <v>25</v>
      </c>
      <c r="FC311">
        <v>10.8</v>
      </c>
      <c r="FD311">
        <v>10.7</v>
      </c>
      <c r="FE311">
        <v>18</v>
      </c>
      <c r="FF311">
        <v>947.605</v>
      </c>
      <c r="FG311">
        <v>427.021</v>
      </c>
      <c r="FH311">
        <v>27.1107</v>
      </c>
      <c r="FI311">
        <v>25.3515</v>
      </c>
      <c r="FJ311">
        <v>30</v>
      </c>
      <c r="FK311">
        <v>25.536</v>
      </c>
      <c r="FL311">
        <v>25.5811</v>
      </c>
      <c r="FM311">
        <v>25.288</v>
      </c>
      <c r="FN311">
        <v>65.4386</v>
      </c>
      <c r="FO311">
        <v>0</v>
      </c>
      <c r="FP311">
        <v>27.23</v>
      </c>
      <c r="FQ311">
        <v>420</v>
      </c>
      <c r="FR311">
        <v>5.95444</v>
      </c>
      <c r="FS311">
        <v>101.438</v>
      </c>
      <c r="FT311">
        <v>102.064</v>
      </c>
    </row>
    <row r="312" spans="1:176">
      <c r="A312">
        <v>296</v>
      </c>
      <c r="B312">
        <v>1626126904.6</v>
      </c>
      <c r="C312">
        <v>590.099999904633</v>
      </c>
      <c r="D312" t="s">
        <v>886</v>
      </c>
      <c r="E312" t="s">
        <v>887</v>
      </c>
      <c r="F312">
        <v>1</v>
      </c>
      <c r="I312">
        <v>1626126903.6</v>
      </c>
      <c r="J312">
        <f>(K312)/1000</f>
        <v>0</v>
      </c>
      <c r="K312">
        <f>1000*CC312*AI312*(BY312-BZ312)/(100*BR312*(1000-AI312*BY312))</f>
        <v>0</v>
      </c>
      <c r="L312">
        <f>CC312*AI312*(BX312-BW312*(1000-AI312*BZ312)/(1000-AI312*BY312))/(100*BR312)</f>
        <v>0</v>
      </c>
      <c r="M312">
        <f>BW312 - IF(AI312&gt;1, L312*BR312*100.0/(AK312*CK312), 0)</f>
        <v>0</v>
      </c>
      <c r="N312">
        <f>((T312-J312/2)*M312-L312)/(T312+J312/2)</f>
        <v>0</v>
      </c>
      <c r="O312">
        <f>N312*(CD312+CE312)/1000.0</f>
        <v>0</v>
      </c>
      <c r="P312">
        <f>(BW312 - IF(AI312&gt;1, L312*BR312*100.0/(AK312*CK312), 0))*(CD312+CE312)/1000.0</f>
        <v>0</v>
      </c>
      <c r="Q312">
        <f>2.0/((1/S312-1/R312)+SIGN(S312)*SQRT((1/S312-1/R312)*(1/S312-1/R312) + 4*BS312/((BS312+1)*(BS312+1))*(2*1/S312*1/R312-1/R312*1/R312)))</f>
        <v>0</v>
      </c>
      <c r="R312">
        <f>IF(LEFT(BT312,1)&lt;&gt;"0",IF(LEFT(BT312,1)="1",3.0,BU312),$D$5+$E$5*(CK312*CD312/($K$5*1000))+$F$5*(CK312*CD312/($K$5*1000))*MAX(MIN(BR312,$J$5),$I$5)*MAX(MIN(BR312,$J$5),$I$5)+$G$5*MAX(MIN(BR312,$J$5),$I$5)*(CK312*CD312/($K$5*1000))+$H$5*(CK312*CD312/($K$5*1000))*(CK312*CD312/($K$5*1000)))</f>
        <v>0</v>
      </c>
      <c r="S312">
        <f>J312*(1000-(1000*0.61365*exp(17.502*W312/(240.97+W312))/(CD312+CE312)+BY312)/2)/(1000*0.61365*exp(17.502*W312/(240.97+W312))/(CD312+CE312)-BY312)</f>
        <v>0</v>
      </c>
      <c r="T312">
        <f>1/((BS312+1)/(Q312/1.6)+1/(R312/1.37)) + BS312/((BS312+1)/(Q312/1.6) + BS312/(R312/1.37))</f>
        <v>0</v>
      </c>
      <c r="U312">
        <f>(BN312*BQ312)</f>
        <v>0</v>
      </c>
      <c r="V312">
        <f>(CF312+(U312+2*0.95*5.67E-8*(((CF312+$B$7)+273)^4-(CF312+273)^4)-44100*J312)/(1.84*29.3*R312+8*0.95*5.67E-8*(CF312+273)^3))</f>
        <v>0</v>
      </c>
      <c r="W312">
        <f>($C$7*CG312+$D$7*CH312+$E$7*V312)</f>
        <v>0</v>
      </c>
      <c r="X312">
        <f>0.61365*exp(17.502*W312/(240.97+W312))</f>
        <v>0</v>
      </c>
      <c r="Y312">
        <f>(Z312/AA312*100)</f>
        <v>0</v>
      </c>
      <c r="Z312">
        <f>BY312*(CD312+CE312)/1000</f>
        <v>0</v>
      </c>
      <c r="AA312">
        <f>0.61365*exp(17.502*CF312/(240.97+CF312))</f>
        <v>0</v>
      </c>
      <c r="AB312">
        <f>(X312-BY312*(CD312+CE312)/1000)</f>
        <v>0</v>
      </c>
      <c r="AC312">
        <f>(-J312*44100)</f>
        <v>0</v>
      </c>
      <c r="AD312">
        <f>2*29.3*R312*0.92*(CF312-W312)</f>
        <v>0</v>
      </c>
      <c r="AE312">
        <f>2*0.95*5.67E-8*(((CF312+$B$7)+273)^4-(W312+273)^4)</f>
        <v>0</v>
      </c>
      <c r="AF312">
        <f>U312+AE312+AC312+AD312</f>
        <v>0</v>
      </c>
      <c r="AG312">
        <v>11</v>
      </c>
      <c r="AH312">
        <v>1</v>
      </c>
      <c r="AI312">
        <f>IF(AG312*$H$13&gt;=AK312,1.0,(AK312/(AK312-AG312*$H$13)))</f>
        <v>0</v>
      </c>
      <c r="AJ312">
        <f>(AI312-1)*100</f>
        <v>0</v>
      </c>
      <c r="AK312">
        <f>MAX(0,($B$13+$C$13*CK312)/(1+$D$13*CK312)*CD312/(CF312+273)*$E$13)</f>
        <v>0</v>
      </c>
      <c r="AL312" t="s">
        <v>292</v>
      </c>
      <c r="AM312" t="s">
        <v>292</v>
      </c>
      <c r="AN312">
        <v>0</v>
      </c>
      <c r="AO312">
        <v>0</v>
      </c>
      <c r="AP312">
        <f>1-AN312/AO312</f>
        <v>0</v>
      </c>
      <c r="AQ312">
        <v>0</v>
      </c>
      <c r="AR312" t="s">
        <v>292</v>
      </c>
      <c r="AS312" t="s">
        <v>292</v>
      </c>
      <c r="AT312">
        <v>0</v>
      </c>
      <c r="AU312">
        <v>0</v>
      </c>
      <c r="AV312">
        <f>1-AT312/AU312</f>
        <v>0</v>
      </c>
      <c r="AW312">
        <v>0.5</v>
      </c>
      <c r="AX312">
        <f>BO312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292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BN312">
        <f>$B$11*CL312+$C$11*CM312+$F$11*CN312*(1-CQ312)</f>
        <v>0</v>
      </c>
      <c r="BO312">
        <f>BN312*BP312</f>
        <v>0</v>
      </c>
      <c r="BP312">
        <f>($B$11*$D$9+$C$11*$D$9+$F$11*((DA312+CS312)/MAX(DA312+CS312+DB312, 0.1)*$I$9+DB312/MAX(DA312+CS312+DB312, 0.1)*$J$9))/($B$11+$C$11+$F$11)</f>
        <v>0</v>
      </c>
      <c r="BQ312">
        <f>($B$11*$K$9+$C$11*$K$9+$F$11*((DA312+CS312)/MAX(DA312+CS312+DB312, 0.1)*$P$9+DB312/MAX(DA312+CS312+DB312, 0.1)*$Q$9))/($B$11+$C$11+$F$11)</f>
        <v>0</v>
      </c>
      <c r="BR312">
        <v>6</v>
      </c>
      <c r="BS312">
        <v>0.5</v>
      </c>
      <c r="BT312" t="s">
        <v>293</v>
      </c>
      <c r="BU312">
        <v>2</v>
      </c>
      <c r="BV312">
        <v>1626126903.6</v>
      </c>
      <c r="BW312">
        <v>400.213</v>
      </c>
      <c r="BX312">
        <v>419.993666666667</v>
      </c>
      <c r="BY312">
        <v>10.2589333333333</v>
      </c>
      <c r="BZ312">
        <v>5.83831333333333</v>
      </c>
      <c r="CA312">
        <v>398.086</v>
      </c>
      <c r="CB312">
        <v>10.2976333333333</v>
      </c>
      <c r="CC312">
        <v>900.045</v>
      </c>
      <c r="CD312">
        <v>100.778</v>
      </c>
      <c r="CE312">
        <v>0.110483666666667</v>
      </c>
      <c r="CF312">
        <v>24.0385333333333</v>
      </c>
      <c r="CG312">
        <v>22.5540333333333</v>
      </c>
      <c r="CH312">
        <v>999.9</v>
      </c>
      <c r="CI312">
        <v>0</v>
      </c>
      <c r="CJ312">
        <v>0</v>
      </c>
      <c r="CK312">
        <v>10039.2</v>
      </c>
      <c r="CL312">
        <v>0</v>
      </c>
      <c r="CM312">
        <v>0.221023</v>
      </c>
      <c r="CN312">
        <v>1459.96666666667</v>
      </c>
      <c r="CO312">
        <v>0.972997666666667</v>
      </c>
      <c r="CP312">
        <v>0.0270023666666667</v>
      </c>
      <c r="CQ312">
        <v>0</v>
      </c>
      <c r="CR312">
        <v>874.567333333333</v>
      </c>
      <c r="CS312">
        <v>4.99999</v>
      </c>
      <c r="CT312">
        <v>12824.0333333333</v>
      </c>
      <c r="CU312">
        <v>12728.0333333333</v>
      </c>
      <c r="CV312">
        <v>40.312</v>
      </c>
      <c r="CW312">
        <v>42.312</v>
      </c>
      <c r="CX312">
        <v>41.375</v>
      </c>
      <c r="CY312">
        <v>41.708</v>
      </c>
      <c r="CZ312">
        <v>42.25</v>
      </c>
      <c r="DA312">
        <v>1415.67666666667</v>
      </c>
      <c r="DB312">
        <v>39.29</v>
      </c>
      <c r="DC312">
        <v>0</v>
      </c>
      <c r="DD312">
        <v>1626126913.9</v>
      </c>
      <c r="DE312">
        <v>0</v>
      </c>
      <c r="DF312">
        <v>874.88516</v>
      </c>
      <c r="DG312">
        <v>-2.56607691897922</v>
      </c>
      <c r="DH312">
        <v>-28.3692307564273</v>
      </c>
      <c r="DI312">
        <v>12827.132</v>
      </c>
      <c r="DJ312">
        <v>15</v>
      </c>
      <c r="DK312">
        <v>1626126261</v>
      </c>
      <c r="DL312" t="s">
        <v>294</v>
      </c>
      <c r="DM312">
        <v>1626126255</v>
      </c>
      <c r="DN312">
        <v>1626126261</v>
      </c>
      <c r="DO312">
        <v>7</v>
      </c>
      <c r="DP312">
        <v>0.339</v>
      </c>
      <c r="DQ312">
        <v>0.02</v>
      </c>
      <c r="DR312">
        <v>2.158</v>
      </c>
      <c r="DS312">
        <v>-0.064</v>
      </c>
      <c r="DT312">
        <v>420</v>
      </c>
      <c r="DU312">
        <v>4</v>
      </c>
      <c r="DV312">
        <v>0.09</v>
      </c>
      <c r="DW312">
        <v>0.05</v>
      </c>
      <c r="DX312">
        <v>-19.734543902439</v>
      </c>
      <c r="DY312">
        <v>-0.338489895470386</v>
      </c>
      <c r="DZ312">
        <v>0.0433505847080182</v>
      </c>
      <c r="EA312">
        <v>1</v>
      </c>
      <c r="EB312">
        <v>875.051212121212</v>
      </c>
      <c r="EC312">
        <v>-2.14782959415325</v>
      </c>
      <c r="ED312">
        <v>0.275388294196296</v>
      </c>
      <c r="EE312">
        <v>1</v>
      </c>
      <c r="EF312">
        <v>4.34853219512195</v>
      </c>
      <c r="EG312">
        <v>0.477417700348433</v>
      </c>
      <c r="EH312">
        <v>0.0476320156480244</v>
      </c>
      <c r="EI312">
        <v>0</v>
      </c>
      <c r="EJ312">
        <v>2</v>
      </c>
      <c r="EK312">
        <v>3</v>
      </c>
      <c r="EL312" t="s">
        <v>340</v>
      </c>
      <c r="EM312">
        <v>100</v>
      </c>
      <c r="EN312">
        <v>100</v>
      </c>
      <c r="EO312">
        <v>2.127</v>
      </c>
      <c r="EP312">
        <v>-0.0387</v>
      </c>
      <c r="EQ312">
        <v>1.36772170046793</v>
      </c>
      <c r="ER312">
        <v>0.00225868272383977</v>
      </c>
      <c r="ES312">
        <v>-9.96746185667655e-07</v>
      </c>
      <c r="ET312">
        <v>2.83711317370827e-10</v>
      </c>
      <c r="EU312">
        <v>-0.063082517618382</v>
      </c>
      <c r="EV312">
        <v>-0.00217948432402501</v>
      </c>
      <c r="EW312">
        <v>0.000453263451741206</v>
      </c>
      <c r="EX312">
        <v>-1.16319206543697e-06</v>
      </c>
      <c r="EY312">
        <v>-2</v>
      </c>
      <c r="EZ312">
        <v>2196</v>
      </c>
      <c r="FA312">
        <v>1</v>
      </c>
      <c r="FB312">
        <v>25</v>
      </c>
      <c r="FC312">
        <v>10.8</v>
      </c>
      <c r="FD312">
        <v>10.7</v>
      </c>
      <c r="FE312">
        <v>18</v>
      </c>
      <c r="FF312">
        <v>947.586</v>
      </c>
      <c r="FG312">
        <v>427.068</v>
      </c>
      <c r="FH312">
        <v>27.1794</v>
      </c>
      <c r="FI312">
        <v>25.3504</v>
      </c>
      <c r="FJ312">
        <v>30</v>
      </c>
      <c r="FK312">
        <v>25.5349</v>
      </c>
      <c r="FL312">
        <v>25.5797</v>
      </c>
      <c r="FM312">
        <v>25.2874</v>
      </c>
      <c r="FN312">
        <v>65.1601</v>
      </c>
      <c r="FO312">
        <v>0</v>
      </c>
      <c r="FP312">
        <v>27.23</v>
      </c>
      <c r="FQ312">
        <v>420</v>
      </c>
      <c r="FR312">
        <v>5.99139</v>
      </c>
      <c r="FS312">
        <v>101.439</v>
      </c>
      <c r="FT312">
        <v>102.064</v>
      </c>
    </row>
    <row r="313" spans="1:176">
      <c r="A313">
        <v>297</v>
      </c>
      <c r="B313">
        <v>1626126906.6</v>
      </c>
      <c r="C313">
        <v>592.099999904633</v>
      </c>
      <c r="D313" t="s">
        <v>888</v>
      </c>
      <c r="E313" t="s">
        <v>889</v>
      </c>
      <c r="F313">
        <v>1</v>
      </c>
      <c r="I313">
        <v>1626126905.6</v>
      </c>
      <c r="J313">
        <f>(K313)/1000</f>
        <v>0</v>
      </c>
      <c r="K313">
        <f>1000*CC313*AI313*(BY313-BZ313)/(100*BR313*(1000-AI313*BY313))</f>
        <v>0</v>
      </c>
      <c r="L313">
        <f>CC313*AI313*(BX313-BW313*(1000-AI313*BZ313)/(1000-AI313*BY313))/(100*BR313)</f>
        <v>0</v>
      </c>
      <c r="M313">
        <f>BW313 - IF(AI313&gt;1, L313*BR313*100.0/(AK313*CK313), 0)</f>
        <v>0</v>
      </c>
      <c r="N313">
        <f>((T313-J313/2)*M313-L313)/(T313+J313/2)</f>
        <v>0</v>
      </c>
      <c r="O313">
        <f>N313*(CD313+CE313)/1000.0</f>
        <v>0</v>
      </c>
      <c r="P313">
        <f>(BW313 - IF(AI313&gt;1, L313*BR313*100.0/(AK313*CK313), 0))*(CD313+CE313)/1000.0</f>
        <v>0</v>
      </c>
      <c r="Q313">
        <f>2.0/((1/S313-1/R313)+SIGN(S313)*SQRT((1/S313-1/R313)*(1/S313-1/R313) + 4*BS313/((BS313+1)*(BS313+1))*(2*1/S313*1/R313-1/R313*1/R313)))</f>
        <v>0</v>
      </c>
      <c r="R313">
        <f>IF(LEFT(BT313,1)&lt;&gt;"0",IF(LEFT(BT313,1)="1",3.0,BU313),$D$5+$E$5*(CK313*CD313/($K$5*1000))+$F$5*(CK313*CD313/($K$5*1000))*MAX(MIN(BR313,$J$5),$I$5)*MAX(MIN(BR313,$J$5),$I$5)+$G$5*MAX(MIN(BR313,$J$5),$I$5)*(CK313*CD313/($K$5*1000))+$H$5*(CK313*CD313/($K$5*1000))*(CK313*CD313/($K$5*1000)))</f>
        <v>0</v>
      </c>
      <c r="S313">
        <f>J313*(1000-(1000*0.61365*exp(17.502*W313/(240.97+W313))/(CD313+CE313)+BY313)/2)/(1000*0.61365*exp(17.502*W313/(240.97+W313))/(CD313+CE313)-BY313)</f>
        <v>0</v>
      </c>
      <c r="T313">
        <f>1/((BS313+1)/(Q313/1.6)+1/(R313/1.37)) + BS313/((BS313+1)/(Q313/1.6) + BS313/(R313/1.37))</f>
        <v>0</v>
      </c>
      <c r="U313">
        <f>(BN313*BQ313)</f>
        <v>0</v>
      </c>
      <c r="V313">
        <f>(CF313+(U313+2*0.95*5.67E-8*(((CF313+$B$7)+273)^4-(CF313+273)^4)-44100*J313)/(1.84*29.3*R313+8*0.95*5.67E-8*(CF313+273)^3))</f>
        <v>0</v>
      </c>
      <c r="W313">
        <f>($C$7*CG313+$D$7*CH313+$E$7*V313)</f>
        <v>0</v>
      </c>
      <c r="X313">
        <f>0.61365*exp(17.502*W313/(240.97+W313))</f>
        <v>0</v>
      </c>
      <c r="Y313">
        <f>(Z313/AA313*100)</f>
        <v>0</v>
      </c>
      <c r="Z313">
        <f>BY313*(CD313+CE313)/1000</f>
        <v>0</v>
      </c>
      <c r="AA313">
        <f>0.61365*exp(17.502*CF313/(240.97+CF313))</f>
        <v>0</v>
      </c>
      <c r="AB313">
        <f>(X313-BY313*(CD313+CE313)/1000)</f>
        <v>0</v>
      </c>
      <c r="AC313">
        <f>(-J313*44100)</f>
        <v>0</v>
      </c>
      <c r="AD313">
        <f>2*29.3*R313*0.92*(CF313-W313)</f>
        <v>0</v>
      </c>
      <c r="AE313">
        <f>2*0.95*5.67E-8*(((CF313+$B$7)+273)^4-(W313+273)^4)</f>
        <v>0</v>
      </c>
      <c r="AF313">
        <f>U313+AE313+AC313+AD313</f>
        <v>0</v>
      </c>
      <c r="AG313">
        <v>11</v>
      </c>
      <c r="AH313">
        <v>1</v>
      </c>
      <c r="AI313">
        <f>IF(AG313*$H$13&gt;=AK313,1.0,(AK313/(AK313-AG313*$H$13)))</f>
        <v>0</v>
      </c>
      <c r="AJ313">
        <f>(AI313-1)*100</f>
        <v>0</v>
      </c>
      <c r="AK313">
        <f>MAX(0,($B$13+$C$13*CK313)/(1+$D$13*CK313)*CD313/(CF313+273)*$E$13)</f>
        <v>0</v>
      </c>
      <c r="AL313" t="s">
        <v>292</v>
      </c>
      <c r="AM313" t="s">
        <v>292</v>
      </c>
      <c r="AN313">
        <v>0</v>
      </c>
      <c r="AO313">
        <v>0</v>
      </c>
      <c r="AP313">
        <f>1-AN313/AO313</f>
        <v>0</v>
      </c>
      <c r="AQ313">
        <v>0</v>
      </c>
      <c r="AR313" t="s">
        <v>292</v>
      </c>
      <c r="AS313" t="s">
        <v>292</v>
      </c>
      <c r="AT313">
        <v>0</v>
      </c>
      <c r="AU313">
        <v>0</v>
      </c>
      <c r="AV313">
        <f>1-AT313/AU313</f>
        <v>0</v>
      </c>
      <c r="AW313">
        <v>0.5</v>
      </c>
      <c r="AX313">
        <f>BO313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292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BN313">
        <f>$B$11*CL313+$C$11*CM313+$F$11*CN313*(1-CQ313)</f>
        <v>0</v>
      </c>
      <c r="BO313">
        <f>BN313*BP313</f>
        <v>0</v>
      </c>
      <c r="BP313">
        <f>($B$11*$D$9+$C$11*$D$9+$F$11*((DA313+CS313)/MAX(DA313+CS313+DB313, 0.1)*$I$9+DB313/MAX(DA313+CS313+DB313, 0.1)*$J$9))/($B$11+$C$11+$F$11)</f>
        <v>0</v>
      </c>
      <c r="BQ313">
        <f>($B$11*$K$9+$C$11*$K$9+$F$11*((DA313+CS313)/MAX(DA313+CS313+DB313, 0.1)*$P$9+DB313/MAX(DA313+CS313+DB313, 0.1)*$Q$9))/($B$11+$C$11+$F$11)</f>
        <v>0</v>
      </c>
      <c r="BR313">
        <v>6</v>
      </c>
      <c r="BS313">
        <v>0.5</v>
      </c>
      <c r="BT313" t="s">
        <v>293</v>
      </c>
      <c r="BU313">
        <v>2</v>
      </c>
      <c r="BV313">
        <v>1626126905.6</v>
      </c>
      <c r="BW313">
        <v>400.189</v>
      </c>
      <c r="BX313">
        <v>419.986333333333</v>
      </c>
      <c r="BY313">
        <v>10.2833333333333</v>
      </c>
      <c r="BZ313">
        <v>5.85704333333333</v>
      </c>
      <c r="CA313">
        <v>398.062333333333</v>
      </c>
      <c r="CB313">
        <v>10.3219</v>
      </c>
      <c r="CC313">
        <v>899.953666666667</v>
      </c>
      <c r="CD313">
        <v>100.776666666667</v>
      </c>
      <c r="CE313">
        <v>0.11067</v>
      </c>
      <c r="CF313">
        <v>24.0804333333333</v>
      </c>
      <c r="CG313">
        <v>22.5931</v>
      </c>
      <c r="CH313">
        <v>999.9</v>
      </c>
      <c r="CI313">
        <v>0</v>
      </c>
      <c r="CJ313">
        <v>0</v>
      </c>
      <c r="CK313">
        <v>10028.9333333333</v>
      </c>
      <c r="CL313">
        <v>0</v>
      </c>
      <c r="CM313">
        <v>0.221023</v>
      </c>
      <c r="CN313">
        <v>1460.04666666667</v>
      </c>
      <c r="CO313">
        <v>0.972999</v>
      </c>
      <c r="CP313">
        <v>0.0270008</v>
      </c>
      <c r="CQ313">
        <v>0</v>
      </c>
      <c r="CR313">
        <v>874.451333333333</v>
      </c>
      <c r="CS313">
        <v>4.99999</v>
      </c>
      <c r="CT313">
        <v>12823.4</v>
      </c>
      <c r="CU313">
        <v>12728.7333333333</v>
      </c>
      <c r="CV313">
        <v>40.312</v>
      </c>
      <c r="CW313">
        <v>42.25</v>
      </c>
      <c r="CX313">
        <v>41.4163333333333</v>
      </c>
      <c r="CY313">
        <v>41.708</v>
      </c>
      <c r="CZ313">
        <v>42.2706666666667</v>
      </c>
      <c r="DA313">
        <v>1415.75666666667</v>
      </c>
      <c r="DB313">
        <v>39.29</v>
      </c>
      <c r="DC313">
        <v>0</v>
      </c>
      <c r="DD313">
        <v>1626126915.7</v>
      </c>
      <c r="DE313">
        <v>0</v>
      </c>
      <c r="DF313">
        <v>874.816692307692</v>
      </c>
      <c r="DG313">
        <v>-2.86912820835107</v>
      </c>
      <c r="DH313">
        <v>-26.4307692666335</v>
      </c>
      <c r="DI313">
        <v>12826.3961538462</v>
      </c>
      <c r="DJ313">
        <v>15</v>
      </c>
      <c r="DK313">
        <v>1626126261</v>
      </c>
      <c r="DL313" t="s">
        <v>294</v>
      </c>
      <c r="DM313">
        <v>1626126255</v>
      </c>
      <c r="DN313">
        <v>1626126261</v>
      </c>
      <c r="DO313">
        <v>7</v>
      </c>
      <c r="DP313">
        <v>0.339</v>
      </c>
      <c r="DQ313">
        <v>0.02</v>
      </c>
      <c r="DR313">
        <v>2.158</v>
      </c>
      <c r="DS313">
        <v>-0.064</v>
      </c>
      <c r="DT313">
        <v>420</v>
      </c>
      <c r="DU313">
        <v>4</v>
      </c>
      <c r="DV313">
        <v>0.09</v>
      </c>
      <c r="DW313">
        <v>0.05</v>
      </c>
      <c r="DX313">
        <v>-19.7442585365854</v>
      </c>
      <c r="DY313">
        <v>-0.344924738675996</v>
      </c>
      <c r="DZ313">
        <v>0.0437742266057505</v>
      </c>
      <c r="EA313">
        <v>1</v>
      </c>
      <c r="EB313">
        <v>874.972828571429</v>
      </c>
      <c r="EC313">
        <v>-2.71089522450241</v>
      </c>
      <c r="ED313">
        <v>0.329632218060784</v>
      </c>
      <c r="EE313">
        <v>1</v>
      </c>
      <c r="EF313">
        <v>4.36417073170732</v>
      </c>
      <c r="EG313">
        <v>0.434837560975616</v>
      </c>
      <c r="EH313">
        <v>0.0433669873538334</v>
      </c>
      <c r="EI313">
        <v>0</v>
      </c>
      <c r="EJ313">
        <v>2</v>
      </c>
      <c r="EK313">
        <v>3</v>
      </c>
      <c r="EL313" t="s">
        <v>340</v>
      </c>
      <c r="EM313">
        <v>100</v>
      </c>
      <c r="EN313">
        <v>100</v>
      </c>
      <c r="EO313">
        <v>2.126</v>
      </c>
      <c r="EP313">
        <v>-0.0384</v>
      </c>
      <c r="EQ313">
        <v>1.36772170046793</v>
      </c>
      <c r="ER313">
        <v>0.00225868272383977</v>
      </c>
      <c r="ES313">
        <v>-9.96746185667655e-07</v>
      </c>
      <c r="ET313">
        <v>2.83711317370827e-10</v>
      </c>
      <c r="EU313">
        <v>-0.063082517618382</v>
      </c>
      <c r="EV313">
        <v>-0.00217948432402501</v>
      </c>
      <c r="EW313">
        <v>0.000453263451741206</v>
      </c>
      <c r="EX313">
        <v>-1.16319206543697e-06</v>
      </c>
      <c r="EY313">
        <v>-2</v>
      </c>
      <c r="EZ313">
        <v>2196</v>
      </c>
      <c r="FA313">
        <v>1</v>
      </c>
      <c r="FB313">
        <v>25</v>
      </c>
      <c r="FC313">
        <v>10.9</v>
      </c>
      <c r="FD313">
        <v>10.8</v>
      </c>
      <c r="FE313">
        <v>18</v>
      </c>
      <c r="FF313">
        <v>947.515</v>
      </c>
      <c r="FG313">
        <v>427.026</v>
      </c>
      <c r="FH313">
        <v>27.2419</v>
      </c>
      <c r="FI313">
        <v>25.3494</v>
      </c>
      <c r="FJ313">
        <v>29.9999</v>
      </c>
      <c r="FK313">
        <v>25.5338</v>
      </c>
      <c r="FL313">
        <v>25.578</v>
      </c>
      <c r="FM313">
        <v>25.287</v>
      </c>
      <c r="FN313">
        <v>65.1601</v>
      </c>
      <c r="FO313">
        <v>0</v>
      </c>
      <c r="FP313">
        <v>27.33</v>
      </c>
      <c r="FQ313">
        <v>420</v>
      </c>
      <c r="FR313">
        <v>5.99375</v>
      </c>
      <c r="FS313">
        <v>101.439</v>
      </c>
      <c r="FT313">
        <v>102.064</v>
      </c>
    </row>
    <row r="314" spans="1:176">
      <c r="A314">
        <v>298</v>
      </c>
      <c r="B314">
        <v>1626126908.6</v>
      </c>
      <c r="C314">
        <v>594.099999904633</v>
      </c>
      <c r="D314" t="s">
        <v>890</v>
      </c>
      <c r="E314" t="s">
        <v>891</v>
      </c>
      <c r="F314">
        <v>1</v>
      </c>
      <c r="I314">
        <v>1626126907.6</v>
      </c>
      <c r="J314">
        <f>(K314)/1000</f>
        <v>0</v>
      </c>
      <c r="K314">
        <f>1000*CC314*AI314*(BY314-BZ314)/(100*BR314*(1000-AI314*BY314))</f>
        <v>0</v>
      </c>
      <c r="L314">
        <f>CC314*AI314*(BX314-BW314*(1000-AI314*BZ314)/(1000-AI314*BY314))/(100*BR314)</f>
        <v>0</v>
      </c>
      <c r="M314">
        <f>BW314 - IF(AI314&gt;1, L314*BR314*100.0/(AK314*CK314), 0)</f>
        <v>0</v>
      </c>
      <c r="N314">
        <f>((T314-J314/2)*M314-L314)/(T314+J314/2)</f>
        <v>0</v>
      </c>
      <c r="O314">
        <f>N314*(CD314+CE314)/1000.0</f>
        <v>0</v>
      </c>
      <c r="P314">
        <f>(BW314 - IF(AI314&gt;1, L314*BR314*100.0/(AK314*CK314), 0))*(CD314+CE314)/1000.0</f>
        <v>0</v>
      </c>
      <c r="Q314">
        <f>2.0/((1/S314-1/R314)+SIGN(S314)*SQRT((1/S314-1/R314)*(1/S314-1/R314) + 4*BS314/((BS314+1)*(BS314+1))*(2*1/S314*1/R314-1/R314*1/R314)))</f>
        <v>0</v>
      </c>
      <c r="R314">
        <f>IF(LEFT(BT314,1)&lt;&gt;"0",IF(LEFT(BT314,1)="1",3.0,BU314),$D$5+$E$5*(CK314*CD314/($K$5*1000))+$F$5*(CK314*CD314/($K$5*1000))*MAX(MIN(BR314,$J$5),$I$5)*MAX(MIN(BR314,$J$5),$I$5)+$G$5*MAX(MIN(BR314,$J$5),$I$5)*(CK314*CD314/($K$5*1000))+$H$5*(CK314*CD314/($K$5*1000))*(CK314*CD314/($K$5*1000)))</f>
        <v>0</v>
      </c>
      <c r="S314">
        <f>J314*(1000-(1000*0.61365*exp(17.502*W314/(240.97+W314))/(CD314+CE314)+BY314)/2)/(1000*0.61365*exp(17.502*W314/(240.97+W314))/(CD314+CE314)-BY314)</f>
        <v>0</v>
      </c>
      <c r="T314">
        <f>1/((BS314+1)/(Q314/1.6)+1/(R314/1.37)) + BS314/((BS314+1)/(Q314/1.6) + BS314/(R314/1.37))</f>
        <v>0</v>
      </c>
      <c r="U314">
        <f>(BN314*BQ314)</f>
        <v>0</v>
      </c>
      <c r="V314">
        <f>(CF314+(U314+2*0.95*5.67E-8*(((CF314+$B$7)+273)^4-(CF314+273)^4)-44100*J314)/(1.84*29.3*R314+8*0.95*5.67E-8*(CF314+273)^3))</f>
        <v>0</v>
      </c>
      <c r="W314">
        <f>($C$7*CG314+$D$7*CH314+$E$7*V314)</f>
        <v>0</v>
      </c>
      <c r="X314">
        <f>0.61365*exp(17.502*W314/(240.97+W314))</f>
        <v>0</v>
      </c>
      <c r="Y314">
        <f>(Z314/AA314*100)</f>
        <v>0</v>
      </c>
      <c r="Z314">
        <f>BY314*(CD314+CE314)/1000</f>
        <v>0</v>
      </c>
      <c r="AA314">
        <f>0.61365*exp(17.502*CF314/(240.97+CF314))</f>
        <v>0</v>
      </c>
      <c r="AB314">
        <f>(X314-BY314*(CD314+CE314)/1000)</f>
        <v>0</v>
      </c>
      <c r="AC314">
        <f>(-J314*44100)</f>
        <v>0</v>
      </c>
      <c r="AD314">
        <f>2*29.3*R314*0.92*(CF314-W314)</f>
        <v>0</v>
      </c>
      <c r="AE314">
        <f>2*0.95*5.67E-8*(((CF314+$B$7)+273)^4-(W314+273)^4)</f>
        <v>0</v>
      </c>
      <c r="AF314">
        <f>U314+AE314+AC314+AD314</f>
        <v>0</v>
      </c>
      <c r="AG314">
        <v>11</v>
      </c>
      <c r="AH314">
        <v>1</v>
      </c>
      <c r="AI314">
        <f>IF(AG314*$H$13&gt;=AK314,1.0,(AK314/(AK314-AG314*$H$13)))</f>
        <v>0</v>
      </c>
      <c r="AJ314">
        <f>(AI314-1)*100</f>
        <v>0</v>
      </c>
      <c r="AK314">
        <f>MAX(0,($B$13+$C$13*CK314)/(1+$D$13*CK314)*CD314/(CF314+273)*$E$13)</f>
        <v>0</v>
      </c>
      <c r="AL314" t="s">
        <v>292</v>
      </c>
      <c r="AM314" t="s">
        <v>292</v>
      </c>
      <c r="AN314">
        <v>0</v>
      </c>
      <c r="AO314">
        <v>0</v>
      </c>
      <c r="AP314">
        <f>1-AN314/AO314</f>
        <v>0</v>
      </c>
      <c r="AQ314">
        <v>0</v>
      </c>
      <c r="AR314" t="s">
        <v>292</v>
      </c>
      <c r="AS314" t="s">
        <v>292</v>
      </c>
      <c r="AT314">
        <v>0</v>
      </c>
      <c r="AU314">
        <v>0</v>
      </c>
      <c r="AV314">
        <f>1-AT314/AU314</f>
        <v>0</v>
      </c>
      <c r="AW314">
        <v>0.5</v>
      </c>
      <c r="AX314">
        <f>BO314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292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BN314">
        <f>$B$11*CL314+$C$11*CM314+$F$11*CN314*(1-CQ314)</f>
        <v>0</v>
      </c>
      <c r="BO314">
        <f>BN314*BP314</f>
        <v>0</v>
      </c>
      <c r="BP314">
        <f>($B$11*$D$9+$C$11*$D$9+$F$11*((DA314+CS314)/MAX(DA314+CS314+DB314, 0.1)*$I$9+DB314/MAX(DA314+CS314+DB314, 0.1)*$J$9))/($B$11+$C$11+$F$11)</f>
        <v>0</v>
      </c>
      <c r="BQ314">
        <f>($B$11*$K$9+$C$11*$K$9+$F$11*((DA314+CS314)/MAX(DA314+CS314+DB314, 0.1)*$P$9+DB314/MAX(DA314+CS314+DB314, 0.1)*$Q$9))/($B$11+$C$11+$F$11)</f>
        <v>0</v>
      </c>
      <c r="BR314">
        <v>6</v>
      </c>
      <c r="BS314">
        <v>0.5</v>
      </c>
      <c r="BT314" t="s">
        <v>293</v>
      </c>
      <c r="BU314">
        <v>2</v>
      </c>
      <c r="BV314">
        <v>1626126907.6</v>
      </c>
      <c r="BW314">
        <v>400.175333333333</v>
      </c>
      <c r="BX314">
        <v>420.011333333333</v>
      </c>
      <c r="BY314">
        <v>10.3104</v>
      </c>
      <c r="BZ314">
        <v>5.88639333333333</v>
      </c>
      <c r="CA314">
        <v>398.048333333333</v>
      </c>
      <c r="CB314">
        <v>10.3487666666667</v>
      </c>
      <c r="CC314">
        <v>900.038</v>
      </c>
      <c r="CD314">
        <v>100.777</v>
      </c>
      <c r="CE314">
        <v>0.110591666666667</v>
      </c>
      <c r="CF314">
        <v>24.1198666666667</v>
      </c>
      <c r="CG314">
        <v>22.6288333333333</v>
      </c>
      <c r="CH314">
        <v>999.9</v>
      </c>
      <c r="CI314">
        <v>0</v>
      </c>
      <c r="CJ314">
        <v>0</v>
      </c>
      <c r="CK314">
        <v>10021.4666666667</v>
      </c>
      <c r="CL314">
        <v>0</v>
      </c>
      <c r="CM314">
        <v>0.221023</v>
      </c>
      <c r="CN314">
        <v>1459.87666666667</v>
      </c>
      <c r="CO314">
        <v>0.972996333333333</v>
      </c>
      <c r="CP314">
        <v>0.0270039333333333</v>
      </c>
      <c r="CQ314">
        <v>0</v>
      </c>
      <c r="CR314">
        <v>874.509</v>
      </c>
      <c r="CS314">
        <v>4.99999</v>
      </c>
      <c r="CT314">
        <v>12820.7333333333</v>
      </c>
      <c r="CU314">
        <v>12727.2666666667</v>
      </c>
      <c r="CV314">
        <v>40.312</v>
      </c>
      <c r="CW314">
        <v>42.2706666666667</v>
      </c>
      <c r="CX314">
        <v>41.4163333333333</v>
      </c>
      <c r="CY314">
        <v>41.687</v>
      </c>
      <c r="CZ314">
        <v>42.2913333333333</v>
      </c>
      <c r="DA314">
        <v>1415.58666666667</v>
      </c>
      <c r="DB314">
        <v>39.29</v>
      </c>
      <c r="DC314">
        <v>0</v>
      </c>
      <c r="DD314">
        <v>1626126918.1</v>
      </c>
      <c r="DE314">
        <v>0</v>
      </c>
      <c r="DF314">
        <v>874.739</v>
      </c>
      <c r="DG314">
        <v>-3.17552136589897</v>
      </c>
      <c r="DH314">
        <v>-31.179487196477</v>
      </c>
      <c r="DI314">
        <v>12825.1923076923</v>
      </c>
      <c r="DJ314">
        <v>15</v>
      </c>
      <c r="DK314">
        <v>1626126261</v>
      </c>
      <c r="DL314" t="s">
        <v>294</v>
      </c>
      <c r="DM314">
        <v>1626126255</v>
      </c>
      <c r="DN314">
        <v>1626126261</v>
      </c>
      <c r="DO314">
        <v>7</v>
      </c>
      <c r="DP314">
        <v>0.339</v>
      </c>
      <c r="DQ314">
        <v>0.02</v>
      </c>
      <c r="DR314">
        <v>2.158</v>
      </c>
      <c r="DS314">
        <v>-0.064</v>
      </c>
      <c r="DT314">
        <v>420</v>
      </c>
      <c r="DU314">
        <v>4</v>
      </c>
      <c r="DV314">
        <v>0.09</v>
      </c>
      <c r="DW314">
        <v>0.05</v>
      </c>
      <c r="DX314">
        <v>-19.7565780487805</v>
      </c>
      <c r="DY314">
        <v>-0.398239024390274</v>
      </c>
      <c r="DZ314">
        <v>0.0479841361600063</v>
      </c>
      <c r="EA314">
        <v>1</v>
      </c>
      <c r="EB314">
        <v>874.887647058824</v>
      </c>
      <c r="EC314">
        <v>-2.62562249948473</v>
      </c>
      <c r="ED314">
        <v>0.31841241129676</v>
      </c>
      <c r="EE314">
        <v>1</v>
      </c>
      <c r="EF314">
        <v>4.37788048780488</v>
      </c>
      <c r="EG314">
        <v>0.381954146341473</v>
      </c>
      <c r="EH314">
        <v>0.0382048932475244</v>
      </c>
      <c r="EI314">
        <v>0</v>
      </c>
      <c r="EJ314">
        <v>2</v>
      </c>
      <c r="EK314">
        <v>3</v>
      </c>
      <c r="EL314" t="s">
        <v>340</v>
      </c>
      <c r="EM314">
        <v>100</v>
      </c>
      <c r="EN314">
        <v>100</v>
      </c>
      <c r="EO314">
        <v>2.126</v>
      </c>
      <c r="EP314">
        <v>-0.0382</v>
      </c>
      <c r="EQ314">
        <v>1.36772170046793</v>
      </c>
      <c r="ER314">
        <v>0.00225868272383977</v>
      </c>
      <c r="ES314">
        <v>-9.96746185667655e-07</v>
      </c>
      <c r="ET314">
        <v>2.83711317370827e-10</v>
      </c>
      <c r="EU314">
        <v>-0.063082517618382</v>
      </c>
      <c r="EV314">
        <v>-0.00217948432402501</v>
      </c>
      <c r="EW314">
        <v>0.000453263451741206</v>
      </c>
      <c r="EX314">
        <v>-1.16319206543697e-06</v>
      </c>
      <c r="EY314">
        <v>-2</v>
      </c>
      <c r="EZ314">
        <v>2196</v>
      </c>
      <c r="FA314">
        <v>1</v>
      </c>
      <c r="FB314">
        <v>25</v>
      </c>
      <c r="FC314">
        <v>10.9</v>
      </c>
      <c r="FD314">
        <v>10.8</v>
      </c>
      <c r="FE314">
        <v>18</v>
      </c>
      <c r="FF314">
        <v>947.669</v>
      </c>
      <c r="FG314">
        <v>427.032</v>
      </c>
      <c r="FH314">
        <v>27.2975</v>
      </c>
      <c r="FI314">
        <v>25.3488</v>
      </c>
      <c r="FJ314">
        <v>29.9999</v>
      </c>
      <c r="FK314">
        <v>25.5322</v>
      </c>
      <c r="FL314">
        <v>25.5769</v>
      </c>
      <c r="FM314">
        <v>25.2877</v>
      </c>
      <c r="FN314">
        <v>65.1601</v>
      </c>
      <c r="FO314">
        <v>0</v>
      </c>
      <c r="FP314">
        <v>27.43</v>
      </c>
      <c r="FQ314">
        <v>420</v>
      </c>
      <c r="FR314">
        <v>5.97196</v>
      </c>
      <c r="FS314">
        <v>101.439</v>
      </c>
      <c r="FT314">
        <v>102.065</v>
      </c>
    </row>
    <row r="315" spans="1:176">
      <c r="A315">
        <v>299</v>
      </c>
      <c r="B315">
        <v>1626126910.6</v>
      </c>
      <c r="C315">
        <v>596.099999904633</v>
      </c>
      <c r="D315" t="s">
        <v>892</v>
      </c>
      <c r="E315" t="s">
        <v>893</v>
      </c>
      <c r="F315">
        <v>1</v>
      </c>
      <c r="I315">
        <v>1626126909.6</v>
      </c>
      <c r="J315">
        <f>(K315)/1000</f>
        <v>0</v>
      </c>
      <c r="K315">
        <f>1000*CC315*AI315*(BY315-BZ315)/(100*BR315*(1000-AI315*BY315))</f>
        <v>0</v>
      </c>
      <c r="L315">
        <f>CC315*AI315*(BX315-BW315*(1000-AI315*BZ315)/(1000-AI315*BY315))/(100*BR315)</f>
        <v>0</v>
      </c>
      <c r="M315">
        <f>BW315 - IF(AI315&gt;1, L315*BR315*100.0/(AK315*CK315), 0)</f>
        <v>0</v>
      </c>
      <c r="N315">
        <f>((T315-J315/2)*M315-L315)/(T315+J315/2)</f>
        <v>0</v>
      </c>
      <c r="O315">
        <f>N315*(CD315+CE315)/1000.0</f>
        <v>0</v>
      </c>
      <c r="P315">
        <f>(BW315 - IF(AI315&gt;1, L315*BR315*100.0/(AK315*CK315), 0))*(CD315+CE315)/1000.0</f>
        <v>0</v>
      </c>
      <c r="Q315">
        <f>2.0/((1/S315-1/R315)+SIGN(S315)*SQRT((1/S315-1/R315)*(1/S315-1/R315) + 4*BS315/((BS315+1)*(BS315+1))*(2*1/S315*1/R315-1/R315*1/R315)))</f>
        <v>0</v>
      </c>
      <c r="R315">
        <f>IF(LEFT(BT315,1)&lt;&gt;"0",IF(LEFT(BT315,1)="1",3.0,BU315),$D$5+$E$5*(CK315*CD315/($K$5*1000))+$F$5*(CK315*CD315/($K$5*1000))*MAX(MIN(BR315,$J$5),$I$5)*MAX(MIN(BR315,$J$5),$I$5)+$G$5*MAX(MIN(BR315,$J$5),$I$5)*(CK315*CD315/($K$5*1000))+$H$5*(CK315*CD315/($K$5*1000))*(CK315*CD315/($K$5*1000)))</f>
        <v>0</v>
      </c>
      <c r="S315">
        <f>J315*(1000-(1000*0.61365*exp(17.502*W315/(240.97+W315))/(CD315+CE315)+BY315)/2)/(1000*0.61365*exp(17.502*W315/(240.97+W315))/(CD315+CE315)-BY315)</f>
        <v>0</v>
      </c>
      <c r="T315">
        <f>1/((BS315+1)/(Q315/1.6)+1/(R315/1.37)) + BS315/((BS315+1)/(Q315/1.6) + BS315/(R315/1.37))</f>
        <v>0</v>
      </c>
      <c r="U315">
        <f>(BN315*BQ315)</f>
        <v>0</v>
      </c>
      <c r="V315">
        <f>(CF315+(U315+2*0.95*5.67E-8*(((CF315+$B$7)+273)^4-(CF315+273)^4)-44100*J315)/(1.84*29.3*R315+8*0.95*5.67E-8*(CF315+273)^3))</f>
        <v>0</v>
      </c>
      <c r="W315">
        <f>($C$7*CG315+$D$7*CH315+$E$7*V315)</f>
        <v>0</v>
      </c>
      <c r="X315">
        <f>0.61365*exp(17.502*W315/(240.97+W315))</f>
        <v>0</v>
      </c>
      <c r="Y315">
        <f>(Z315/AA315*100)</f>
        <v>0</v>
      </c>
      <c r="Z315">
        <f>BY315*(CD315+CE315)/1000</f>
        <v>0</v>
      </c>
      <c r="AA315">
        <f>0.61365*exp(17.502*CF315/(240.97+CF315))</f>
        <v>0</v>
      </c>
      <c r="AB315">
        <f>(X315-BY315*(CD315+CE315)/1000)</f>
        <v>0</v>
      </c>
      <c r="AC315">
        <f>(-J315*44100)</f>
        <v>0</v>
      </c>
      <c r="AD315">
        <f>2*29.3*R315*0.92*(CF315-W315)</f>
        <v>0</v>
      </c>
      <c r="AE315">
        <f>2*0.95*5.67E-8*(((CF315+$B$7)+273)^4-(W315+273)^4)</f>
        <v>0</v>
      </c>
      <c r="AF315">
        <f>U315+AE315+AC315+AD315</f>
        <v>0</v>
      </c>
      <c r="AG315">
        <v>11</v>
      </c>
      <c r="AH315">
        <v>1</v>
      </c>
      <c r="AI315">
        <f>IF(AG315*$H$13&gt;=AK315,1.0,(AK315/(AK315-AG315*$H$13)))</f>
        <v>0</v>
      </c>
      <c r="AJ315">
        <f>(AI315-1)*100</f>
        <v>0</v>
      </c>
      <c r="AK315">
        <f>MAX(0,($B$13+$C$13*CK315)/(1+$D$13*CK315)*CD315/(CF315+273)*$E$13)</f>
        <v>0</v>
      </c>
      <c r="AL315" t="s">
        <v>292</v>
      </c>
      <c r="AM315" t="s">
        <v>292</v>
      </c>
      <c r="AN315">
        <v>0</v>
      </c>
      <c r="AO315">
        <v>0</v>
      </c>
      <c r="AP315">
        <f>1-AN315/AO315</f>
        <v>0</v>
      </c>
      <c r="AQ315">
        <v>0</v>
      </c>
      <c r="AR315" t="s">
        <v>292</v>
      </c>
      <c r="AS315" t="s">
        <v>292</v>
      </c>
      <c r="AT315">
        <v>0</v>
      </c>
      <c r="AU315">
        <v>0</v>
      </c>
      <c r="AV315">
        <f>1-AT315/AU315</f>
        <v>0</v>
      </c>
      <c r="AW315">
        <v>0.5</v>
      </c>
      <c r="AX315">
        <f>BO315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292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BN315">
        <f>$B$11*CL315+$C$11*CM315+$F$11*CN315*(1-CQ315)</f>
        <v>0</v>
      </c>
      <c r="BO315">
        <f>BN315*BP315</f>
        <v>0</v>
      </c>
      <c r="BP315">
        <f>($B$11*$D$9+$C$11*$D$9+$F$11*((DA315+CS315)/MAX(DA315+CS315+DB315, 0.1)*$I$9+DB315/MAX(DA315+CS315+DB315, 0.1)*$J$9))/($B$11+$C$11+$F$11)</f>
        <v>0</v>
      </c>
      <c r="BQ315">
        <f>($B$11*$K$9+$C$11*$K$9+$F$11*((DA315+CS315)/MAX(DA315+CS315+DB315, 0.1)*$P$9+DB315/MAX(DA315+CS315+DB315, 0.1)*$Q$9))/($B$11+$C$11+$F$11)</f>
        <v>0</v>
      </c>
      <c r="BR315">
        <v>6</v>
      </c>
      <c r="BS315">
        <v>0.5</v>
      </c>
      <c r="BT315" t="s">
        <v>293</v>
      </c>
      <c r="BU315">
        <v>2</v>
      </c>
      <c r="BV315">
        <v>1626126909.6</v>
      </c>
      <c r="BW315">
        <v>400.13</v>
      </c>
      <c r="BX315">
        <v>419.994</v>
      </c>
      <c r="BY315">
        <v>10.3451</v>
      </c>
      <c r="BZ315">
        <v>5.92291333333333</v>
      </c>
      <c r="CA315">
        <v>398.003333333333</v>
      </c>
      <c r="CB315">
        <v>10.3832333333333</v>
      </c>
      <c r="CC315">
        <v>900.023333333333</v>
      </c>
      <c r="CD315">
        <v>100.777</v>
      </c>
      <c r="CE315">
        <v>0.110631666666667</v>
      </c>
      <c r="CF315">
        <v>24.1627666666667</v>
      </c>
      <c r="CG315">
        <v>22.6616</v>
      </c>
      <c r="CH315">
        <v>999.9</v>
      </c>
      <c r="CI315">
        <v>0</v>
      </c>
      <c r="CJ315">
        <v>0</v>
      </c>
      <c r="CK315">
        <v>9986.03333333333</v>
      </c>
      <c r="CL315">
        <v>0</v>
      </c>
      <c r="CM315">
        <v>0.221023</v>
      </c>
      <c r="CN315">
        <v>1460.05</v>
      </c>
      <c r="CO315">
        <v>0.972999</v>
      </c>
      <c r="CP315">
        <v>0.0270008</v>
      </c>
      <c r="CQ315">
        <v>0</v>
      </c>
      <c r="CR315">
        <v>874.430666666667</v>
      </c>
      <c r="CS315">
        <v>4.99999</v>
      </c>
      <c r="CT315">
        <v>12821.6</v>
      </c>
      <c r="CU315">
        <v>12728.8</v>
      </c>
      <c r="CV315">
        <v>40.312</v>
      </c>
      <c r="CW315">
        <v>42.2913333333333</v>
      </c>
      <c r="CX315">
        <v>41.4163333333333</v>
      </c>
      <c r="CY315">
        <v>41.75</v>
      </c>
      <c r="CZ315">
        <v>42.312</v>
      </c>
      <c r="DA315">
        <v>1415.76</v>
      </c>
      <c r="DB315">
        <v>39.29</v>
      </c>
      <c r="DC315">
        <v>0</v>
      </c>
      <c r="DD315">
        <v>1626126919.9</v>
      </c>
      <c r="DE315">
        <v>0</v>
      </c>
      <c r="DF315">
        <v>874.63816</v>
      </c>
      <c r="DG315">
        <v>-3.10976922778343</v>
      </c>
      <c r="DH315">
        <v>-28.0769230497518</v>
      </c>
      <c r="DI315">
        <v>12824.156</v>
      </c>
      <c r="DJ315">
        <v>15</v>
      </c>
      <c r="DK315">
        <v>1626126261</v>
      </c>
      <c r="DL315" t="s">
        <v>294</v>
      </c>
      <c r="DM315">
        <v>1626126255</v>
      </c>
      <c r="DN315">
        <v>1626126261</v>
      </c>
      <c r="DO315">
        <v>7</v>
      </c>
      <c r="DP315">
        <v>0.339</v>
      </c>
      <c r="DQ315">
        <v>0.02</v>
      </c>
      <c r="DR315">
        <v>2.158</v>
      </c>
      <c r="DS315">
        <v>-0.064</v>
      </c>
      <c r="DT315">
        <v>420</v>
      </c>
      <c r="DU315">
        <v>4</v>
      </c>
      <c r="DV315">
        <v>0.09</v>
      </c>
      <c r="DW315">
        <v>0.05</v>
      </c>
      <c r="DX315">
        <v>-19.7699682926829</v>
      </c>
      <c r="DY315">
        <v>-0.460400696864111</v>
      </c>
      <c r="DZ315">
        <v>0.0526560928724993</v>
      </c>
      <c r="EA315">
        <v>1</v>
      </c>
      <c r="EB315">
        <v>874.768176470588</v>
      </c>
      <c r="EC315">
        <v>-2.58274838104361</v>
      </c>
      <c r="ED315">
        <v>0.314434082738402</v>
      </c>
      <c r="EE315">
        <v>1</v>
      </c>
      <c r="EF315">
        <v>4.38883487804878</v>
      </c>
      <c r="EG315">
        <v>0.321820348432051</v>
      </c>
      <c r="EH315">
        <v>0.0327933068068256</v>
      </c>
      <c r="EI315">
        <v>0</v>
      </c>
      <c r="EJ315">
        <v>2</v>
      </c>
      <c r="EK315">
        <v>3</v>
      </c>
      <c r="EL315" t="s">
        <v>340</v>
      </c>
      <c r="EM315">
        <v>100</v>
      </c>
      <c r="EN315">
        <v>100</v>
      </c>
      <c r="EO315">
        <v>2.127</v>
      </c>
      <c r="EP315">
        <v>-0.038</v>
      </c>
      <c r="EQ315">
        <v>1.36772170046793</v>
      </c>
      <c r="ER315">
        <v>0.00225868272383977</v>
      </c>
      <c r="ES315">
        <v>-9.96746185667655e-07</v>
      </c>
      <c r="ET315">
        <v>2.83711317370827e-10</v>
      </c>
      <c r="EU315">
        <v>-0.063082517618382</v>
      </c>
      <c r="EV315">
        <v>-0.00217948432402501</v>
      </c>
      <c r="EW315">
        <v>0.000453263451741206</v>
      </c>
      <c r="EX315">
        <v>-1.16319206543697e-06</v>
      </c>
      <c r="EY315">
        <v>-2</v>
      </c>
      <c r="EZ315">
        <v>2196</v>
      </c>
      <c r="FA315">
        <v>1</v>
      </c>
      <c r="FB315">
        <v>25</v>
      </c>
      <c r="FC315">
        <v>10.9</v>
      </c>
      <c r="FD315">
        <v>10.8</v>
      </c>
      <c r="FE315">
        <v>18</v>
      </c>
      <c r="FF315">
        <v>947.598</v>
      </c>
      <c r="FG315">
        <v>426.979</v>
      </c>
      <c r="FH315">
        <v>27.3622</v>
      </c>
      <c r="FI315">
        <v>25.3477</v>
      </c>
      <c r="FJ315">
        <v>29.9999</v>
      </c>
      <c r="FK315">
        <v>25.5312</v>
      </c>
      <c r="FL315">
        <v>25.5759</v>
      </c>
      <c r="FM315">
        <v>25.287</v>
      </c>
      <c r="FN315">
        <v>65.1601</v>
      </c>
      <c r="FO315">
        <v>0</v>
      </c>
      <c r="FP315">
        <v>27.43</v>
      </c>
      <c r="FQ315">
        <v>420</v>
      </c>
      <c r="FR315">
        <v>6.00636</v>
      </c>
      <c r="FS315">
        <v>101.439</v>
      </c>
      <c r="FT315">
        <v>102.066</v>
      </c>
    </row>
    <row r="316" spans="1:176">
      <c r="A316">
        <v>300</v>
      </c>
      <c r="B316">
        <v>1626126912.6</v>
      </c>
      <c r="C316">
        <v>598.099999904633</v>
      </c>
      <c r="D316" t="s">
        <v>894</v>
      </c>
      <c r="E316" t="s">
        <v>895</v>
      </c>
      <c r="F316">
        <v>1</v>
      </c>
      <c r="I316">
        <v>1626126911.6</v>
      </c>
      <c r="J316">
        <f>(K316)/1000</f>
        <v>0</v>
      </c>
      <c r="K316">
        <f>1000*CC316*AI316*(BY316-BZ316)/(100*BR316*(1000-AI316*BY316))</f>
        <v>0</v>
      </c>
      <c r="L316">
        <f>CC316*AI316*(BX316-BW316*(1000-AI316*BZ316)/(1000-AI316*BY316))/(100*BR316)</f>
        <v>0</v>
      </c>
      <c r="M316">
        <f>BW316 - IF(AI316&gt;1, L316*BR316*100.0/(AK316*CK316), 0)</f>
        <v>0</v>
      </c>
      <c r="N316">
        <f>((T316-J316/2)*M316-L316)/(T316+J316/2)</f>
        <v>0</v>
      </c>
      <c r="O316">
        <f>N316*(CD316+CE316)/1000.0</f>
        <v>0</v>
      </c>
      <c r="P316">
        <f>(BW316 - IF(AI316&gt;1, L316*BR316*100.0/(AK316*CK316), 0))*(CD316+CE316)/1000.0</f>
        <v>0</v>
      </c>
      <c r="Q316">
        <f>2.0/((1/S316-1/R316)+SIGN(S316)*SQRT((1/S316-1/R316)*(1/S316-1/R316) + 4*BS316/((BS316+1)*(BS316+1))*(2*1/S316*1/R316-1/R316*1/R316)))</f>
        <v>0</v>
      </c>
      <c r="R316">
        <f>IF(LEFT(BT316,1)&lt;&gt;"0",IF(LEFT(BT316,1)="1",3.0,BU316),$D$5+$E$5*(CK316*CD316/($K$5*1000))+$F$5*(CK316*CD316/($K$5*1000))*MAX(MIN(BR316,$J$5),$I$5)*MAX(MIN(BR316,$J$5),$I$5)+$G$5*MAX(MIN(BR316,$J$5),$I$5)*(CK316*CD316/($K$5*1000))+$H$5*(CK316*CD316/($K$5*1000))*(CK316*CD316/($K$5*1000)))</f>
        <v>0</v>
      </c>
      <c r="S316">
        <f>J316*(1000-(1000*0.61365*exp(17.502*W316/(240.97+W316))/(CD316+CE316)+BY316)/2)/(1000*0.61365*exp(17.502*W316/(240.97+W316))/(CD316+CE316)-BY316)</f>
        <v>0</v>
      </c>
      <c r="T316">
        <f>1/((BS316+1)/(Q316/1.6)+1/(R316/1.37)) + BS316/((BS316+1)/(Q316/1.6) + BS316/(R316/1.37))</f>
        <v>0</v>
      </c>
      <c r="U316">
        <f>(BN316*BQ316)</f>
        <v>0</v>
      </c>
      <c r="V316">
        <f>(CF316+(U316+2*0.95*5.67E-8*(((CF316+$B$7)+273)^4-(CF316+273)^4)-44100*J316)/(1.84*29.3*R316+8*0.95*5.67E-8*(CF316+273)^3))</f>
        <v>0</v>
      </c>
      <c r="W316">
        <f>($C$7*CG316+$D$7*CH316+$E$7*V316)</f>
        <v>0</v>
      </c>
      <c r="X316">
        <f>0.61365*exp(17.502*W316/(240.97+W316))</f>
        <v>0</v>
      </c>
      <c r="Y316">
        <f>(Z316/AA316*100)</f>
        <v>0</v>
      </c>
      <c r="Z316">
        <f>BY316*(CD316+CE316)/1000</f>
        <v>0</v>
      </c>
      <c r="AA316">
        <f>0.61365*exp(17.502*CF316/(240.97+CF316))</f>
        <v>0</v>
      </c>
      <c r="AB316">
        <f>(X316-BY316*(CD316+CE316)/1000)</f>
        <v>0</v>
      </c>
      <c r="AC316">
        <f>(-J316*44100)</f>
        <v>0</v>
      </c>
      <c r="AD316">
        <f>2*29.3*R316*0.92*(CF316-W316)</f>
        <v>0</v>
      </c>
      <c r="AE316">
        <f>2*0.95*5.67E-8*(((CF316+$B$7)+273)^4-(W316+273)^4)</f>
        <v>0</v>
      </c>
      <c r="AF316">
        <f>U316+AE316+AC316+AD316</f>
        <v>0</v>
      </c>
      <c r="AG316">
        <v>11</v>
      </c>
      <c r="AH316">
        <v>1</v>
      </c>
      <c r="AI316">
        <f>IF(AG316*$H$13&gt;=AK316,1.0,(AK316/(AK316-AG316*$H$13)))</f>
        <v>0</v>
      </c>
      <c r="AJ316">
        <f>(AI316-1)*100</f>
        <v>0</v>
      </c>
      <c r="AK316">
        <f>MAX(0,($B$13+$C$13*CK316)/(1+$D$13*CK316)*CD316/(CF316+273)*$E$13)</f>
        <v>0</v>
      </c>
      <c r="AL316" t="s">
        <v>292</v>
      </c>
      <c r="AM316" t="s">
        <v>292</v>
      </c>
      <c r="AN316">
        <v>0</v>
      </c>
      <c r="AO316">
        <v>0</v>
      </c>
      <c r="AP316">
        <f>1-AN316/AO316</f>
        <v>0</v>
      </c>
      <c r="AQ316">
        <v>0</v>
      </c>
      <c r="AR316" t="s">
        <v>292</v>
      </c>
      <c r="AS316" t="s">
        <v>292</v>
      </c>
      <c r="AT316">
        <v>0</v>
      </c>
      <c r="AU316">
        <v>0</v>
      </c>
      <c r="AV316">
        <f>1-AT316/AU316</f>
        <v>0</v>
      </c>
      <c r="AW316">
        <v>0.5</v>
      </c>
      <c r="AX316">
        <f>BO316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292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BN316">
        <f>$B$11*CL316+$C$11*CM316+$F$11*CN316*(1-CQ316)</f>
        <v>0</v>
      </c>
      <c r="BO316">
        <f>BN316*BP316</f>
        <v>0</v>
      </c>
      <c r="BP316">
        <f>($B$11*$D$9+$C$11*$D$9+$F$11*((DA316+CS316)/MAX(DA316+CS316+DB316, 0.1)*$I$9+DB316/MAX(DA316+CS316+DB316, 0.1)*$J$9))/($B$11+$C$11+$F$11)</f>
        <v>0</v>
      </c>
      <c r="BQ316">
        <f>($B$11*$K$9+$C$11*$K$9+$F$11*((DA316+CS316)/MAX(DA316+CS316+DB316, 0.1)*$P$9+DB316/MAX(DA316+CS316+DB316, 0.1)*$Q$9))/($B$11+$C$11+$F$11)</f>
        <v>0</v>
      </c>
      <c r="BR316">
        <v>6</v>
      </c>
      <c r="BS316">
        <v>0.5</v>
      </c>
      <c r="BT316" t="s">
        <v>293</v>
      </c>
      <c r="BU316">
        <v>2</v>
      </c>
      <c r="BV316">
        <v>1626126911.6</v>
      </c>
      <c r="BW316">
        <v>400.094333333333</v>
      </c>
      <c r="BX316">
        <v>419.998</v>
      </c>
      <c r="BY316">
        <v>10.3825666666667</v>
      </c>
      <c r="BZ316">
        <v>5.94067333333333</v>
      </c>
      <c r="CA316">
        <v>397.968</v>
      </c>
      <c r="CB316">
        <v>10.4204333333333</v>
      </c>
      <c r="CC316">
        <v>899.961666666667</v>
      </c>
      <c r="CD316">
        <v>100.777666666667</v>
      </c>
      <c r="CE316">
        <v>0.110792666666667</v>
      </c>
      <c r="CF316">
        <v>24.2051666666667</v>
      </c>
      <c r="CG316">
        <v>22.7045666666667</v>
      </c>
      <c r="CH316">
        <v>999.9</v>
      </c>
      <c r="CI316">
        <v>0</v>
      </c>
      <c r="CJ316">
        <v>0</v>
      </c>
      <c r="CK316">
        <v>9974.16666666667</v>
      </c>
      <c r="CL316">
        <v>0</v>
      </c>
      <c r="CM316">
        <v>0.221023</v>
      </c>
      <c r="CN316">
        <v>1459.89</v>
      </c>
      <c r="CO316">
        <v>0.972996333333333</v>
      </c>
      <c r="CP316">
        <v>0.0270039333333333</v>
      </c>
      <c r="CQ316">
        <v>0</v>
      </c>
      <c r="CR316">
        <v>873.900666666667</v>
      </c>
      <c r="CS316">
        <v>4.99999</v>
      </c>
      <c r="CT316">
        <v>12819.0666666667</v>
      </c>
      <c r="CU316">
        <v>12727.4</v>
      </c>
      <c r="CV316">
        <v>40.312</v>
      </c>
      <c r="CW316">
        <v>42.2913333333333</v>
      </c>
      <c r="CX316">
        <v>41.375</v>
      </c>
      <c r="CY316">
        <v>41.75</v>
      </c>
      <c r="CZ316">
        <v>42.312</v>
      </c>
      <c r="DA316">
        <v>1415.6</v>
      </c>
      <c r="DB316">
        <v>39.29</v>
      </c>
      <c r="DC316">
        <v>0</v>
      </c>
      <c r="DD316">
        <v>1626126921.7</v>
      </c>
      <c r="DE316">
        <v>0</v>
      </c>
      <c r="DF316">
        <v>874.537384615385</v>
      </c>
      <c r="DG316">
        <v>-3.28280341730353</v>
      </c>
      <c r="DH316">
        <v>-32.7931624150862</v>
      </c>
      <c r="DI316">
        <v>12823.3384615385</v>
      </c>
      <c r="DJ316">
        <v>15</v>
      </c>
      <c r="DK316">
        <v>1626126261</v>
      </c>
      <c r="DL316" t="s">
        <v>294</v>
      </c>
      <c r="DM316">
        <v>1626126255</v>
      </c>
      <c r="DN316">
        <v>1626126261</v>
      </c>
      <c r="DO316">
        <v>7</v>
      </c>
      <c r="DP316">
        <v>0.339</v>
      </c>
      <c r="DQ316">
        <v>0.02</v>
      </c>
      <c r="DR316">
        <v>2.158</v>
      </c>
      <c r="DS316">
        <v>-0.064</v>
      </c>
      <c r="DT316">
        <v>420</v>
      </c>
      <c r="DU316">
        <v>4</v>
      </c>
      <c r="DV316">
        <v>0.09</v>
      </c>
      <c r="DW316">
        <v>0.05</v>
      </c>
      <c r="DX316">
        <v>-19.7870634146341</v>
      </c>
      <c r="DY316">
        <v>-0.529810452961694</v>
      </c>
      <c r="DZ316">
        <v>0.0589219026570811</v>
      </c>
      <c r="EA316">
        <v>0</v>
      </c>
      <c r="EB316">
        <v>874.685942857143</v>
      </c>
      <c r="EC316">
        <v>-2.98854798022179</v>
      </c>
      <c r="ED316">
        <v>0.360423080191448</v>
      </c>
      <c r="EE316">
        <v>1</v>
      </c>
      <c r="EF316">
        <v>4.39870048780488</v>
      </c>
      <c r="EG316">
        <v>0.27849240418119</v>
      </c>
      <c r="EH316">
        <v>0.0287633667718981</v>
      </c>
      <c r="EI316">
        <v>0</v>
      </c>
      <c r="EJ316">
        <v>1</v>
      </c>
      <c r="EK316">
        <v>3</v>
      </c>
      <c r="EL316" t="s">
        <v>459</v>
      </c>
      <c r="EM316">
        <v>100</v>
      </c>
      <c r="EN316">
        <v>100</v>
      </c>
      <c r="EO316">
        <v>2.126</v>
      </c>
      <c r="EP316">
        <v>-0.0378</v>
      </c>
      <c r="EQ316">
        <v>1.36772170046793</v>
      </c>
      <c r="ER316">
        <v>0.00225868272383977</v>
      </c>
      <c r="ES316">
        <v>-9.96746185667655e-07</v>
      </c>
      <c r="ET316">
        <v>2.83711317370827e-10</v>
      </c>
      <c r="EU316">
        <v>-0.063082517618382</v>
      </c>
      <c r="EV316">
        <v>-0.00217948432402501</v>
      </c>
      <c r="EW316">
        <v>0.000453263451741206</v>
      </c>
      <c r="EX316">
        <v>-1.16319206543697e-06</v>
      </c>
      <c r="EY316">
        <v>-2</v>
      </c>
      <c r="EZ316">
        <v>2196</v>
      </c>
      <c r="FA316">
        <v>1</v>
      </c>
      <c r="FB316">
        <v>25</v>
      </c>
      <c r="FC316">
        <v>11</v>
      </c>
      <c r="FD316">
        <v>10.9</v>
      </c>
      <c r="FE316">
        <v>18</v>
      </c>
      <c r="FF316">
        <v>947.475</v>
      </c>
      <c r="FG316">
        <v>427.014</v>
      </c>
      <c r="FH316">
        <v>27.4393</v>
      </c>
      <c r="FI316">
        <v>25.3469</v>
      </c>
      <c r="FJ316">
        <v>30</v>
      </c>
      <c r="FK316">
        <v>25.5301</v>
      </c>
      <c r="FL316">
        <v>25.5747</v>
      </c>
      <c r="FM316">
        <v>25.2888</v>
      </c>
      <c r="FN316">
        <v>65.1601</v>
      </c>
      <c r="FO316">
        <v>0</v>
      </c>
      <c r="FP316">
        <v>27.53</v>
      </c>
      <c r="FQ316">
        <v>420</v>
      </c>
      <c r="FR316">
        <v>5.99188</v>
      </c>
      <c r="FS316">
        <v>101.438</v>
      </c>
      <c r="FT316">
        <v>102.067</v>
      </c>
    </row>
    <row r="317" spans="1:176">
      <c r="A317">
        <v>301</v>
      </c>
      <c r="B317">
        <v>1626126914.6</v>
      </c>
      <c r="C317">
        <v>600.099999904633</v>
      </c>
      <c r="D317" t="s">
        <v>896</v>
      </c>
      <c r="E317" t="s">
        <v>897</v>
      </c>
      <c r="F317">
        <v>1</v>
      </c>
      <c r="I317">
        <v>1626126913.6</v>
      </c>
      <c r="J317">
        <f>(K317)/1000</f>
        <v>0</v>
      </c>
      <c r="K317">
        <f>1000*CC317*AI317*(BY317-BZ317)/(100*BR317*(1000-AI317*BY317))</f>
        <v>0</v>
      </c>
      <c r="L317">
        <f>CC317*AI317*(BX317-BW317*(1000-AI317*BZ317)/(1000-AI317*BY317))/(100*BR317)</f>
        <v>0</v>
      </c>
      <c r="M317">
        <f>BW317 - IF(AI317&gt;1, L317*BR317*100.0/(AK317*CK317), 0)</f>
        <v>0</v>
      </c>
      <c r="N317">
        <f>((T317-J317/2)*M317-L317)/(T317+J317/2)</f>
        <v>0</v>
      </c>
      <c r="O317">
        <f>N317*(CD317+CE317)/1000.0</f>
        <v>0</v>
      </c>
      <c r="P317">
        <f>(BW317 - IF(AI317&gt;1, L317*BR317*100.0/(AK317*CK317), 0))*(CD317+CE317)/1000.0</f>
        <v>0</v>
      </c>
      <c r="Q317">
        <f>2.0/((1/S317-1/R317)+SIGN(S317)*SQRT((1/S317-1/R317)*(1/S317-1/R317) + 4*BS317/((BS317+1)*(BS317+1))*(2*1/S317*1/R317-1/R317*1/R317)))</f>
        <v>0</v>
      </c>
      <c r="R317">
        <f>IF(LEFT(BT317,1)&lt;&gt;"0",IF(LEFT(BT317,1)="1",3.0,BU317),$D$5+$E$5*(CK317*CD317/($K$5*1000))+$F$5*(CK317*CD317/($K$5*1000))*MAX(MIN(BR317,$J$5),$I$5)*MAX(MIN(BR317,$J$5),$I$5)+$G$5*MAX(MIN(BR317,$J$5),$I$5)*(CK317*CD317/($K$5*1000))+$H$5*(CK317*CD317/($K$5*1000))*(CK317*CD317/($K$5*1000)))</f>
        <v>0</v>
      </c>
      <c r="S317">
        <f>J317*(1000-(1000*0.61365*exp(17.502*W317/(240.97+W317))/(CD317+CE317)+BY317)/2)/(1000*0.61365*exp(17.502*W317/(240.97+W317))/(CD317+CE317)-BY317)</f>
        <v>0</v>
      </c>
      <c r="T317">
        <f>1/((BS317+1)/(Q317/1.6)+1/(R317/1.37)) + BS317/((BS317+1)/(Q317/1.6) + BS317/(R317/1.37))</f>
        <v>0</v>
      </c>
      <c r="U317">
        <f>(BN317*BQ317)</f>
        <v>0</v>
      </c>
      <c r="V317">
        <f>(CF317+(U317+2*0.95*5.67E-8*(((CF317+$B$7)+273)^4-(CF317+273)^4)-44100*J317)/(1.84*29.3*R317+8*0.95*5.67E-8*(CF317+273)^3))</f>
        <v>0</v>
      </c>
      <c r="W317">
        <f>($C$7*CG317+$D$7*CH317+$E$7*V317)</f>
        <v>0</v>
      </c>
      <c r="X317">
        <f>0.61365*exp(17.502*W317/(240.97+W317))</f>
        <v>0</v>
      </c>
      <c r="Y317">
        <f>(Z317/AA317*100)</f>
        <v>0</v>
      </c>
      <c r="Z317">
        <f>BY317*(CD317+CE317)/1000</f>
        <v>0</v>
      </c>
      <c r="AA317">
        <f>0.61365*exp(17.502*CF317/(240.97+CF317))</f>
        <v>0</v>
      </c>
      <c r="AB317">
        <f>(X317-BY317*(CD317+CE317)/1000)</f>
        <v>0</v>
      </c>
      <c r="AC317">
        <f>(-J317*44100)</f>
        <v>0</v>
      </c>
      <c r="AD317">
        <f>2*29.3*R317*0.92*(CF317-W317)</f>
        <v>0</v>
      </c>
      <c r="AE317">
        <f>2*0.95*5.67E-8*(((CF317+$B$7)+273)^4-(W317+273)^4)</f>
        <v>0</v>
      </c>
      <c r="AF317">
        <f>U317+AE317+AC317+AD317</f>
        <v>0</v>
      </c>
      <c r="AG317">
        <v>11</v>
      </c>
      <c r="AH317">
        <v>1</v>
      </c>
      <c r="AI317">
        <f>IF(AG317*$H$13&gt;=AK317,1.0,(AK317/(AK317-AG317*$H$13)))</f>
        <v>0</v>
      </c>
      <c r="AJ317">
        <f>(AI317-1)*100</f>
        <v>0</v>
      </c>
      <c r="AK317">
        <f>MAX(0,($B$13+$C$13*CK317)/(1+$D$13*CK317)*CD317/(CF317+273)*$E$13)</f>
        <v>0</v>
      </c>
      <c r="AL317" t="s">
        <v>292</v>
      </c>
      <c r="AM317" t="s">
        <v>292</v>
      </c>
      <c r="AN317">
        <v>0</v>
      </c>
      <c r="AO317">
        <v>0</v>
      </c>
      <c r="AP317">
        <f>1-AN317/AO317</f>
        <v>0</v>
      </c>
      <c r="AQ317">
        <v>0</v>
      </c>
      <c r="AR317" t="s">
        <v>292</v>
      </c>
      <c r="AS317" t="s">
        <v>292</v>
      </c>
      <c r="AT317">
        <v>0</v>
      </c>
      <c r="AU317">
        <v>0</v>
      </c>
      <c r="AV317">
        <f>1-AT317/AU317</f>
        <v>0</v>
      </c>
      <c r="AW317">
        <v>0.5</v>
      </c>
      <c r="AX317">
        <f>BO317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292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BN317">
        <f>$B$11*CL317+$C$11*CM317+$F$11*CN317*(1-CQ317)</f>
        <v>0</v>
      </c>
      <c r="BO317">
        <f>BN317*BP317</f>
        <v>0</v>
      </c>
      <c r="BP317">
        <f>($B$11*$D$9+$C$11*$D$9+$F$11*((DA317+CS317)/MAX(DA317+CS317+DB317, 0.1)*$I$9+DB317/MAX(DA317+CS317+DB317, 0.1)*$J$9))/($B$11+$C$11+$F$11)</f>
        <v>0</v>
      </c>
      <c r="BQ317">
        <f>($B$11*$K$9+$C$11*$K$9+$F$11*((DA317+CS317)/MAX(DA317+CS317+DB317, 0.1)*$P$9+DB317/MAX(DA317+CS317+DB317, 0.1)*$Q$9))/($B$11+$C$11+$F$11)</f>
        <v>0</v>
      </c>
      <c r="BR317">
        <v>6</v>
      </c>
      <c r="BS317">
        <v>0.5</v>
      </c>
      <c r="BT317" t="s">
        <v>293</v>
      </c>
      <c r="BU317">
        <v>2</v>
      </c>
      <c r="BV317">
        <v>1626126913.6</v>
      </c>
      <c r="BW317">
        <v>400.086</v>
      </c>
      <c r="BX317">
        <v>419.978</v>
      </c>
      <c r="BY317">
        <v>10.4138666666667</v>
      </c>
      <c r="BZ317">
        <v>5.94496666666667</v>
      </c>
      <c r="CA317">
        <v>397.959666666667</v>
      </c>
      <c r="CB317">
        <v>10.4515333333333</v>
      </c>
      <c r="CC317">
        <v>900.016333333333</v>
      </c>
      <c r="CD317">
        <v>100.778</v>
      </c>
      <c r="CE317">
        <v>0.110251</v>
      </c>
      <c r="CF317">
        <v>24.2503666666667</v>
      </c>
      <c r="CG317">
        <v>22.7467</v>
      </c>
      <c r="CH317">
        <v>999.9</v>
      </c>
      <c r="CI317">
        <v>0</v>
      </c>
      <c r="CJ317">
        <v>0</v>
      </c>
      <c r="CK317">
        <v>10041.0666666667</v>
      </c>
      <c r="CL317">
        <v>0</v>
      </c>
      <c r="CM317">
        <v>0.221023</v>
      </c>
      <c r="CN317">
        <v>1460.05</v>
      </c>
      <c r="CO317">
        <v>0.972999</v>
      </c>
      <c r="CP317">
        <v>0.0270008</v>
      </c>
      <c r="CQ317">
        <v>0</v>
      </c>
      <c r="CR317">
        <v>874.532</v>
      </c>
      <c r="CS317">
        <v>4.99999</v>
      </c>
      <c r="CT317">
        <v>12819.7333333333</v>
      </c>
      <c r="CU317">
        <v>12728.7333333333</v>
      </c>
      <c r="CV317">
        <v>40.333</v>
      </c>
      <c r="CW317">
        <v>42.2913333333333</v>
      </c>
      <c r="CX317">
        <v>41.375</v>
      </c>
      <c r="CY317">
        <v>41.729</v>
      </c>
      <c r="CZ317">
        <v>42.312</v>
      </c>
      <c r="DA317">
        <v>1415.76</v>
      </c>
      <c r="DB317">
        <v>39.29</v>
      </c>
      <c r="DC317">
        <v>0</v>
      </c>
      <c r="DD317">
        <v>1626126924.1</v>
      </c>
      <c r="DE317">
        <v>0</v>
      </c>
      <c r="DF317">
        <v>874.478307692308</v>
      </c>
      <c r="DG317">
        <v>-2.14017094370582</v>
      </c>
      <c r="DH317">
        <v>-28.0649572690722</v>
      </c>
      <c r="DI317">
        <v>12822.1730769231</v>
      </c>
      <c r="DJ317">
        <v>15</v>
      </c>
      <c r="DK317">
        <v>1626126261</v>
      </c>
      <c r="DL317" t="s">
        <v>294</v>
      </c>
      <c r="DM317">
        <v>1626126255</v>
      </c>
      <c r="DN317">
        <v>1626126261</v>
      </c>
      <c r="DO317">
        <v>7</v>
      </c>
      <c r="DP317">
        <v>0.339</v>
      </c>
      <c r="DQ317">
        <v>0.02</v>
      </c>
      <c r="DR317">
        <v>2.158</v>
      </c>
      <c r="DS317">
        <v>-0.064</v>
      </c>
      <c r="DT317">
        <v>420</v>
      </c>
      <c r="DU317">
        <v>4</v>
      </c>
      <c r="DV317">
        <v>0.09</v>
      </c>
      <c r="DW317">
        <v>0.05</v>
      </c>
      <c r="DX317">
        <v>-19.8035024390244</v>
      </c>
      <c r="DY317">
        <v>-0.591083623693413</v>
      </c>
      <c r="DZ317">
        <v>0.0637016080809578</v>
      </c>
      <c r="EA317">
        <v>0</v>
      </c>
      <c r="EB317">
        <v>874.617121212121</v>
      </c>
      <c r="EC317">
        <v>-2.83387163620322</v>
      </c>
      <c r="ED317">
        <v>0.34610470981497</v>
      </c>
      <c r="EE317">
        <v>1</v>
      </c>
      <c r="EF317">
        <v>4.40944853658537</v>
      </c>
      <c r="EG317">
        <v>0.278228989547033</v>
      </c>
      <c r="EH317">
        <v>0.0287588929670057</v>
      </c>
      <c r="EI317">
        <v>0</v>
      </c>
      <c r="EJ317">
        <v>1</v>
      </c>
      <c r="EK317">
        <v>3</v>
      </c>
      <c r="EL317" t="s">
        <v>459</v>
      </c>
      <c r="EM317">
        <v>100</v>
      </c>
      <c r="EN317">
        <v>100</v>
      </c>
      <c r="EO317">
        <v>2.127</v>
      </c>
      <c r="EP317">
        <v>-0.0376</v>
      </c>
      <c r="EQ317">
        <v>1.36772170046793</v>
      </c>
      <c r="ER317">
        <v>0.00225868272383977</v>
      </c>
      <c r="ES317">
        <v>-9.96746185667655e-07</v>
      </c>
      <c r="ET317">
        <v>2.83711317370827e-10</v>
      </c>
      <c r="EU317">
        <v>-0.063082517618382</v>
      </c>
      <c r="EV317">
        <v>-0.00217948432402501</v>
      </c>
      <c r="EW317">
        <v>0.000453263451741206</v>
      </c>
      <c r="EX317">
        <v>-1.16319206543697e-06</v>
      </c>
      <c r="EY317">
        <v>-2</v>
      </c>
      <c r="EZ317">
        <v>2196</v>
      </c>
      <c r="FA317">
        <v>1</v>
      </c>
      <c r="FB317">
        <v>25</v>
      </c>
      <c r="FC317">
        <v>11</v>
      </c>
      <c r="FD317">
        <v>10.9</v>
      </c>
      <c r="FE317">
        <v>18</v>
      </c>
      <c r="FF317">
        <v>947.792</v>
      </c>
      <c r="FG317">
        <v>426.913</v>
      </c>
      <c r="FH317">
        <v>27.4977</v>
      </c>
      <c r="FI317">
        <v>25.3467</v>
      </c>
      <c r="FJ317">
        <v>30.0001</v>
      </c>
      <c r="FK317">
        <v>25.5288</v>
      </c>
      <c r="FL317">
        <v>25.5732</v>
      </c>
      <c r="FM317">
        <v>25.2884</v>
      </c>
      <c r="FN317">
        <v>65.1601</v>
      </c>
      <c r="FO317">
        <v>0</v>
      </c>
      <c r="FP317">
        <v>27.63</v>
      </c>
      <c r="FQ317">
        <v>420</v>
      </c>
      <c r="FR317">
        <v>6.0276</v>
      </c>
      <c r="FS317">
        <v>101.438</v>
      </c>
      <c r="FT317">
        <v>102.067</v>
      </c>
    </row>
    <row r="318" spans="1:176">
      <c r="A318">
        <v>302</v>
      </c>
      <c r="B318">
        <v>1626126916.6</v>
      </c>
      <c r="C318">
        <v>602.099999904633</v>
      </c>
      <c r="D318" t="s">
        <v>898</v>
      </c>
      <c r="E318" t="s">
        <v>899</v>
      </c>
      <c r="F318">
        <v>1</v>
      </c>
      <c r="I318">
        <v>1626126915.6</v>
      </c>
      <c r="J318">
        <f>(K318)/1000</f>
        <v>0</v>
      </c>
      <c r="K318">
        <f>1000*CC318*AI318*(BY318-BZ318)/(100*BR318*(1000-AI318*BY318))</f>
        <v>0</v>
      </c>
      <c r="L318">
        <f>CC318*AI318*(BX318-BW318*(1000-AI318*BZ318)/(1000-AI318*BY318))/(100*BR318)</f>
        <v>0</v>
      </c>
      <c r="M318">
        <f>BW318 - IF(AI318&gt;1, L318*BR318*100.0/(AK318*CK318), 0)</f>
        <v>0</v>
      </c>
      <c r="N318">
        <f>((T318-J318/2)*M318-L318)/(T318+J318/2)</f>
        <v>0</v>
      </c>
      <c r="O318">
        <f>N318*(CD318+CE318)/1000.0</f>
        <v>0</v>
      </c>
      <c r="P318">
        <f>(BW318 - IF(AI318&gt;1, L318*BR318*100.0/(AK318*CK318), 0))*(CD318+CE318)/1000.0</f>
        <v>0</v>
      </c>
      <c r="Q318">
        <f>2.0/((1/S318-1/R318)+SIGN(S318)*SQRT((1/S318-1/R318)*(1/S318-1/R318) + 4*BS318/((BS318+1)*(BS318+1))*(2*1/S318*1/R318-1/R318*1/R318)))</f>
        <v>0</v>
      </c>
      <c r="R318">
        <f>IF(LEFT(BT318,1)&lt;&gt;"0",IF(LEFT(BT318,1)="1",3.0,BU318),$D$5+$E$5*(CK318*CD318/($K$5*1000))+$F$5*(CK318*CD318/($K$5*1000))*MAX(MIN(BR318,$J$5),$I$5)*MAX(MIN(BR318,$J$5),$I$5)+$G$5*MAX(MIN(BR318,$J$5),$I$5)*(CK318*CD318/($K$5*1000))+$H$5*(CK318*CD318/($K$5*1000))*(CK318*CD318/($K$5*1000)))</f>
        <v>0</v>
      </c>
      <c r="S318">
        <f>J318*(1000-(1000*0.61365*exp(17.502*W318/(240.97+W318))/(CD318+CE318)+BY318)/2)/(1000*0.61365*exp(17.502*W318/(240.97+W318))/(CD318+CE318)-BY318)</f>
        <v>0</v>
      </c>
      <c r="T318">
        <f>1/((BS318+1)/(Q318/1.6)+1/(R318/1.37)) + BS318/((BS318+1)/(Q318/1.6) + BS318/(R318/1.37))</f>
        <v>0</v>
      </c>
      <c r="U318">
        <f>(BN318*BQ318)</f>
        <v>0</v>
      </c>
      <c r="V318">
        <f>(CF318+(U318+2*0.95*5.67E-8*(((CF318+$B$7)+273)^4-(CF318+273)^4)-44100*J318)/(1.84*29.3*R318+8*0.95*5.67E-8*(CF318+273)^3))</f>
        <v>0</v>
      </c>
      <c r="W318">
        <f>($C$7*CG318+$D$7*CH318+$E$7*V318)</f>
        <v>0</v>
      </c>
      <c r="X318">
        <f>0.61365*exp(17.502*W318/(240.97+W318))</f>
        <v>0</v>
      </c>
      <c r="Y318">
        <f>(Z318/AA318*100)</f>
        <v>0</v>
      </c>
      <c r="Z318">
        <f>BY318*(CD318+CE318)/1000</f>
        <v>0</v>
      </c>
      <c r="AA318">
        <f>0.61365*exp(17.502*CF318/(240.97+CF318))</f>
        <v>0</v>
      </c>
      <c r="AB318">
        <f>(X318-BY318*(CD318+CE318)/1000)</f>
        <v>0</v>
      </c>
      <c r="AC318">
        <f>(-J318*44100)</f>
        <v>0</v>
      </c>
      <c r="AD318">
        <f>2*29.3*R318*0.92*(CF318-W318)</f>
        <v>0</v>
      </c>
      <c r="AE318">
        <f>2*0.95*5.67E-8*(((CF318+$B$7)+273)^4-(W318+273)^4)</f>
        <v>0</v>
      </c>
      <c r="AF318">
        <f>U318+AE318+AC318+AD318</f>
        <v>0</v>
      </c>
      <c r="AG318">
        <v>11</v>
      </c>
      <c r="AH318">
        <v>1</v>
      </c>
      <c r="AI318">
        <f>IF(AG318*$H$13&gt;=AK318,1.0,(AK318/(AK318-AG318*$H$13)))</f>
        <v>0</v>
      </c>
      <c r="AJ318">
        <f>(AI318-1)*100</f>
        <v>0</v>
      </c>
      <c r="AK318">
        <f>MAX(0,($B$13+$C$13*CK318)/(1+$D$13*CK318)*CD318/(CF318+273)*$E$13)</f>
        <v>0</v>
      </c>
      <c r="AL318" t="s">
        <v>292</v>
      </c>
      <c r="AM318" t="s">
        <v>292</v>
      </c>
      <c r="AN318">
        <v>0</v>
      </c>
      <c r="AO318">
        <v>0</v>
      </c>
      <c r="AP318">
        <f>1-AN318/AO318</f>
        <v>0</v>
      </c>
      <c r="AQ318">
        <v>0</v>
      </c>
      <c r="AR318" t="s">
        <v>292</v>
      </c>
      <c r="AS318" t="s">
        <v>292</v>
      </c>
      <c r="AT318">
        <v>0</v>
      </c>
      <c r="AU318">
        <v>0</v>
      </c>
      <c r="AV318">
        <f>1-AT318/AU318</f>
        <v>0</v>
      </c>
      <c r="AW318">
        <v>0.5</v>
      </c>
      <c r="AX318">
        <f>BO318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292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BN318">
        <f>$B$11*CL318+$C$11*CM318+$F$11*CN318*(1-CQ318)</f>
        <v>0</v>
      </c>
      <c r="BO318">
        <f>BN318*BP318</f>
        <v>0</v>
      </c>
      <c r="BP318">
        <f>($B$11*$D$9+$C$11*$D$9+$F$11*((DA318+CS318)/MAX(DA318+CS318+DB318, 0.1)*$I$9+DB318/MAX(DA318+CS318+DB318, 0.1)*$J$9))/($B$11+$C$11+$F$11)</f>
        <v>0</v>
      </c>
      <c r="BQ318">
        <f>($B$11*$K$9+$C$11*$K$9+$F$11*((DA318+CS318)/MAX(DA318+CS318+DB318, 0.1)*$P$9+DB318/MAX(DA318+CS318+DB318, 0.1)*$Q$9))/($B$11+$C$11+$F$11)</f>
        <v>0</v>
      </c>
      <c r="BR318">
        <v>6</v>
      </c>
      <c r="BS318">
        <v>0.5</v>
      </c>
      <c r="BT318" t="s">
        <v>293</v>
      </c>
      <c r="BU318">
        <v>2</v>
      </c>
      <c r="BV318">
        <v>1626126915.6</v>
      </c>
      <c r="BW318">
        <v>400.086666666667</v>
      </c>
      <c r="BX318">
        <v>419.986333333333</v>
      </c>
      <c r="BY318">
        <v>10.4386666666667</v>
      </c>
      <c r="BZ318">
        <v>5.94704333333333</v>
      </c>
      <c r="CA318">
        <v>397.959666666667</v>
      </c>
      <c r="CB318">
        <v>10.4762</v>
      </c>
      <c r="CC318">
        <v>899.989333333333</v>
      </c>
      <c r="CD318">
        <v>100.778</v>
      </c>
      <c r="CE318">
        <v>0.109769</v>
      </c>
      <c r="CF318">
        <v>24.2917333333333</v>
      </c>
      <c r="CG318">
        <v>22.7857666666667</v>
      </c>
      <c r="CH318">
        <v>999.9</v>
      </c>
      <c r="CI318">
        <v>0</v>
      </c>
      <c r="CJ318">
        <v>0</v>
      </c>
      <c r="CK318">
        <v>10041.9</v>
      </c>
      <c r="CL318">
        <v>0</v>
      </c>
      <c r="CM318">
        <v>0.221023</v>
      </c>
      <c r="CN318">
        <v>1459.97</v>
      </c>
      <c r="CO318">
        <v>0.972997666666667</v>
      </c>
      <c r="CP318">
        <v>0.0270023666666667</v>
      </c>
      <c r="CQ318">
        <v>0</v>
      </c>
      <c r="CR318">
        <v>874.14</v>
      </c>
      <c r="CS318">
        <v>4.99999</v>
      </c>
      <c r="CT318">
        <v>12818.5666666667</v>
      </c>
      <c r="CU318">
        <v>12728.0666666667</v>
      </c>
      <c r="CV318">
        <v>40.312</v>
      </c>
      <c r="CW318">
        <v>42.312</v>
      </c>
      <c r="CX318">
        <v>41.4163333333333</v>
      </c>
      <c r="CY318">
        <v>41.75</v>
      </c>
      <c r="CZ318">
        <v>42.312</v>
      </c>
      <c r="DA318">
        <v>1415.68</v>
      </c>
      <c r="DB318">
        <v>39.29</v>
      </c>
      <c r="DC318">
        <v>0</v>
      </c>
      <c r="DD318">
        <v>1626126925.9</v>
      </c>
      <c r="DE318">
        <v>0</v>
      </c>
      <c r="DF318">
        <v>874.37524</v>
      </c>
      <c r="DG318">
        <v>-1.96569230969811</v>
      </c>
      <c r="DH318">
        <v>-28.0230769052269</v>
      </c>
      <c r="DI318">
        <v>12821.272</v>
      </c>
      <c r="DJ318">
        <v>15</v>
      </c>
      <c r="DK318">
        <v>1626126261</v>
      </c>
      <c r="DL318" t="s">
        <v>294</v>
      </c>
      <c r="DM318">
        <v>1626126255</v>
      </c>
      <c r="DN318">
        <v>1626126261</v>
      </c>
      <c r="DO318">
        <v>7</v>
      </c>
      <c r="DP318">
        <v>0.339</v>
      </c>
      <c r="DQ318">
        <v>0.02</v>
      </c>
      <c r="DR318">
        <v>2.158</v>
      </c>
      <c r="DS318">
        <v>-0.064</v>
      </c>
      <c r="DT318">
        <v>420</v>
      </c>
      <c r="DU318">
        <v>4</v>
      </c>
      <c r="DV318">
        <v>0.09</v>
      </c>
      <c r="DW318">
        <v>0.05</v>
      </c>
      <c r="DX318">
        <v>-19.8202414634146</v>
      </c>
      <c r="DY318">
        <v>-0.572742857142831</v>
      </c>
      <c r="DZ318">
        <v>0.0620940080986956</v>
      </c>
      <c r="EA318">
        <v>0</v>
      </c>
      <c r="EB318">
        <v>874.544333333333</v>
      </c>
      <c r="EC318">
        <v>-2.60396466212245</v>
      </c>
      <c r="ED318">
        <v>0.33242713183463</v>
      </c>
      <c r="EE318">
        <v>1</v>
      </c>
      <c r="EF318">
        <v>4.42112414634146</v>
      </c>
      <c r="EG318">
        <v>0.309005226480838</v>
      </c>
      <c r="EH318">
        <v>0.0322081344804429</v>
      </c>
      <c r="EI318">
        <v>0</v>
      </c>
      <c r="EJ318">
        <v>1</v>
      </c>
      <c r="EK318">
        <v>3</v>
      </c>
      <c r="EL318" t="s">
        <v>459</v>
      </c>
      <c r="EM318">
        <v>100</v>
      </c>
      <c r="EN318">
        <v>100</v>
      </c>
      <c r="EO318">
        <v>2.126</v>
      </c>
      <c r="EP318">
        <v>-0.0375</v>
      </c>
      <c r="EQ318">
        <v>1.36772170046793</v>
      </c>
      <c r="ER318">
        <v>0.00225868272383977</v>
      </c>
      <c r="ES318">
        <v>-9.96746185667655e-07</v>
      </c>
      <c r="ET318">
        <v>2.83711317370827e-10</v>
      </c>
      <c r="EU318">
        <v>-0.063082517618382</v>
      </c>
      <c r="EV318">
        <v>-0.00217948432402501</v>
      </c>
      <c r="EW318">
        <v>0.000453263451741206</v>
      </c>
      <c r="EX318">
        <v>-1.16319206543697e-06</v>
      </c>
      <c r="EY318">
        <v>-2</v>
      </c>
      <c r="EZ318">
        <v>2196</v>
      </c>
      <c r="FA318">
        <v>1</v>
      </c>
      <c r="FB318">
        <v>25</v>
      </c>
      <c r="FC318">
        <v>11</v>
      </c>
      <c r="FD318">
        <v>10.9</v>
      </c>
      <c r="FE318">
        <v>18</v>
      </c>
      <c r="FF318">
        <v>947.637</v>
      </c>
      <c r="FG318">
        <v>426.846</v>
      </c>
      <c r="FH318">
        <v>27.5604</v>
      </c>
      <c r="FI318">
        <v>25.3456</v>
      </c>
      <c r="FJ318">
        <v>30.0001</v>
      </c>
      <c r="FK318">
        <v>25.5274</v>
      </c>
      <c r="FL318">
        <v>25.5722</v>
      </c>
      <c r="FM318">
        <v>25.2869</v>
      </c>
      <c r="FN318">
        <v>64.874</v>
      </c>
      <c r="FO318">
        <v>0</v>
      </c>
      <c r="FP318">
        <v>27.63</v>
      </c>
      <c r="FQ318">
        <v>420</v>
      </c>
      <c r="FR318">
        <v>6.0301</v>
      </c>
      <c r="FS318">
        <v>101.438</v>
      </c>
      <c r="FT318">
        <v>102.067</v>
      </c>
    </row>
    <row r="319" spans="1:176">
      <c r="A319">
        <v>303</v>
      </c>
      <c r="B319">
        <v>1626126918.6</v>
      </c>
      <c r="C319">
        <v>604.099999904633</v>
      </c>
      <c r="D319" t="s">
        <v>900</v>
      </c>
      <c r="E319" t="s">
        <v>901</v>
      </c>
      <c r="F319">
        <v>1</v>
      </c>
      <c r="I319">
        <v>1626126917.6</v>
      </c>
      <c r="J319">
        <f>(K319)/1000</f>
        <v>0</v>
      </c>
      <c r="K319">
        <f>1000*CC319*AI319*(BY319-BZ319)/(100*BR319*(1000-AI319*BY319))</f>
        <v>0</v>
      </c>
      <c r="L319">
        <f>CC319*AI319*(BX319-BW319*(1000-AI319*BZ319)/(1000-AI319*BY319))/(100*BR319)</f>
        <v>0</v>
      </c>
      <c r="M319">
        <f>BW319 - IF(AI319&gt;1, L319*BR319*100.0/(AK319*CK319), 0)</f>
        <v>0</v>
      </c>
      <c r="N319">
        <f>((T319-J319/2)*M319-L319)/(T319+J319/2)</f>
        <v>0</v>
      </c>
      <c r="O319">
        <f>N319*(CD319+CE319)/1000.0</f>
        <v>0</v>
      </c>
      <c r="P319">
        <f>(BW319 - IF(AI319&gt;1, L319*BR319*100.0/(AK319*CK319), 0))*(CD319+CE319)/1000.0</f>
        <v>0</v>
      </c>
      <c r="Q319">
        <f>2.0/((1/S319-1/R319)+SIGN(S319)*SQRT((1/S319-1/R319)*(1/S319-1/R319) + 4*BS319/((BS319+1)*(BS319+1))*(2*1/S319*1/R319-1/R319*1/R319)))</f>
        <v>0</v>
      </c>
      <c r="R319">
        <f>IF(LEFT(BT319,1)&lt;&gt;"0",IF(LEFT(BT319,1)="1",3.0,BU319),$D$5+$E$5*(CK319*CD319/($K$5*1000))+$F$5*(CK319*CD319/($K$5*1000))*MAX(MIN(BR319,$J$5),$I$5)*MAX(MIN(BR319,$J$5),$I$5)+$G$5*MAX(MIN(BR319,$J$5),$I$5)*(CK319*CD319/($K$5*1000))+$H$5*(CK319*CD319/($K$5*1000))*(CK319*CD319/($K$5*1000)))</f>
        <v>0</v>
      </c>
      <c r="S319">
        <f>J319*(1000-(1000*0.61365*exp(17.502*W319/(240.97+W319))/(CD319+CE319)+BY319)/2)/(1000*0.61365*exp(17.502*W319/(240.97+W319))/(CD319+CE319)-BY319)</f>
        <v>0</v>
      </c>
      <c r="T319">
        <f>1/((BS319+1)/(Q319/1.6)+1/(R319/1.37)) + BS319/((BS319+1)/(Q319/1.6) + BS319/(R319/1.37))</f>
        <v>0</v>
      </c>
      <c r="U319">
        <f>(BN319*BQ319)</f>
        <v>0</v>
      </c>
      <c r="V319">
        <f>(CF319+(U319+2*0.95*5.67E-8*(((CF319+$B$7)+273)^4-(CF319+273)^4)-44100*J319)/(1.84*29.3*R319+8*0.95*5.67E-8*(CF319+273)^3))</f>
        <v>0</v>
      </c>
      <c r="W319">
        <f>($C$7*CG319+$D$7*CH319+$E$7*V319)</f>
        <v>0</v>
      </c>
      <c r="X319">
        <f>0.61365*exp(17.502*W319/(240.97+W319))</f>
        <v>0</v>
      </c>
      <c r="Y319">
        <f>(Z319/AA319*100)</f>
        <v>0</v>
      </c>
      <c r="Z319">
        <f>BY319*(CD319+CE319)/1000</f>
        <v>0</v>
      </c>
      <c r="AA319">
        <f>0.61365*exp(17.502*CF319/(240.97+CF319))</f>
        <v>0</v>
      </c>
      <c r="AB319">
        <f>(X319-BY319*(CD319+CE319)/1000)</f>
        <v>0</v>
      </c>
      <c r="AC319">
        <f>(-J319*44100)</f>
        <v>0</v>
      </c>
      <c r="AD319">
        <f>2*29.3*R319*0.92*(CF319-W319)</f>
        <v>0</v>
      </c>
      <c r="AE319">
        <f>2*0.95*5.67E-8*(((CF319+$B$7)+273)^4-(W319+273)^4)</f>
        <v>0</v>
      </c>
      <c r="AF319">
        <f>U319+AE319+AC319+AD319</f>
        <v>0</v>
      </c>
      <c r="AG319">
        <v>11</v>
      </c>
      <c r="AH319">
        <v>1</v>
      </c>
      <c r="AI319">
        <f>IF(AG319*$H$13&gt;=AK319,1.0,(AK319/(AK319-AG319*$H$13)))</f>
        <v>0</v>
      </c>
      <c r="AJ319">
        <f>(AI319-1)*100</f>
        <v>0</v>
      </c>
      <c r="AK319">
        <f>MAX(0,($B$13+$C$13*CK319)/(1+$D$13*CK319)*CD319/(CF319+273)*$E$13)</f>
        <v>0</v>
      </c>
      <c r="AL319" t="s">
        <v>292</v>
      </c>
      <c r="AM319" t="s">
        <v>292</v>
      </c>
      <c r="AN319">
        <v>0</v>
      </c>
      <c r="AO319">
        <v>0</v>
      </c>
      <c r="AP319">
        <f>1-AN319/AO319</f>
        <v>0</v>
      </c>
      <c r="AQ319">
        <v>0</v>
      </c>
      <c r="AR319" t="s">
        <v>292</v>
      </c>
      <c r="AS319" t="s">
        <v>292</v>
      </c>
      <c r="AT319">
        <v>0</v>
      </c>
      <c r="AU319">
        <v>0</v>
      </c>
      <c r="AV319">
        <f>1-AT319/AU319</f>
        <v>0</v>
      </c>
      <c r="AW319">
        <v>0.5</v>
      </c>
      <c r="AX319">
        <f>BO319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292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BN319">
        <f>$B$11*CL319+$C$11*CM319+$F$11*CN319*(1-CQ319)</f>
        <v>0</v>
      </c>
      <c r="BO319">
        <f>BN319*BP319</f>
        <v>0</v>
      </c>
      <c r="BP319">
        <f>($B$11*$D$9+$C$11*$D$9+$F$11*((DA319+CS319)/MAX(DA319+CS319+DB319, 0.1)*$I$9+DB319/MAX(DA319+CS319+DB319, 0.1)*$J$9))/($B$11+$C$11+$F$11)</f>
        <v>0</v>
      </c>
      <c r="BQ319">
        <f>($B$11*$K$9+$C$11*$K$9+$F$11*((DA319+CS319)/MAX(DA319+CS319+DB319, 0.1)*$P$9+DB319/MAX(DA319+CS319+DB319, 0.1)*$Q$9))/($B$11+$C$11+$F$11)</f>
        <v>0</v>
      </c>
      <c r="BR319">
        <v>6</v>
      </c>
      <c r="BS319">
        <v>0.5</v>
      </c>
      <c r="BT319" t="s">
        <v>293</v>
      </c>
      <c r="BU319">
        <v>2</v>
      </c>
      <c r="BV319">
        <v>1626126917.6</v>
      </c>
      <c r="BW319">
        <v>400.09</v>
      </c>
      <c r="BX319">
        <v>420.026333333333</v>
      </c>
      <c r="BY319">
        <v>10.4576666666667</v>
      </c>
      <c r="BZ319">
        <v>5.95065</v>
      </c>
      <c r="CA319">
        <v>397.963666666667</v>
      </c>
      <c r="CB319">
        <v>10.4950666666667</v>
      </c>
      <c r="CC319">
        <v>900.038333333333</v>
      </c>
      <c r="CD319">
        <v>100.778666666667</v>
      </c>
      <c r="CE319">
        <v>0.110505</v>
      </c>
      <c r="CF319">
        <v>24.3308</v>
      </c>
      <c r="CG319">
        <v>22.8226333333333</v>
      </c>
      <c r="CH319">
        <v>999.9</v>
      </c>
      <c r="CI319">
        <v>0</v>
      </c>
      <c r="CJ319">
        <v>0</v>
      </c>
      <c r="CK319">
        <v>10014.3666666667</v>
      </c>
      <c r="CL319">
        <v>0</v>
      </c>
      <c r="CM319">
        <v>0.221023</v>
      </c>
      <c r="CN319">
        <v>1460.05333333333</v>
      </c>
      <c r="CO319">
        <v>0.972999</v>
      </c>
      <c r="CP319">
        <v>0.0270008</v>
      </c>
      <c r="CQ319">
        <v>0</v>
      </c>
      <c r="CR319">
        <v>874.267666666667</v>
      </c>
      <c r="CS319">
        <v>4.99999</v>
      </c>
      <c r="CT319">
        <v>12818.5666666667</v>
      </c>
      <c r="CU319">
        <v>12728.8</v>
      </c>
      <c r="CV319">
        <v>40.375</v>
      </c>
      <c r="CW319">
        <v>42.312</v>
      </c>
      <c r="CX319">
        <v>41.3956666666667</v>
      </c>
      <c r="CY319">
        <v>41.75</v>
      </c>
      <c r="CZ319">
        <v>42.312</v>
      </c>
      <c r="DA319">
        <v>1415.76333333333</v>
      </c>
      <c r="DB319">
        <v>39.29</v>
      </c>
      <c r="DC319">
        <v>0</v>
      </c>
      <c r="DD319">
        <v>1626126927.7</v>
      </c>
      <c r="DE319">
        <v>0</v>
      </c>
      <c r="DF319">
        <v>874.327653846154</v>
      </c>
      <c r="DG319">
        <v>-1.11729914781177</v>
      </c>
      <c r="DH319">
        <v>-23.3230769538701</v>
      </c>
      <c r="DI319">
        <v>12820.6384615385</v>
      </c>
      <c r="DJ319">
        <v>15</v>
      </c>
      <c r="DK319">
        <v>1626126261</v>
      </c>
      <c r="DL319" t="s">
        <v>294</v>
      </c>
      <c r="DM319">
        <v>1626126255</v>
      </c>
      <c r="DN319">
        <v>1626126261</v>
      </c>
      <c r="DO319">
        <v>7</v>
      </c>
      <c r="DP319">
        <v>0.339</v>
      </c>
      <c r="DQ319">
        <v>0.02</v>
      </c>
      <c r="DR319">
        <v>2.158</v>
      </c>
      <c r="DS319">
        <v>-0.064</v>
      </c>
      <c r="DT319">
        <v>420</v>
      </c>
      <c r="DU319">
        <v>4</v>
      </c>
      <c r="DV319">
        <v>0.09</v>
      </c>
      <c r="DW319">
        <v>0.05</v>
      </c>
      <c r="DX319">
        <v>-19.8429219512195</v>
      </c>
      <c r="DY319">
        <v>-0.5064229965157</v>
      </c>
      <c r="DZ319">
        <v>0.0545527737874076</v>
      </c>
      <c r="EA319">
        <v>0</v>
      </c>
      <c r="EB319">
        <v>874.472771428571</v>
      </c>
      <c r="EC319">
        <v>-2.26694750036392</v>
      </c>
      <c r="ED319">
        <v>0.31487830626308</v>
      </c>
      <c r="EE319">
        <v>1</v>
      </c>
      <c r="EF319">
        <v>4.43402829268293</v>
      </c>
      <c r="EG319">
        <v>0.338326829268304</v>
      </c>
      <c r="EH319">
        <v>0.0354601784144219</v>
      </c>
      <c r="EI319">
        <v>0</v>
      </c>
      <c r="EJ319">
        <v>1</v>
      </c>
      <c r="EK319">
        <v>3</v>
      </c>
      <c r="EL319" t="s">
        <v>459</v>
      </c>
      <c r="EM319">
        <v>100</v>
      </c>
      <c r="EN319">
        <v>100</v>
      </c>
      <c r="EO319">
        <v>2.127</v>
      </c>
      <c r="EP319">
        <v>-0.0373</v>
      </c>
      <c r="EQ319">
        <v>1.36772170046793</v>
      </c>
      <c r="ER319">
        <v>0.00225868272383977</v>
      </c>
      <c r="ES319">
        <v>-9.96746185667655e-07</v>
      </c>
      <c r="ET319">
        <v>2.83711317370827e-10</v>
      </c>
      <c r="EU319">
        <v>-0.063082517618382</v>
      </c>
      <c r="EV319">
        <v>-0.00217948432402501</v>
      </c>
      <c r="EW319">
        <v>0.000453263451741206</v>
      </c>
      <c r="EX319">
        <v>-1.16319206543697e-06</v>
      </c>
      <c r="EY319">
        <v>-2</v>
      </c>
      <c r="EZ319">
        <v>2196</v>
      </c>
      <c r="FA319">
        <v>1</v>
      </c>
      <c r="FB319">
        <v>25</v>
      </c>
      <c r="FC319">
        <v>11.1</v>
      </c>
      <c r="FD319">
        <v>11</v>
      </c>
      <c r="FE319">
        <v>18</v>
      </c>
      <c r="FF319">
        <v>947.488</v>
      </c>
      <c r="FG319">
        <v>426.94</v>
      </c>
      <c r="FH319">
        <v>27.636</v>
      </c>
      <c r="FI319">
        <v>25.3448</v>
      </c>
      <c r="FJ319">
        <v>30.0002</v>
      </c>
      <c r="FK319">
        <v>25.5264</v>
      </c>
      <c r="FL319">
        <v>25.5711</v>
      </c>
      <c r="FM319">
        <v>25.2872</v>
      </c>
      <c r="FN319">
        <v>64.874</v>
      </c>
      <c r="FO319">
        <v>0</v>
      </c>
      <c r="FP319">
        <v>27.74</v>
      </c>
      <c r="FQ319">
        <v>420</v>
      </c>
      <c r="FR319">
        <v>6.07181</v>
      </c>
      <c r="FS319">
        <v>101.438</v>
      </c>
      <c r="FT319">
        <v>102.066</v>
      </c>
    </row>
    <row r="320" spans="1:176">
      <c r="A320">
        <v>304</v>
      </c>
      <c r="B320">
        <v>1626126920.6</v>
      </c>
      <c r="C320">
        <v>606.099999904633</v>
      </c>
      <c r="D320" t="s">
        <v>902</v>
      </c>
      <c r="E320" t="s">
        <v>903</v>
      </c>
      <c r="F320">
        <v>1</v>
      </c>
      <c r="I320">
        <v>1626126919.6</v>
      </c>
      <c r="J320">
        <f>(K320)/1000</f>
        <v>0</v>
      </c>
      <c r="K320">
        <f>1000*CC320*AI320*(BY320-BZ320)/(100*BR320*(1000-AI320*BY320))</f>
        <v>0</v>
      </c>
      <c r="L320">
        <f>CC320*AI320*(BX320-BW320*(1000-AI320*BZ320)/(1000-AI320*BY320))/(100*BR320)</f>
        <v>0</v>
      </c>
      <c r="M320">
        <f>BW320 - IF(AI320&gt;1, L320*BR320*100.0/(AK320*CK320), 0)</f>
        <v>0</v>
      </c>
      <c r="N320">
        <f>((T320-J320/2)*M320-L320)/(T320+J320/2)</f>
        <v>0</v>
      </c>
      <c r="O320">
        <f>N320*(CD320+CE320)/1000.0</f>
        <v>0</v>
      </c>
      <c r="P320">
        <f>(BW320 - IF(AI320&gt;1, L320*BR320*100.0/(AK320*CK320), 0))*(CD320+CE320)/1000.0</f>
        <v>0</v>
      </c>
      <c r="Q320">
        <f>2.0/((1/S320-1/R320)+SIGN(S320)*SQRT((1/S320-1/R320)*(1/S320-1/R320) + 4*BS320/((BS320+1)*(BS320+1))*(2*1/S320*1/R320-1/R320*1/R320)))</f>
        <v>0</v>
      </c>
      <c r="R320">
        <f>IF(LEFT(BT320,1)&lt;&gt;"0",IF(LEFT(BT320,1)="1",3.0,BU320),$D$5+$E$5*(CK320*CD320/($K$5*1000))+$F$5*(CK320*CD320/($K$5*1000))*MAX(MIN(BR320,$J$5),$I$5)*MAX(MIN(BR320,$J$5),$I$5)+$G$5*MAX(MIN(BR320,$J$5),$I$5)*(CK320*CD320/($K$5*1000))+$H$5*(CK320*CD320/($K$5*1000))*(CK320*CD320/($K$5*1000)))</f>
        <v>0</v>
      </c>
      <c r="S320">
        <f>J320*(1000-(1000*0.61365*exp(17.502*W320/(240.97+W320))/(CD320+CE320)+BY320)/2)/(1000*0.61365*exp(17.502*W320/(240.97+W320))/(CD320+CE320)-BY320)</f>
        <v>0</v>
      </c>
      <c r="T320">
        <f>1/((BS320+1)/(Q320/1.6)+1/(R320/1.37)) + BS320/((BS320+1)/(Q320/1.6) + BS320/(R320/1.37))</f>
        <v>0</v>
      </c>
      <c r="U320">
        <f>(BN320*BQ320)</f>
        <v>0</v>
      </c>
      <c r="V320">
        <f>(CF320+(U320+2*0.95*5.67E-8*(((CF320+$B$7)+273)^4-(CF320+273)^4)-44100*J320)/(1.84*29.3*R320+8*0.95*5.67E-8*(CF320+273)^3))</f>
        <v>0</v>
      </c>
      <c r="W320">
        <f>($C$7*CG320+$D$7*CH320+$E$7*V320)</f>
        <v>0</v>
      </c>
      <c r="X320">
        <f>0.61365*exp(17.502*W320/(240.97+W320))</f>
        <v>0</v>
      </c>
      <c r="Y320">
        <f>(Z320/AA320*100)</f>
        <v>0</v>
      </c>
      <c r="Z320">
        <f>BY320*(CD320+CE320)/1000</f>
        <v>0</v>
      </c>
      <c r="AA320">
        <f>0.61365*exp(17.502*CF320/(240.97+CF320))</f>
        <v>0</v>
      </c>
      <c r="AB320">
        <f>(X320-BY320*(CD320+CE320)/1000)</f>
        <v>0</v>
      </c>
      <c r="AC320">
        <f>(-J320*44100)</f>
        <v>0</v>
      </c>
      <c r="AD320">
        <f>2*29.3*R320*0.92*(CF320-W320)</f>
        <v>0</v>
      </c>
      <c r="AE320">
        <f>2*0.95*5.67E-8*(((CF320+$B$7)+273)^4-(W320+273)^4)</f>
        <v>0</v>
      </c>
      <c r="AF320">
        <f>U320+AE320+AC320+AD320</f>
        <v>0</v>
      </c>
      <c r="AG320">
        <v>11</v>
      </c>
      <c r="AH320">
        <v>1</v>
      </c>
      <c r="AI320">
        <f>IF(AG320*$H$13&gt;=AK320,1.0,(AK320/(AK320-AG320*$H$13)))</f>
        <v>0</v>
      </c>
      <c r="AJ320">
        <f>(AI320-1)*100</f>
        <v>0</v>
      </c>
      <c r="AK320">
        <f>MAX(0,($B$13+$C$13*CK320)/(1+$D$13*CK320)*CD320/(CF320+273)*$E$13)</f>
        <v>0</v>
      </c>
      <c r="AL320" t="s">
        <v>292</v>
      </c>
      <c r="AM320" t="s">
        <v>292</v>
      </c>
      <c r="AN320">
        <v>0</v>
      </c>
      <c r="AO320">
        <v>0</v>
      </c>
      <c r="AP320">
        <f>1-AN320/AO320</f>
        <v>0</v>
      </c>
      <c r="AQ320">
        <v>0</v>
      </c>
      <c r="AR320" t="s">
        <v>292</v>
      </c>
      <c r="AS320" t="s">
        <v>292</v>
      </c>
      <c r="AT320">
        <v>0</v>
      </c>
      <c r="AU320">
        <v>0</v>
      </c>
      <c r="AV320">
        <f>1-AT320/AU320</f>
        <v>0</v>
      </c>
      <c r="AW320">
        <v>0.5</v>
      </c>
      <c r="AX320">
        <f>BO320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292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BN320">
        <f>$B$11*CL320+$C$11*CM320+$F$11*CN320*(1-CQ320)</f>
        <v>0</v>
      </c>
      <c r="BO320">
        <f>BN320*BP320</f>
        <v>0</v>
      </c>
      <c r="BP320">
        <f>($B$11*$D$9+$C$11*$D$9+$F$11*((DA320+CS320)/MAX(DA320+CS320+DB320, 0.1)*$I$9+DB320/MAX(DA320+CS320+DB320, 0.1)*$J$9))/($B$11+$C$11+$F$11)</f>
        <v>0</v>
      </c>
      <c r="BQ320">
        <f>($B$11*$K$9+$C$11*$K$9+$F$11*((DA320+CS320)/MAX(DA320+CS320+DB320, 0.1)*$P$9+DB320/MAX(DA320+CS320+DB320, 0.1)*$Q$9))/($B$11+$C$11+$F$11)</f>
        <v>0</v>
      </c>
      <c r="BR320">
        <v>6</v>
      </c>
      <c r="BS320">
        <v>0.5</v>
      </c>
      <c r="BT320" t="s">
        <v>293</v>
      </c>
      <c r="BU320">
        <v>2</v>
      </c>
      <c r="BV320">
        <v>1626126919.6</v>
      </c>
      <c r="BW320">
        <v>400.085333333333</v>
      </c>
      <c r="BX320">
        <v>420.006</v>
      </c>
      <c r="BY320">
        <v>10.4786333333333</v>
      </c>
      <c r="BZ320">
        <v>5.96520333333333</v>
      </c>
      <c r="CA320">
        <v>397.958666666667</v>
      </c>
      <c r="CB320">
        <v>10.5158666666667</v>
      </c>
      <c r="CC320">
        <v>899.987666666667</v>
      </c>
      <c r="CD320">
        <v>100.778333333333</v>
      </c>
      <c r="CE320">
        <v>0.110856333333333</v>
      </c>
      <c r="CF320">
        <v>24.3751333333333</v>
      </c>
      <c r="CG320">
        <v>22.8504333333333</v>
      </c>
      <c r="CH320">
        <v>999.9</v>
      </c>
      <c r="CI320">
        <v>0</v>
      </c>
      <c r="CJ320">
        <v>0</v>
      </c>
      <c r="CK320">
        <v>10010.2066666667</v>
      </c>
      <c r="CL320">
        <v>0</v>
      </c>
      <c r="CM320">
        <v>0.221023</v>
      </c>
      <c r="CN320">
        <v>1459.88666666667</v>
      </c>
      <c r="CO320">
        <v>0.972996333333333</v>
      </c>
      <c r="CP320">
        <v>0.0270039333333333</v>
      </c>
      <c r="CQ320">
        <v>0</v>
      </c>
      <c r="CR320">
        <v>874.085</v>
      </c>
      <c r="CS320">
        <v>4.99999</v>
      </c>
      <c r="CT320">
        <v>12815.9333333333</v>
      </c>
      <c r="CU320">
        <v>12727.3333333333</v>
      </c>
      <c r="CV320">
        <v>40.375</v>
      </c>
      <c r="CW320">
        <v>42.312</v>
      </c>
      <c r="CX320">
        <v>41.3956666666667</v>
      </c>
      <c r="CY320">
        <v>41.75</v>
      </c>
      <c r="CZ320">
        <v>42.312</v>
      </c>
      <c r="DA320">
        <v>1415.59666666667</v>
      </c>
      <c r="DB320">
        <v>39.29</v>
      </c>
      <c r="DC320">
        <v>0</v>
      </c>
      <c r="DD320">
        <v>1626126930.1</v>
      </c>
      <c r="DE320">
        <v>0</v>
      </c>
      <c r="DF320">
        <v>874.278692307692</v>
      </c>
      <c r="DG320">
        <v>-1.24300854745477</v>
      </c>
      <c r="DH320">
        <v>-23.7367521775956</v>
      </c>
      <c r="DI320">
        <v>12819.4961538462</v>
      </c>
      <c r="DJ320">
        <v>15</v>
      </c>
      <c r="DK320">
        <v>1626126261</v>
      </c>
      <c r="DL320" t="s">
        <v>294</v>
      </c>
      <c r="DM320">
        <v>1626126255</v>
      </c>
      <c r="DN320">
        <v>1626126261</v>
      </c>
      <c r="DO320">
        <v>7</v>
      </c>
      <c r="DP320">
        <v>0.339</v>
      </c>
      <c r="DQ320">
        <v>0.02</v>
      </c>
      <c r="DR320">
        <v>2.158</v>
      </c>
      <c r="DS320">
        <v>-0.064</v>
      </c>
      <c r="DT320">
        <v>420</v>
      </c>
      <c r="DU320">
        <v>4</v>
      </c>
      <c r="DV320">
        <v>0.09</v>
      </c>
      <c r="DW320">
        <v>0.05</v>
      </c>
      <c r="DX320">
        <v>-19.8587536585366</v>
      </c>
      <c r="DY320">
        <v>-0.473537979094119</v>
      </c>
      <c r="DZ320">
        <v>0.0512785606203806</v>
      </c>
      <c r="EA320">
        <v>1</v>
      </c>
      <c r="EB320">
        <v>874.404235294118</v>
      </c>
      <c r="EC320">
        <v>-1.92366188724285</v>
      </c>
      <c r="ED320">
        <v>0.285364581959085</v>
      </c>
      <c r="EE320">
        <v>1</v>
      </c>
      <c r="EF320">
        <v>4.44689390243902</v>
      </c>
      <c r="EG320">
        <v>0.353802648083612</v>
      </c>
      <c r="EH320">
        <v>0.0370660181546945</v>
      </c>
      <c r="EI320">
        <v>0</v>
      </c>
      <c r="EJ320">
        <v>2</v>
      </c>
      <c r="EK320">
        <v>3</v>
      </c>
      <c r="EL320" t="s">
        <v>340</v>
      </c>
      <c r="EM320">
        <v>100</v>
      </c>
      <c r="EN320">
        <v>100</v>
      </c>
      <c r="EO320">
        <v>2.126</v>
      </c>
      <c r="EP320">
        <v>-0.0371</v>
      </c>
      <c r="EQ320">
        <v>1.36772170046793</v>
      </c>
      <c r="ER320">
        <v>0.00225868272383977</v>
      </c>
      <c r="ES320">
        <v>-9.96746185667655e-07</v>
      </c>
      <c r="ET320">
        <v>2.83711317370827e-10</v>
      </c>
      <c r="EU320">
        <v>-0.063082517618382</v>
      </c>
      <c r="EV320">
        <v>-0.00217948432402501</v>
      </c>
      <c r="EW320">
        <v>0.000453263451741206</v>
      </c>
      <c r="EX320">
        <v>-1.16319206543697e-06</v>
      </c>
      <c r="EY320">
        <v>-2</v>
      </c>
      <c r="EZ320">
        <v>2196</v>
      </c>
      <c r="FA320">
        <v>1</v>
      </c>
      <c r="FB320">
        <v>25</v>
      </c>
      <c r="FC320">
        <v>11.1</v>
      </c>
      <c r="FD320">
        <v>11</v>
      </c>
      <c r="FE320">
        <v>18</v>
      </c>
      <c r="FF320">
        <v>947.521</v>
      </c>
      <c r="FG320">
        <v>426.972</v>
      </c>
      <c r="FH320">
        <v>27.6943</v>
      </c>
      <c r="FI320">
        <v>25.3445</v>
      </c>
      <c r="FJ320">
        <v>30</v>
      </c>
      <c r="FK320">
        <v>25.5253</v>
      </c>
      <c r="FL320">
        <v>25.5695</v>
      </c>
      <c r="FM320">
        <v>25.287</v>
      </c>
      <c r="FN320">
        <v>64.874</v>
      </c>
      <c r="FO320">
        <v>0</v>
      </c>
      <c r="FP320">
        <v>27.84</v>
      </c>
      <c r="FQ320">
        <v>420</v>
      </c>
      <c r="FR320">
        <v>6.06395</v>
      </c>
      <c r="FS320">
        <v>101.437</v>
      </c>
      <c r="FT320">
        <v>102.066</v>
      </c>
    </row>
    <row r="321" spans="1:176">
      <c r="A321">
        <v>305</v>
      </c>
      <c r="B321">
        <v>1626126922.6</v>
      </c>
      <c r="C321">
        <v>608.099999904633</v>
      </c>
      <c r="D321" t="s">
        <v>904</v>
      </c>
      <c r="E321" t="s">
        <v>905</v>
      </c>
      <c r="F321">
        <v>1</v>
      </c>
      <c r="I321">
        <v>1626126921.6</v>
      </c>
      <c r="J321">
        <f>(K321)/1000</f>
        <v>0</v>
      </c>
      <c r="K321">
        <f>1000*CC321*AI321*(BY321-BZ321)/(100*BR321*(1000-AI321*BY321))</f>
        <v>0</v>
      </c>
      <c r="L321">
        <f>CC321*AI321*(BX321-BW321*(1000-AI321*BZ321)/(1000-AI321*BY321))/(100*BR321)</f>
        <v>0</v>
      </c>
      <c r="M321">
        <f>BW321 - IF(AI321&gt;1, L321*BR321*100.0/(AK321*CK321), 0)</f>
        <v>0</v>
      </c>
      <c r="N321">
        <f>((T321-J321/2)*M321-L321)/(T321+J321/2)</f>
        <v>0</v>
      </c>
      <c r="O321">
        <f>N321*(CD321+CE321)/1000.0</f>
        <v>0</v>
      </c>
      <c r="P321">
        <f>(BW321 - IF(AI321&gt;1, L321*BR321*100.0/(AK321*CK321), 0))*(CD321+CE321)/1000.0</f>
        <v>0</v>
      </c>
      <c r="Q321">
        <f>2.0/((1/S321-1/R321)+SIGN(S321)*SQRT((1/S321-1/R321)*(1/S321-1/R321) + 4*BS321/((BS321+1)*(BS321+1))*(2*1/S321*1/R321-1/R321*1/R321)))</f>
        <v>0</v>
      </c>
      <c r="R321">
        <f>IF(LEFT(BT321,1)&lt;&gt;"0",IF(LEFT(BT321,1)="1",3.0,BU321),$D$5+$E$5*(CK321*CD321/($K$5*1000))+$F$5*(CK321*CD321/($K$5*1000))*MAX(MIN(BR321,$J$5),$I$5)*MAX(MIN(BR321,$J$5),$I$5)+$G$5*MAX(MIN(BR321,$J$5),$I$5)*(CK321*CD321/($K$5*1000))+$H$5*(CK321*CD321/($K$5*1000))*(CK321*CD321/($K$5*1000)))</f>
        <v>0</v>
      </c>
      <c r="S321">
        <f>J321*(1000-(1000*0.61365*exp(17.502*W321/(240.97+W321))/(CD321+CE321)+BY321)/2)/(1000*0.61365*exp(17.502*W321/(240.97+W321))/(CD321+CE321)-BY321)</f>
        <v>0</v>
      </c>
      <c r="T321">
        <f>1/((BS321+1)/(Q321/1.6)+1/(R321/1.37)) + BS321/((BS321+1)/(Q321/1.6) + BS321/(R321/1.37))</f>
        <v>0</v>
      </c>
      <c r="U321">
        <f>(BN321*BQ321)</f>
        <v>0</v>
      </c>
      <c r="V321">
        <f>(CF321+(U321+2*0.95*5.67E-8*(((CF321+$B$7)+273)^4-(CF321+273)^4)-44100*J321)/(1.84*29.3*R321+8*0.95*5.67E-8*(CF321+273)^3))</f>
        <v>0</v>
      </c>
      <c r="W321">
        <f>($C$7*CG321+$D$7*CH321+$E$7*V321)</f>
        <v>0</v>
      </c>
      <c r="X321">
        <f>0.61365*exp(17.502*W321/(240.97+W321))</f>
        <v>0</v>
      </c>
      <c r="Y321">
        <f>(Z321/AA321*100)</f>
        <v>0</v>
      </c>
      <c r="Z321">
        <f>BY321*(CD321+CE321)/1000</f>
        <v>0</v>
      </c>
      <c r="AA321">
        <f>0.61365*exp(17.502*CF321/(240.97+CF321))</f>
        <v>0</v>
      </c>
      <c r="AB321">
        <f>(X321-BY321*(CD321+CE321)/1000)</f>
        <v>0</v>
      </c>
      <c r="AC321">
        <f>(-J321*44100)</f>
        <v>0</v>
      </c>
      <c r="AD321">
        <f>2*29.3*R321*0.92*(CF321-W321)</f>
        <v>0</v>
      </c>
      <c r="AE321">
        <f>2*0.95*5.67E-8*(((CF321+$B$7)+273)^4-(W321+273)^4)</f>
        <v>0</v>
      </c>
      <c r="AF321">
        <f>U321+AE321+AC321+AD321</f>
        <v>0</v>
      </c>
      <c r="AG321">
        <v>11</v>
      </c>
      <c r="AH321">
        <v>1</v>
      </c>
      <c r="AI321">
        <f>IF(AG321*$H$13&gt;=AK321,1.0,(AK321/(AK321-AG321*$H$13)))</f>
        <v>0</v>
      </c>
      <c r="AJ321">
        <f>(AI321-1)*100</f>
        <v>0</v>
      </c>
      <c r="AK321">
        <f>MAX(0,($B$13+$C$13*CK321)/(1+$D$13*CK321)*CD321/(CF321+273)*$E$13)</f>
        <v>0</v>
      </c>
      <c r="AL321" t="s">
        <v>292</v>
      </c>
      <c r="AM321" t="s">
        <v>292</v>
      </c>
      <c r="AN321">
        <v>0</v>
      </c>
      <c r="AO321">
        <v>0</v>
      </c>
      <c r="AP321">
        <f>1-AN321/AO321</f>
        <v>0</v>
      </c>
      <c r="AQ321">
        <v>0</v>
      </c>
      <c r="AR321" t="s">
        <v>292</v>
      </c>
      <c r="AS321" t="s">
        <v>292</v>
      </c>
      <c r="AT321">
        <v>0</v>
      </c>
      <c r="AU321">
        <v>0</v>
      </c>
      <c r="AV321">
        <f>1-AT321/AU321</f>
        <v>0</v>
      </c>
      <c r="AW321">
        <v>0.5</v>
      </c>
      <c r="AX321">
        <f>BO321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292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BN321">
        <f>$B$11*CL321+$C$11*CM321+$F$11*CN321*(1-CQ321)</f>
        <v>0</v>
      </c>
      <c r="BO321">
        <f>BN321*BP321</f>
        <v>0</v>
      </c>
      <c r="BP321">
        <f>($B$11*$D$9+$C$11*$D$9+$F$11*((DA321+CS321)/MAX(DA321+CS321+DB321, 0.1)*$I$9+DB321/MAX(DA321+CS321+DB321, 0.1)*$J$9))/($B$11+$C$11+$F$11)</f>
        <v>0</v>
      </c>
      <c r="BQ321">
        <f>($B$11*$K$9+$C$11*$K$9+$F$11*((DA321+CS321)/MAX(DA321+CS321+DB321, 0.1)*$P$9+DB321/MAX(DA321+CS321+DB321, 0.1)*$Q$9))/($B$11+$C$11+$F$11)</f>
        <v>0</v>
      </c>
      <c r="BR321">
        <v>6</v>
      </c>
      <c r="BS321">
        <v>0.5</v>
      </c>
      <c r="BT321" t="s">
        <v>293</v>
      </c>
      <c r="BU321">
        <v>2</v>
      </c>
      <c r="BV321">
        <v>1626126921.6</v>
      </c>
      <c r="BW321">
        <v>400.058666666667</v>
      </c>
      <c r="BX321">
        <v>420.018666666667</v>
      </c>
      <c r="BY321">
        <v>10.5048</v>
      </c>
      <c r="BZ321">
        <v>5.98144666666667</v>
      </c>
      <c r="CA321">
        <v>397.932</v>
      </c>
      <c r="CB321">
        <v>10.5418333333333</v>
      </c>
      <c r="CC321">
        <v>899.926</v>
      </c>
      <c r="CD321">
        <v>100.778</v>
      </c>
      <c r="CE321">
        <v>0.110734</v>
      </c>
      <c r="CF321">
        <v>24.4178333333333</v>
      </c>
      <c r="CG321">
        <v>22.8805333333333</v>
      </c>
      <c r="CH321">
        <v>999.9</v>
      </c>
      <c r="CI321">
        <v>0</v>
      </c>
      <c r="CJ321">
        <v>0</v>
      </c>
      <c r="CK321">
        <v>9973.96</v>
      </c>
      <c r="CL321">
        <v>0</v>
      </c>
      <c r="CM321">
        <v>0.221023</v>
      </c>
      <c r="CN321">
        <v>1460.05666666667</v>
      </c>
      <c r="CO321">
        <v>0.972999</v>
      </c>
      <c r="CP321">
        <v>0.0270008</v>
      </c>
      <c r="CQ321">
        <v>0</v>
      </c>
      <c r="CR321">
        <v>874.297</v>
      </c>
      <c r="CS321">
        <v>4.99999</v>
      </c>
      <c r="CT321">
        <v>12816.9</v>
      </c>
      <c r="CU321">
        <v>12728.8333333333</v>
      </c>
      <c r="CV321">
        <v>40.375</v>
      </c>
      <c r="CW321">
        <v>42.312</v>
      </c>
      <c r="CX321">
        <v>41.437</v>
      </c>
      <c r="CY321">
        <v>41.75</v>
      </c>
      <c r="CZ321">
        <v>42.312</v>
      </c>
      <c r="DA321">
        <v>1415.76666666667</v>
      </c>
      <c r="DB321">
        <v>39.29</v>
      </c>
      <c r="DC321">
        <v>0</v>
      </c>
      <c r="DD321">
        <v>1626126931.9</v>
      </c>
      <c r="DE321">
        <v>0</v>
      </c>
      <c r="DF321">
        <v>874.22992</v>
      </c>
      <c r="DG321">
        <v>-0.66907692916655</v>
      </c>
      <c r="DH321">
        <v>-23.9615384432885</v>
      </c>
      <c r="DI321">
        <v>12818.82</v>
      </c>
      <c r="DJ321">
        <v>15</v>
      </c>
      <c r="DK321">
        <v>1626126261</v>
      </c>
      <c r="DL321" t="s">
        <v>294</v>
      </c>
      <c r="DM321">
        <v>1626126255</v>
      </c>
      <c r="DN321">
        <v>1626126261</v>
      </c>
      <c r="DO321">
        <v>7</v>
      </c>
      <c r="DP321">
        <v>0.339</v>
      </c>
      <c r="DQ321">
        <v>0.02</v>
      </c>
      <c r="DR321">
        <v>2.158</v>
      </c>
      <c r="DS321">
        <v>-0.064</v>
      </c>
      <c r="DT321">
        <v>420</v>
      </c>
      <c r="DU321">
        <v>4</v>
      </c>
      <c r="DV321">
        <v>0.09</v>
      </c>
      <c r="DW321">
        <v>0.05</v>
      </c>
      <c r="DX321">
        <v>-19.8705414634146</v>
      </c>
      <c r="DY321">
        <v>-0.531800696864098</v>
      </c>
      <c r="DZ321">
        <v>0.0550412482824705</v>
      </c>
      <c r="EA321">
        <v>0</v>
      </c>
      <c r="EB321">
        <v>874.332060606061</v>
      </c>
      <c r="EC321">
        <v>-1.46753578488433</v>
      </c>
      <c r="ED321">
        <v>0.25410603124442</v>
      </c>
      <c r="EE321">
        <v>1</v>
      </c>
      <c r="EF321">
        <v>4.45853170731707</v>
      </c>
      <c r="EG321">
        <v>0.375954146341474</v>
      </c>
      <c r="EH321">
        <v>0.0390311450312558</v>
      </c>
      <c r="EI321">
        <v>0</v>
      </c>
      <c r="EJ321">
        <v>1</v>
      </c>
      <c r="EK321">
        <v>3</v>
      </c>
      <c r="EL321" t="s">
        <v>459</v>
      </c>
      <c r="EM321">
        <v>100</v>
      </c>
      <c r="EN321">
        <v>100</v>
      </c>
      <c r="EO321">
        <v>2.126</v>
      </c>
      <c r="EP321">
        <v>-0.0369</v>
      </c>
      <c r="EQ321">
        <v>1.36772170046793</v>
      </c>
      <c r="ER321">
        <v>0.00225868272383977</v>
      </c>
      <c r="ES321">
        <v>-9.96746185667655e-07</v>
      </c>
      <c r="ET321">
        <v>2.83711317370827e-10</v>
      </c>
      <c r="EU321">
        <v>-0.063082517618382</v>
      </c>
      <c r="EV321">
        <v>-0.00217948432402501</v>
      </c>
      <c r="EW321">
        <v>0.000453263451741206</v>
      </c>
      <c r="EX321">
        <v>-1.16319206543697e-06</v>
      </c>
      <c r="EY321">
        <v>-2</v>
      </c>
      <c r="EZ321">
        <v>2196</v>
      </c>
      <c r="FA321">
        <v>1</v>
      </c>
      <c r="FB321">
        <v>25</v>
      </c>
      <c r="FC321">
        <v>11.1</v>
      </c>
      <c r="FD321">
        <v>11</v>
      </c>
      <c r="FE321">
        <v>18</v>
      </c>
      <c r="FF321">
        <v>947.44</v>
      </c>
      <c r="FG321">
        <v>426.918</v>
      </c>
      <c r="FH321">
        <v>27.7619</v>
      </c>
      <c r="FI321">
        <v>25.3435</v>
      </c>
      <c r="FJ321">
        <v>30.0001</v>
      </c>
      <c r="FK321">
        <v>25.5237</v>
      </c>
      <c r="FL321">
        <v>25.5683</v>
      </c>
      <c r="FM321">
        <v>25.2871</v>
      </c>
      <c r="FN321">
        <v>64.5346</v>
      </c>
      <c r="FO321">
        <v>0</v>
      </c>
      <c r="FP321">
        <v>27.84</v>
      </c>
      <c r="FQ321">
        <v>420</v>
      </c>
      <c r="FR321">
        <v>6.10387</v>
      </c>
      <c r="FS321">
        <v>101.437</v>
      </c>
      <c r="FT321">
        <v>102.066</v>
      </c>
    </row>
    <row r="322" spans="1:176">
      <c r="A322">
        <v>306</v>
      </c>
      <c r="B322">
        <v>1626126924.6</v>
      </c>
      <c r="C322">
        <v>610.099999904633</v>
      </c>
      <c r="D322" t="s">
        <v>906</v>
      </c>
      <c r="E322" t="s">
        <v>907</v>
      </c>
      <c r="F322">
        <v>1</v>
      </c>
      <c r="I322">
        <v>1626126923.6</v>
      </c>
      <c r="J322">
        <f>(K322)/1000</f>
        <v>0</v>
      </c>
      <c r="K322">
        <f>1000*CC322*AI322*(BY322-BZ322)/(100*BR322*(1000-AI322*BY322))</f>
        <v>0</v>
      </c>
      <c r="L322">
        <f>CC322*AI322*(BX322-BW322*(1000-AI322*BZ322)/(1000-AI322*BY322))/(100*BR322)</f>
        <v>0</v>
      </c>
      <c r="M322">
        <f>BW322 - IF(AI322&gt;1, L322*BR322*100.0/(AK322*CK322), 0)</f>
        <v>0</v>
      </c>
      <c r="N322">
        <f>((T322-J322/2)*M322-L322)/(T322+J322/2)</f>
        <v>0</v>
      </c>
      <c r="O322">
        <f>N322*(CD322+CE322)/1000.0</f>
        <v>0</v>
      </c>
      <c r="P322">
        <f>(BW322 - IF(AI322&gt;1, L322*BR322*100.0/(AK322*CK322), 0))*(CD322+CE322)/1000.0</f>
        <v>0</v>
      </c>
      <c r="Q322">
        <f>2.0/((1/S322-1/R322)+SIGN(S322)*SQRT((1/S322-1/R322)*(1/S322-1/R322) + 4*BS322/((BS322+1)*(BS322+1))*(2*1/S322*1/R322-1/R322*1/R322)))</f>
        <v>0</v>
      </c>
      <c r="R322">
        <f>IF(LEFT(BT322,1)&lt;&gt;"0",IF(LEFT(BT322,1)="1",3.0,BU322),$D$5+$E$5*(CK322*CD322/($K$5*1000))+$F$5*(CK322*CD322/($K$5*1000))*MAX(MIN(BR322,$J$5),$I$5)*MAX(MIN(BR322,$J$5),$I$5)+$G$5*MAX(MIN(BR322,$J$5),$I$5)*(CK322*CD322/($K$5*1000))+$H$5*(CK322*CD322/($K$5*1000))*(CK322*CD322/($K$5*1000)))</f>
        <v>0</v>
      </c>
      <c r="S322">
        <f>J322*(1000-(1000*0.61365*exp(17.502*W322/(240.97+W322))/(CD322+CE322)+BY322)/2)/(1000*0.61365*exp(17.502*W322/(240.97+W322))/(CD322+CE322)-BY322)</f>
        <v>0</v>
      </c>
      <c r="T322">
        <f>1/((BS322+1)/(Q322/1.6)+1/(R322/1.37)) + BS322/((BS322+1)/(Q322/1.6) + BS322/(R322/1.37))</f>
        <v>0</v>
      </c>
      <c r="U322">
        <f>(BN322*BQ322)</f>
        <v>0</v>
      </c>
      <c r="V322">
        <f>(CF322+(U322+2*0.95*5.67E-8*(((CF322+$B$7)+273)^4-(CF322+273)^4)-44100*J322)/(1.84*29.3*R322+8*0.95*5.67E-8*(CF322+273)^3))</f>
        <v>0</v>
      </c>
      <c r="W322">
        <f>($C$7*CG322+$D$7*CH322+$E$7*V322)</f>
        <v>0</v>
      </c>
      <c r="X322">
        <f>0.61365*exp(17.502*W322/(240.97+W322))</f>
        <v>0</v>
      </c>
      <c r="Y322">
        <f>(Z322/AA322*100)</f>
        <v>0</v>
      </c>
      <c r="Z322">
        <f>BY322*(CD322+CE322)/1000</f>
        <v>0</v>
      </c>
      <c r="AA322">
        <f>0.61365*exp(17.502*CF322/(240.97+CF322))</f>
        <v>0</v>
      </c>
      <c r="AB322">
        <f>(X322-BY322*(CD322+CE322)/1000)</f>
        <v>0</v>
      </c>
      <c r="AC322">
        <f>(-J322*44100)</f>
        <v>0</v>
      </c>
      <c r="AD322">
        <f>2*29.3*R322*0.92*(CF322-W322)</f>
        <v>0</v>
      </c>
      <c r="AE322">
        <f>2*0.95*5.67E-8*(((CF322+$B$7)+273)^4-(W322+273)^4)</f>
        <v>0</v>
      </c>
      <c r="AF322">
        <f>U322+AE322+AC322+AD322</f>
        <v>0</v>
      </c>
      <c r="AG322">
        <v>11</v>
      </c>
      <c r="AH322">
        <v>1</v>
      </c>
      <c r="AI322">
        <f>IF(AG322*$H$13&gt;=AK322,1.0,(AK322/(AK322-AG322*$H$13)))</f>
        <v>0</v>
      </c>
      <c r="AJ322">
        <f>(AI322-1)*100</f>
        <v>0</v>
      </c>
      <c r="AK322">
        <f>MAX(0,($B$13+$C$13*CK322)/(1+$D$13*CK322)*CD322/(CF322+273)*$E$13)</f>
        <v>0</v>
      </c>
      <c r="AL322" t="s">
        <v>292</v>
      </c>
      <c r="AM322" t="s">
        <v>292</v>
      </c>
      <c r="AN322">
        <v>0</v>
      </c>
      <c r="AO322">
        <v>0</v>
      </c>
      <c r="AP322">
        <f>1-AN322/AO322</f>
        <v>0</v>
      </c>
      <c r="AQ322">
        <v>0</v>
      </c>
      <c r="AR322" t="s">
        <v>292</v>
      </c>
      <c r="AS322" t="s">
        <v>292</v>
      </c>
      <c r="AT322">
        <v>0</v>
      </c>
      <c r="AU322">
        <v>0</v>
      </c>
      <c r="AV322">
        <f>1-AT322/AU322</f>
        <v>0</v>
      </c>
      <c r="AW322">
        <v>0.5</v>
      </c>
      <c r="AX322">
        <f>BO322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292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BN322">
        <f>$B$11*CL322+$C$11*CM322+$F$11*CN322*(1-CQ322)</f>
        <v>0</v>
      </c>
      <c r="BO322">
        <f>BN322*BP322</f>
        <v>0</v>
      </c>
      <c r="BP322">
        <f>($B$11*$D$9+$C$11*$D$9+$F$11*((DA322+CS322)/MAX(DA322+CS322+DB322, 0.1)*$I$9+DB322/MAX(DA322+CS322+DB322, 0.1)*$J$9))/($B$11+$C$11+$F$11)</f>
        <v>0</v>
      </c>
      <c r="BQ322">
        <f>($B$11*$K$9+$C$11*$K$9+$F$11*((DA322+CS322)/MAX(DA322+CS322+DB322, 0.1)*$P$9+DB322/MAX(DA322+CS322+DB322, 0.1)*$Q$9))/($B$11+$C$11+$F$11)</f>
        <v>0</v>
      </c>
      <c r="BR322">
        <v>6</v>
      </c>
      <c r="BS322">
        <v>0.5</v>
      </c>
      <c r="BT322" t="s">
        <v>293</v>
      </c>
      <c r="BU322">
        <v>2</v>
      </c>
      <c r="BV322">
        <v>1626126923.6</v>
      </c>
      <c r="BW322">
        <v>400.046666666667</v>
      </c>
      <c r="BX322">
        <v>420.027666666667</v>
      </c>
      <c r="BY322">
        <v>10.5309666666667</v>
      </c>
      <c r="BZ322">
        <v>5.98645666666667</v>
      </c>
      <c r="CA322">
        <v>397.92</v>
      </c>
      <c r="CB322">
        <v>10.5678333333333</v>
      </c>
      <c r="CC322">
        <v>900.001</v>
      </c>
      <c r="CD322">
        <v>100.779</v>
      </c>
      <c r="CE322">
        <v>0.110904</v>
      </c>
      <c r="CF322">
        <v>24.4574666666667</v>
      </c>
      <c r="CG322">
        <v>22.9232</v>
      </c>
      <c r="CH322">
        <v>999.9</v>
      </c>
      <c r="CI322">
        <v>0</v>
      </c>
      <c r="CJ322">
        <v>0</v>
      </c>
      <c r="CK322">
        <v>9992.91666666667</v>
      </c>
      <c r="CL322">
        <v>0</v>
      </c>
      <c r="CM322">
        <v>0.221023</v>
      </c>
      <c r="CN322">
        <v>1459.96666666667</v>
      </c>
      <c r="CO322">
        <v>0.972996333333333</v>
      </c>
      <c r="CP322">
        <v>0.0270039333333333</v>
      </c>
      <c r="CQ322">
        <v>0</v>
      </c>
      <c r="CR322">
        <v>874.012666666667</v>
      </c>
      <c r="CS322">
        <v>4.99999</v>
      </c>
      <c r="CT322">
        <v>12815.2</v>
      </c>
      <c r="CU322">
        <v>12728.0333333333</v>
      </c>
      <c r="CV322">
        <v>40.375</v>
      </c>
      <c r="CW322">
        <v>42.312</v>
      </c>
      <c r="CX322">
        <v>41.437</v>
      </c>
      <c r="CY322">
        <v>41.75</v>
      </c>
      <c r="CZ322">
        <v>42.312</v>
      </c>
      <c r="DA322">
        <v>1415.67666666667</v>
      </c>
      <c r="DB322">
        <v>39.29</v>
      </c>
      <c r="DC322">
        <v>0</v>
      </c>
      <c r="DD322">
        <v>1626126933.7</v>
      </c>
      <c r="DE322">
        <v>0</v>
      </c>
      <c r="DF322">
        <v>874.199961538462</v>
      </c>
      <c r="DG322">
        <v>-1.02458120583658</v>
      </c>
      <c r="DH322">
        <v>-22.8786324989758</v>
      </c>
      <c r="DI322">
        <v>12818.1307692308</v>
      </c>
      <c r="DJ322">
        <v>15</v>
      </c>
      <c r="DK322">
        <v>1626126261</v>
      </c>
      <c r="DL322" t="s">
        <v>294</v>
      </c>
      <c r="DM322">
        <v>1626126255</v>
      </c>
      <c r="DN322">
        <v>1626126261</v>
      </c>
      <c r="DO322">
        <v>7</v>
      </c>
      <c r="DP322">
        <v>0.339</v>
      </c>
      <c r="DQ322">
        <v>0.02</v>
      </c>
      <c r="DR322">
        <v>2.158</v>
      </c>
      <c r="DS322">
        <v>-0.064</v>
      </c>
      <c r="DT322">
        <v>420</v>
      </c>
      <c r="DU322">
        <v>4</v>
      </c>
      <c r="DV322">
        <v>0.09</v>
      </c>
      <c r="DW322">
        <v>0.05</v>
      </c>
      <c r="DX322">
        <v>-19.889943902439</v>
      </c>
      <c r="DY322">
        <v>-0.559971428571441</v>
      </c>
      <c r="DZ322">
        <v>0.0575066530563772</v>
      </c>
      <c r="EA322">
        <v>0</v>
      </c>
      <c r="EB322">
        <v>874.283857142857</v>
      </c>
      <c r="EC322">
        <v>-1.00964966948112</v>
      </c>
      <c r="ED322">
        <v>0.222896406797571</v>
      </c>
      <c r="EE322">
        <v>1</v>
      </c>
      <c r="EF322">
        <v>4.47030658536585</v>
      </c>
      <c r="EG322">
        <v>0.416077003484323</v>
      </c>
      <c r="EH322">
        <v>0.0424258039640831</v>
      </c>
      <c r="EI322">
        <v>0</v>
      </c>
      <c r="EJ322">
        <v>1</v>
      </c>
      <c r="EK322">
        <v>3</v>
      </c>
      <c r="EL322" t="s">
        <v>459</v>
      </c>
      <c r="EM322">
        <v>100</v>
      </c>
      <c r="EN322">
        <v>100</v>
      </c>
      <c r="EO322">
        <v>2.127</v>
      </c>
      <c r="EP322">
        <v>-0.0368</v>
      </c>
      <c r="EQ322">
        <v>1.36772170046793</v>
      </c>
      <c r="ER322">
        <v>0.00225868272383977</v>
      </c>
      <c r="ES322">
        <v>-9.96746185667655e-07</v>
      </c>
      <c r="ET322">
        <v>2.83711317370827e-10</v>
      </c>
      <c r="EU322">
        <v>-0.063082517618382</v>
      </c>
      <c r="EV322">
        <v>-0.00217948432402501</v>
      </c>
      <c r="EW322">
        <v>0.000453263451741206</v>
      </c>
      <c r="EX322">
        <v>-1.16319206543697e-06</v>
      </c>
      <c r="EY322">
        <v>-2</v>
      </c>
      <c r="EZ322">
        <v>2196</v>
      </c>
      <c r="FA322">
        <v>1</v>
      </c>
      <c r="FB322">
        <v>25</v>
      </c>
      <c r="FC322">
        <v>11.2</v>
      </c>
      <c r="FD322">
        <v>11.1</v>
      </c>
      <c r="FE322">
        <v>18</v>
      </c>
      <c r="FF322">
        <v>947.551</v>
      </c>
      <c r="FG322">
        <v>426.921</v>
      </c>
      <c r="FH322">
        <v>27.8461</v>
      </c>
      <c r="FI322">
        <v>25.3427</v>
      </c>
      <c r="FJ322">
        <v>30.0003</v>
      </c>
      <c r="FK322">
        <v>25.5226</v>
      </c>
      <c r="FL322">
        <v>25.5668</v>
      </c>
      <c r="FM322">
        <v>25.288</v>
      </c>
      <c r="FN322">
        <v>64.5346</v>
      </c>
      <c r="FO322">
        <v>0</v>
      </c>
      <c r="FP322">
        <v>27.94</v>
      </c>
      <c r="FQ322">
        <v>420</v>
      </c>
      <c r="FR322">
        <v>6.1116</v>
      </c>
      <c r="FS322">
        <v>101.437</v>
      </c>
      <c r="FT322">
        <v>102.066</v>
      </c>
    </row>
    <row r="323" spans="1:176">
      <c r="A323">
        <v>307</v>
      </c>
      <c r="B323">
        <v>1626126926.6</v>
      </c>
      <c r="C323">
        <v>612.099999904633</v>
      </c>
      <c r="D323" t="s">
        <v>908</v>
      </c>
      <c r="E323" t="s">
        <v>909</v>
      </c>
      <c r="F323">
        <v>1</v>
      </c>
      <c r="I323">
        <v>1626126925.6</v>
      </c>
      <c r="J323">
        <f>(K323)/1000</f>
        <v>0</v>
      </c>
      <c r="K323">
        <f>1000*CC323*AI323*(BY323-BZ323)/(100*BR323*(1000-AI323*BY323))</f>
        <v>0</v>
      </c>
      <c r="L323">
        <f>CC323*AI323*(BX323-BW323*(1000-AI323*BZ323)/(1000-AI323*BY323))/(100*BR323)</f>
        <v>0</v>
      </c>
      <c r="M323">
        <f>BW323 - IF(AI323&gt;1, L323*BR323*100.0/(AK323*CK323), 0)</f>
        <v>0</v>
      </c>
      <c r="N323">
        <f>((T323-J323/2)*M323-L323)/(T323+J323/2)</f>
        <v>0</v>
      </c>
      <c r="O323">
        <f>N323*(CD323+CE323)/1000.0</f>
        <v>0</v>
      </c>
      <c r="P323">
        <f>(BW323 - IF(AI323&gt;1, L323*BR323*100.0/(AK323*CK323), 0))*(CD323+CE323)/1000.0</f>
        <v>0</v>
      </c>
      <c r="Q323">
        <f>2.0/((1/S323-1/R323)+SIGN(S323)*SQRT((1/S323-1/R323)*(1/S323-1/R323) + 4*BS323/((BS323+1)*(BS323+1))*(2*1/S323*1/R323-1/R323*1/R323)))</f>
        <v>0</v>
      </c>
      <c r="R323">
        <f>IF(LEFT(BT323,1)&lt;&gt;"0",IF(LEFT(BT323,1)="1",3.0,BU323),$D$5+$E$5*(CK323*CD323/($K$5*1000))+$F$5*(CK323*CD323/($K$5*1000))*MAX(MIN(BR323,$J$5),$I$5)*MAX(MIN(BR323,$J$5),$I$5)+$G$5*MAX(MIN(BR323,$J$5),$I$5)*(CK323*CD323/($K$5*1000))+$H$5*(CK323*CD323/($K$5*1000))*(CK323*CD323/($K$5*1000)))</f>
        <v>0</v>
      </c>
      <c r="S323">
        <f>J323*(1000-(1000*0.61365*exp(17.502*W323/(240.97+W323))/(CD323+CE323)+BY323)/2)/(1000*0.61365*exp(17.502*W323/(240.97+W323))/(CD323+CE323)-BY323)</f>
        <v>0</v>
      </c>
      <c r="T323">
        <f>1/((BS323+1)/(Q323/1.6)+1/(R323/1.37)) + BS323/((BS323+1)/(Q323/1.6) + BS323/(R323/1.37))</f>
        <v>0</v>
      </c>
      <c r="U323">
        <f>(BN323*BQ323)</f>
        <v>0</v>
      </c>
      <c r="V323">
        <f>(CF323+(U323+2*0.95*5.67E-8*(((CF323+$B$7)+273)^4-(CF323+273)^4)-44100*J323)/(1.84*29.3*R323+8*0.95*5.67E-8*(CF323+273)^3))</f>
        <v>0</v>
      </c>
      <c r="W323">
        <f>($C$7*CG323+$D$7*CH323+$E$7*V323)</f>
        <v>0</v>
      </c>
      <c r="X323">
        <f>0.61365*exp(17.502*W323/(240.97+W323))</f>
        <v>0</v>
      </c>
      <c r="Y323">
        <f>(Z323/AA323*100)</f>
        <v>0</v>
      </c>
      <c r="Z323">
        <f>BY323*(CD323+CE323)/1000</f>
        <v>0</v>
      </c>
      <c r="AA323">
        <f>0.61365*exp(17.502*CF323/(240.97+CF323))</f>
        <v>0</v>
      </c>
      <c r="AB323">
        <f>(X323-BY323*(CD323+CE323)/1000)</f>
        <v>0</v>
      </c>
      <c r="AC323">
        <f>(-J323*44100)</f>
        <v>0</v>
      </c>
      <c r="AD323">
        <f>2*29.3*R323*0.92*(CF323-W323)</f>
        <v>0</v>
      </c>
      <c r="AE323">
        <f>2*0.95*5.67E-8*(((CF323+$B$7)+273)^4-(W323+273)^4)</f>
        <v>0</v>
      </c>
      <c r="AF323">
        <f>U323+AE323+AC323+AD323</f>
        <v>0</v>
      </c>
      <c r="AG323">
        <v>11</v>
      </c>
      <c r="AH323">
        <v>1</v>
      </c>
      <c r="AI323">
        <f>IF(AG323*$H$13&gt;=AK323,1.0,(AK323/(AK323-AG323*$H$13)))</f>
        <v>0</v>
      </c>
      <c r="AJ323">
        <f>(AI323-1)*100</f>
        <v>0</v>
      </c>
      <c r="AK323">
        <f>MAX(0,($B$13+$C$13*CK323)/(1+$D$13*CK323)*CD323/(CF323+273)*$E$13)</f>
        <v>0</v>
      </c>
      <c r="AL323" t="s">
        <v>292</v>
      </c>
      <c r="AM323" t="s">
        <v>292</v>
      </c>
      <c r="AN323">
        <v>0</v>
      </c>
      <c r="AO323">
        <v>0</v>
      </c>
      <c r="AP323">
        <f>1-AN323/AO323</f>
        <v>0</v>
      </c>
      <c r="AQ323">
        <v>0</v>
      </c>
      <c r="AR323" t="s">
        <v>292</v>
      </c>
      <c r="AS323" t="s">
        <v>292</v>
      </c>
      <c r="AT323">
        <v>0</v>
      </c>
      <c r="AU323">
        <v>0</v>
      </c>
      <c r="AV323">
        <f>1-AT323/AU323</f>
        <v>0</v>
      </c>
      <c r="AW323">
        <v>0.5</v>
      </c>
      <c r="AX323">
        <f>BO323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292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BN323">
        <f>$B$11*CL323+$C$11*CM323+$F$11*CN323*(1-CQ323)</f>
        <v>0</v>
      </c>
      <c r="BO323">
        <f>BN323*BP323</f>
        <v>0</v>
      </c>
      <c r="BP323">
        <f>($B$11*$D$9+$C$11*$D$9+$F$11*((DA323+CS323)/MAX(DA323+CS323+DB323, 0.1)*$I$9+DB323/MAX(DA323+CS323+DB323, 0.1)*$J$9))/($B$11+$C$11+$F$11)</f>
        <v>0</v>
      </c>
      <c r="BQ323">
        <f>($B$11*$K$9+$C$11*$K$9+$F$11*((DA323+CS323)/MAX(DA323+CS323+DB323, 0.1)*$P$9+DB323/MAX(DA323+CS323+DB323, 0.1)*$Q$9))/($B$11+$C$11+$F$11)</f>
        <v>0</v>
      </c>
      <c r="BR323">
        <v>6</v>
      </c>
      <c r="BS323">
        <v>0.5</v>
      </c>
      <c r="BT323" t="s">
        <v>293</v>
      </c>
      <c r="BU323">
        <v>2</v>
      </c>
      <c r="BV323">
        <v>1626126925.6</v>
      </c>
      <c r="BW323">
        <v>400.011</v>
      </c>
      <c r="BX323">
        <v>419.972666666667</v>
      </c>
      <c r="BY323">
        <v>10.5541</v>
      </c>
      <c r="BZ323">
        <v>5.99986333333333</v>
      </c>
      <c r="CA323">
        <v>397.884</v>
      </c>
      <c r="CB323">
        <v>10.5908</v>
      </c>
      <c r="CC323">
        <v>900.038333333333</v>
      </c>
      <c r="CD323">
        <v>100.779</v>
      </c>
      <c r="CE323">
        <v>0.110436666666667</v>
      </c>
      <c r="CF323">
        <v>24.5003666666667</v>
      </c>
      <c r="CG323">
        <v>22.9701666666667</v>
      </c>
      <c r="CH323">
        <v>999.9</v>
      </c>
      <c r="CI323">
        <v>0</v>
      </c>
      <c r="CJ323">
        <v>0</v>
      </c>
      <c r="CK323">
        <v>10012.1</v>
      </c>
      <c r="CL323">
        <v>0</v>
      </c>
      <c r="CM323">
        <v>0.221023</v>
      </c>
      <c r="CN323">
        <v>1459.97</v>
      </c>
      <c r="CO323">
        <v>0.972997666666667</v>
      </c>
      <c r="CP323">
        <v>0.0270023666666667</v>
      </c>
      <c r="CQ323">
        <v>0</v>
      </c>
      <c r="CR323">
        <v>873.818666666667</v>
      </c>
      <c r="CS323">
        <v>4.99999</v>
      </c>
      <c r="CT323">
        <v>12815.1333333333</v>
      </c>
      <c r="CU323">
        <v>12728.0666666667</v>
      </c>
      <c r="CV323">
        <v>40.375</v>
      </c>
      <c r="CW323">
        <v>42.312</v>
      </c>
      <c r="CX323">
        <v>41.437</v>
      </c>
      <c r="CY323">
        <v>41.75</v>
      </c>
      <c r="CZ323">
        <v>42.312</v>
      </c>
      <c r="DA323">
        <v>1415.68</v>
      </c>
      <c r="DB323">
        <v>39.29</v>
      </c>
      <c r="DC323">
        <v>0</v>
      </c>
      <c r="DD323">
        <v>1626126936.1</v>
      </c>
      <c r="DE323">
        <v>0</v>
      </c>
      <c r="DF323">
        <v>874.142346153846</v>
      </c>
      <c r="DG323">
        <v>-1.79627351237936</v>
      </c>
      <c r="DH323">
        <v>-20.7213675162457</v>
      </c>
      <c r="DI323">
        <v>12817.0730769231</v>
      </c>
      <c r="DJ323">
        <v>15</v>
      </c>
      <c r="DK323">
        <v>1626126261</v>
      </c>
      <c r="DL323" t="s">
        <v>294</v>
      </c>
      <c r="DM323">
        <v>1626126255</v>
      </c>
      <c r="DN323">
        <v>1626126261</v>
      </c>
      <c r="DO323">
        <v>7</v>
      </c>
      <c r="DP323">
        <v>0.339</v>
      </c>
      <c r="DQ323">
        <v>0.02</v>
      </c>
      <c r="DR323">
        <v>2.158</v>
      </c>
      <c r="DS323">
        <v>-0.064</v>
      </c>
      <c r="DT323">
        <v>420</v>
      </c>
      <c r="DU323">
        <v>4</v>
      </c>
      <c r="DV323">
        <v>0.09</v>
      </c>
      <c r="DW323">
        <v>0.05</v>
      </c>
      <c r="DX323">
        <v>-19.906512195122</v>
      </c>
      <c r="DY323">
        <v>-0.479753310104546</v>
      </c>
      <c r="DZ323">
        <v>0.050370176983288</v>
      </c>
      <c r="EA323">
        <v>1</v>
      </c>
      <c r="EB323">
        <v>874.219264705882</v>
      </c>
      <c r="EC323">
        <v>-1.44741895641013</v>
      </c>
      <c r="ED323">
        <v>0.252709355121829</v>
      </c>
      <c r="EE323">
        <v>1</v>
      </c>
      <c r="EF323">
        <v>4.48298195121951</v>
      </c>
      <c r="EG323">
        <v>0.453416027874566</v>
      </c>
      <c r="EH323">
        <v>0.0455614948265187</v>
      </c>
      <c r="EI323">
        <v>0</v>
      </c>
      <c r="EJ323">
        <v>2</v>
      </c>
      <c r="EK323">
        <v>3</v>
      </c>
      <c r="EL323" t="s">
        <v>340</v>
      </c>
      <c r="EM323">
        <v>100</v>
      </c>
      <c r="EN323">
        <v>100</v>
      </c>
      <c r="EO323">
        <v>2.127</v>
      </c>
      <c r="EP323">
        <v>-0.0366</v>
      </c>
      <c r="EQ323">
        <v>1.36772170046793</v>
      </c>
      <c r="ER323">
        <v>0.00225868272383977</v>
      </c>
      <c r="ES323">
        <v>-9.96746185667655e-07</v>
      </c>
      <c r="ET323">
        <v>2.83711317370827e-10</v>
      </c>
      <c r="EU323">
        <v>-0.063082517618382</v>
      </c>
      <c r="EV323">
        <v>-0.00217948432402501</v>
      </c>
      <c r="EW323">
        <v>0.000453263451741206</v>
      </c>
      <c r="EX323">
        <v>-1.16319206543697e-06</v>
      </c>
      <c r="EY323">
        <v>-2</v>
      </c>
      <c r="EZ323">
        <v>2196</v>
      </c>
      <c r="FA323">
        <v>1</v>
      </c>
      <c r="FB323">
        <v>25</v>
      </c>
      <c r="FC323">
        <v>11.2</v>
      </c>
      <c r="FD323">
        <v>11.1</v>
      </c>
      <c r="FE323">
        <v>18</v>
      </c>
      <c r="FF323">
        <v>947.715</v>
      </c>
      <c r="FG323">
        <v>426.927</v>
      </c>
      <c r="FH323">
        <v>27.9064</v>
      </c>
      <c r="FI323">
        <v>25.3427</v>
      </c>
      <c r="FJ323">
        <v>30.0001</v>
      </c>
      <c r="FK323">
        <v>25.5215</v>
      </c>
      <c r="FL323">
        <v>25.5657</v>
      </c>
      <c r="FM323">
        <v>25.2884</v>
      </c>
      <c r="FN323">
        <v>64.5346</v>
      </c>
      <c r="FO323">
        <v>0</v>
      </c>
      <c r="FP323">
        <v>28.04</v>
      </c>
      <c r="FQ323">
        <v>420</v>
      </c>
      <c r="FR323">
        <v>6.09946</v>
      </c>
      <c r="FS323">
        <v>101.436</v>
      </c>
      <c r="FT323">
        <v>102.065</v>
      </c>
    </row>
    <row r="324" spans="1:176">
      <c r="A324">
        <v>308</v>
      </c>
      <c r="B324">
        <v>1626126928.6</v>
      </c>
      <c r="C324">
        <v>614.099999904633</v>
      </c>
      <c r="D324" t="s">
        <v>910</v>
      </c>
      <c r="E324" t="s">
        <v>911</v>
      </c>
      <c r="F324">
        <v>1</v>
      </c>
      <c r="I324">
        <v>1626126927.6</v>
      </c>
      <c r="J324">
        <f>(K324)/1000</f>
        <v>0</v>
      </c>
      <c r="K324">
        <f>1000*CC324*AI324*(BY324-BZ324)/(100*BR324*(1000-AI324*BY324))</f>
        <v>0</v>
      </c>
      <c r="L324">
        <f>CC324*AI324*(BX324-BW324*(1000-AI324*BZ324)/(1000-AI324*BY324))/(100*BR324)</f>
        <v>0</v>
      </c>
      <c r="M324">
        <f>BW324 - IF(AI324&gt;1, L324*BR324*100.0/(AK324*CK324), 0)</f>
        <v>0</v>
      </c>
      <c r="N324">
        <f>((T324-J324/2)*M324-L324)/(T324+J324/2)</f>
        <v>0</v>
      </c>
      <c r="O324">
        <f>N324*(CD324+CE324)/1000.0</f>
        <v>0</v>
      </c>
      <c r="P324">
        <f>(BW324 - IF(AI324&gt;1, L324*BR324*100.0/(AK324*CK324), 0))*(CD324+CE324)/1000.0</f>
        <v>0</v>
      </c>
      <c r="Q324">
        <f>2.0/((1/S324-1/R324)+SIGN(S324)*SQRT((1/S324-1/R324)*(1/S324-1/R324) + 4*BS324/((BS324+1)*(BS324+1))*(2*1/S324*1/R324-1/R324*1/R324)))</f>
        <v>0</v>
      </c>
      <c r="R324">
        <f>IF(LEFT(BT324,1)&lt;&gt;"0",IF(LEFT(BT324,1)="1",3.0,BU324),$D$5+$E$5*(CK324*CD324/($K$5*1000))+$F$5*(CK324*CD324/($K$5*1000))*MAX(MIN(BR324,$J$5),$I$5)*MAX(MIN(BR324,$J$5),$I$5)+$G$5*MAX(MIN(BR324,$J$5),$I$5)*(CK324*CD324/($K$5*1000))+$H$5*(CK324*CD324/($K$5*1000))*(CK324*CD324/($K$5*1000)))</f>
        <v>0</v>
      </c>
      <c r="S324">
        <f>J324*(1000-(1000*0.61365*exp(17.502*W324/(240.97+W324))/(CD324+CE324)+BY324)/2)/(1000*0.61365*exp(17.502*W324/(240.97+W324))/(CD324+CE324)-BY324)</f>
        <v>0</v>
      </c>
      <c r="T324">
        <f>1/((BS324+1)/(Q324/1.6)+1/(R324/1.37)) + BS324/((BS324+1)/(Q324/1.6) + BS324/(R324/1.37))</f>
        <v>0</v>
      </c>
      <c r="U324">
        <f>(BN324*BQ324)</f>
        <v>0</v>
      </c>
      <c r="V324">
        <f>(CF324+(U324+2*0.95*5.67E-8*(((CF324+$B$7)+273)^4-(CF324+273)^4)-44100*J324)/(1.84*29.3*R324+8*0.95*5.67E-8*(CF324+273)^3))</f>
        <v>0</v>
      </c>
      <c r="W324">
        <f>($C$7*CG324+$D$7*CH324+$E$7*V324)</f>
        <v>0</v>
      </c>
      <c r="X324">
        <f>0.61365*exp(17.502*W324/(240.97+W324))</f>
        <v>0</v>
      </c>
      <c r="Y324">
        <f>(Z324/AA324*100)</f>
        <v>0</v>
      </c>
      <c r="Z324">
        <f>BY324*(CD324+CE324)/1000</f>
        <v>0</v>
      </c>
      <c r="AA324">
        <f>0.61365*exp(17.502*CF324/(240.97+CF324))</f>
        <v>0</v>
      </c>
      <c r="AB324">
        <f>(X324-BY324*(CD324+CE324)/1000)</f>
        <v>0</v>
      </c>
      <c r="AC324">
        <f>(-J324*44100)</f>
        <v>0</v>
      </c>
      <c r="AD324">
        <f>2*29.3*R324*0.92*(CF324-W324)</f>
        <v>0</v>
      </c>
      <c r="AE324">
        <f>2*0.95*5.67E-8*(((CF324+$B$7)+273)^4-(W324+273)^4)</f>
        <v>0</v>
      </c>
      <c r="AF324">
        <f>U324+AE324+AC324+AD324</f>
        <v>0</v>
      </c>
      <c r="AG324">
        <v>11</v>
      </c>
      <c r="AH324">
        <v>1</v>
      </c>
      <c r="AI324">
        <f>IF(AG324*$H$13&gt;=AK324,1.0,(AK324/(AK324-AG324*$H$13)))</f>
        <v>0</v>
      </c>
      <c r="AJ324">
        <f>(AI324-1)*100</f>
        <v>0</v>
      </c>
      <c r="AK324">
        <f>MAX(0,($B$13+$C$13*CK324)/(1+$D$13*CK324)*CD324/(CF324+273)*$E$13)</f>
        <v>0</v>
      </c>
      <c r="AL324" t="s">
        <v>292</v>
      </c>
      <c r="AM324" t="s">
        <v>292</v>
      </c>
      <c r="AN324">
        <v>0</v>
      </c>
      <c r="AO324">
        <v>0</v>
      </c>
      <c r="AP324">
        <f>1-AN324/AO324</f>
        <v>0</v>
      </c>
      <c r="AQ324">
        <v>0</v>
      </c>
      <c r="AR324" t="s">
        <v>292</v>
      </c>
      <c r="AS324" t="s">
        <v>292</v>
      </c>
      <c r="AT324">
        <v>0</v>
      </c>
      <c r="AU324">
        <v>0</v>
      </c>
      <c r="AV324">
        <f>1-AT324/AU324</f>
        <v>0</v>
      </c>
      <c r="AW324">
        <v>0.5</v>
      </c>
      <c r="AX324">
        <f>BO324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292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BN324">
        <f>$B$11*CL324+$C$11*CM324+$F$11*CN324*(1-CQ324)</f>
        <v>0</v>
      </c>
      <c r="BO324">
        <f>BN324*BP324</f>
        <v>0</v>
      </c>
      <c r="BP324">
        <f>($B$11*$D$9+$C$11*$D$9+$F$11*((DA324+CS324)/MAX(DA324+CS324+DB324, 0.1)*$I$9+DB324/MAX(DA324+CS324+DB324, 0.1)*$J$9))/($B$11+$C$11+$F$11)</f>
        <v>0</v>
      </c>
      <c r="BQ324">
        <f>($B$11*$K$9+$C$11*$K$9+$F$11*((DA324+CS324)/MAX(DA324+CS324+DB324, 0.1)*$P$9+DB324/MAX(DA324+CS324+DB324, 0.1)*$Q$9))/($B$11+$C$11+$F$11)</f>
        <v>0</v>
      </c>
      <c r="BR324">
        <v>6</v>
      </c>
      <c r="BS324">
        <v>0.5</v>
      </c>
      <c r="BT324" t="s">
        <v>293</v>
      </c>
      <c r="BU324">
        <v>2</v>
      </c>
      <c r="BV324">
        <v>1626126927.6</v>
      </c>
      <c r="BW324">
        <v>399.960333333333</v>
      </c>
      <c r="BX324">
        <v>419.955333333333</v>
      </c>
      <c r="BY324">
        <v>10.5825</v>
      </c>
      <c r="BZ324">
        <v>6.03084</v>
      </c>
      <c r="CA324">
        <v>397.833333333333</v>
      </c>
      <c r="CB324">
        <v>10.6190333333333</v>
      </c>
      <c r="CC324">
        <v>899.979333333333</v>
      </c>
      <c r="CD324">
        <v>100.779</v>
      </c>
      <c r="CE324">
        <v>0.10974</v>
      </c>
      <c r="CF324">
        <v>24.5448333333333</v>
      </c>
      <c r="CG324">
        <v>23.0046666666667</v>
      </c>
      <c r="CH324">
        <v>999.9</v>
      </c>
      <c r="CI324">
        <v>0</v>
      </c>
      <c r="CJ324">
        <v>0</v>
      </c>
      <c r="CK324">
        <v>10062.9</v>
      </c>
      <c r="CL324">
        <v>0</v>
      </c>
      <c r="CM324">
        <v>0.221023</v>
      </c>
      <c r="CN324">
        <v>1459.97333333333</v>
      </c>
      <c r="CO324">
        <v>0.972997666666667</v>
      </c>
      <c r="CP324">
        <v>0.0270023666666667</v>
      </c>
      <c r="CQ324">
        <v>0</v>
      </c>
      <c r="CR324">
        <v>873.957333333333</v>
      </c>
      <c r="CS324">
        <v>4.99999</v>
      </c>
      <c r="CT324">
        <v>12814.3</v>
      </c>
      <c r="CU324">
        <v>12728.1333333333</v>
      </c>
      <c r="CV324">
        <v>40.375</v>
      </c>
      <c r="CW324">
        <v>42.312</v>
      </c>
      <c r="CX324">
        <v>41.437</v>
      </c>
      <c r="CY324">
        <v>41.75</v>
      </c>
      <c r="CZ324">
        <v>42.312</v>
      </c>
      <c r="DA324">
        <v>1415.68333333333</v>
      </c>
      <c r="DB324">
        <v>39.29</v>
      </c>
      <c r="DC324">
        <v>0</v>
      </c>
      <c r="DD324">
        <v>1626126937.9</v>
      </c>
      <c r="DE324">
        <v>0</v>
      </c>
      <c r="DF324">
        <v>874.09</v>
      </c>
      <c r="DG324">
        <v>-1.75030770096623</v>
      </c>
      <c r="DH324">
        <v>-21.6692307335345</v>
      </c>
      <c r="DI324">
        <v>12816.564</v>
      </c>
      <c r="DJ324">
        <v>15</v>
      </c>
      <c r="DK324">
        <v>1626126261</v>
      </c>
      <c r="DL324" t="s">
        <v>294</v>
      </c>
      <c r="DM324">
        <v>1626126255</v>
      </c>
      <c r="DN324">
        <v>1626126261</v>
      </c>
      <c r="DO324">
        <v>7</v>
      </c>
      <c r="DP324">
        <v>0.339</v>
      </c>
      <c r="DQ324">
        <v>0.02</v>
      </c>
      <c r="DR324">
        <v>2.158</v>
      </c>
      <c r="DS324">
        <v>-0.064</v>
      </c>
      <c r="DT324">
        <v>420</v>
      </c>
      <c r="DU324">
        <v>4</v>
      </c>
      <c r="DV324">
        <v>0.09</v>
      </c>
      <c r="DW324">
        <v>0.05</v>
      </c>
      <c r="DX324">
        <v>-19.9223536585366</v>
      </c>
      <c r="DY324">
        <v>-0.423610452961681</v>
      </c>
      <c r="DZ324">
        <v>0.0446579853704442</v>
      </c>
      <c r="EA324">
        <v>1</v>
      </c>
      <c r="EB324">
        <v>874.149735294118</v>
      </c>
      <c r="EC324">
        <v>-1.33844189656097</v>
      </c>
      <c r="ED324">
        <v>0.235506876235755</v>
      </c>
      <c r="EE324">
        <v>1</v>
      </c>
      <c r="EF324">
        <v>4.49524487804878</v>
      </c>
      <c r="EG324">
        <v>0.45545101045295</v>
      </c>
      <c r="EH324">
        <v>0.0457248518178639</v>
      </c>
      <c r="EI324">
        <v>0</v>
      </c>
      <c r="EJ324">
        <v>2</v>
      </c>
      <c r="EK324">
        <v>3</v>
      </c>
      <c r="EL324" t="s">
        <v>340</v>
      </c>
      <c r="EM324">
        <v>100</v>
      </c>
      <c r="EN324">
        <v>100</v>
      </c>
      <c r="EO324">
        <v>2.127</v>
      </c>
      <c r="EP324">
        <v>-0.0363</v>
      </c>
      <c r="EQ324">
        <v>1.36772170046793</v>
      </c>
      <c r="ER324">
        <v>0.00225868272383977</v>
      </c>
      <c r="ES324">
        <v>-9.96746185667655e-07</v>
      </c>
      <c r="ET324">
        <v>2.83711317370827e-10</v>
      </c>
      <c r="EU324">
        <v>-0.063082517618382</v>
      </c>
      <c r="EV324">
        <v>-0.00217948432402501</v>
      </c>
      <c r="EW324">
        <v>0.000453263451741206</v>
      </c>
      <c r="EX324">
        <v>-1.16319206543697e-06</v>
      </c>
      <c r="EY324">
        <v>-2</v>
      </c>
      <c r="EZ324">
        <v>2196</v>
      </c>
      <c r="FA324">
        <v>1</v>
      </c>
      <c r="FB324">
        <v>25</v>
      </c>
      <c r="FC324">
        <v>11.2</v>
      </c>
      <c r="FD324">
        <v>11.1</v>
      </c>
      <c r="FE324">
        <v>18</v>
      </c>
      <c r="FF324">
        <v>947.849</v>
      </c>
      <c r="FG324">
        <v>426.874</v>
      </c>
      <c r="FH324">
        <v>27.9688</v>
      </c>
      <c r="FI324">
        <v>25.3419</v>
      </c>
      <c r="FJ324">
        <v>29.9999</v>
      </c>
      <c r="FK324">
        <v>25.5202</v>
      </c>
      <c r="FL324">
        <v>25.5646</v>
      </c>
      <c r="FM324">
        <v>25.2884</v>
      </c>
      <c r="FN324">
        <v>64.5346</v>
      </c>
      <c r="FO324">
        <v>0</v>
      </c>
      <c r="FP324">
        <v>28.04</v>
      </c>
      <c r="FQ324">
        <v>420</v>
      </c>
      <c r="FR324">
        <v>6.12881</v>
      </c>
      <c r="FS324">
        <v>101.436</v>
      </c>
      <c r="FT324">
        <v>102.065</v>
      </c>
    </row>
    <row r="325" spans="1:176">
      <c r="A325">
        <v>309</v>
      </c>
      <c r="B325">
        <v>1626126930.6</v>
      </c>
      <c r="C325">
        <v>616.099999904633</v>
      </c>
      <c r="D325" t="s">
        <v>912</v>
      </c>
      <c r="E325" t="s">
        <v>913</v>
      </c>
      <c r="F325">
        <v>1</v>
      </c>
      <c r="I325">
        <v>1626126929.6</v>
      </c>
      <c r="J325">
        <f>(K325)/1000</f>
        <v>0</v>
      </c>
      <c r="K325">
        <f>1000*CC325*AI325*(BY325-BZ325)/(100*BR325*(1000-AI325*BY325))</f>
        <v>0</v>
      </c>
      <c r="L325">
        <f>CC325*AI325*(BX325-BW325*(1000-AI325*BZ325)/(1000-AI325*BY325))/(100*BR325)</f>
        <v>0</v>
      </c>
      <c r="M325">
        <f>BW325 - IF(AI325&gt;1, L325*BR325*100.0/(AK325*CK325), 0)</f>
        <v>0</v>
      </c>
      <c r="N325">
        <f>((T325-J325/2)*M325-L325)/(T325+J325/2)</f>
        <v>0</v>
      </c>
      <c r="O325">
        <f>N325*(CD325+CE325)/1000.0</f>
        <v>0</v>
      </c>
      <c r="P325">
        <f>(BW325 - IF(AI325&gt;1, L325*BR325*100.0/(AK325*CK325), 0))*(CD325+CE325)/1000.0</f>
        <v>0</v>
      </c>
      <c r="Q325">
        <f>2.0/((1/S325-1/R325)+SIGN(S325)*SQRT((1/S325-1/R325)*(1/S325-1/R325) + 4*BS325/((BS325+1)*(BS325+1))*(2*1/S325*1/R325-1/R325*1/R325)))</f>
        <v>0</v>
      </c>
      <c r="R325">
        <f>IF(LEFT(BT325,1)&lt;&gt;"0",IF(LEFT(BT325,1)="1",3.0,BU325),$D$5+$E$5*(CK325*CD325/($K$5*1000))+$F$5*(CK325*CD325/($K$5*1000))*MAX(MIN(BR325,$J$5),$I$5)*MAX(MIN(BR325,$J$5),$I$5)+$G$5*MAX(MIN(BR325,$J$5),$I$5)*(CK325*CD325/($K$5*1000))+$H$5*(CK325*CD325/($K$5*1000))*(CK325*CD325/($K$5*1000)))</f>
        <v>0</v>
      </c>
      <c r="S325">
        <f>J325*(1000-(1000*0.61365*exp(17.502*W325/(240.97+W325))/(CD325+CE325)+BY325)/2)/(1000*0.61365*exp(17.502*W325/(240.97+W325))/(CD325+CE325)-BY325)</f>
        <v>0</v>
      </c>
      <c r="T325">
        <f>1/((BS325+1)/(Q325/1.6)+1/(R325/1.37)) + BS325/((BS325+1)/(Q325/1.6) + BS325/(R325/1.37))</f>
        <v>0</v>
      </c>
      <c r="U325">
        <f>(BN325*BQ325)</f>
        <v>0</v>
      </c>
      <c r="V325">
        <f>(CF325+(U325+2*0.95*5.67E-8*(((CF325+$B$7)+273)^4-(CF325+273)^4)-44100*J325)/(1.84*29.3*R325+8*0.95*5.67E-8*(CF325+273)^3))</f>
        <v>0</v>
      </c>
      <c r="W325">
        <f>($C$7*CG325+$D$7*CH325+$E$7*V325)</f>
        <v>0</v>
      </c>
      <c r="X325">
        <f>0.61365*exp(17.502*W325/(240.97+W325))</f>
        <v>0</v>
      </c>
      <c r="Y325">
        <f>(Z325/AA325*100)</f>
        <v>0</v>
      </c>
      <c r="Z325">
        <f>BY325*(CD325+CE325)/1000</f>
        <v>0</v>
      </c>
      <c r="AA325">
        <f>0.61365*exp(17.502*CF325/(240.97+CF325))</f>
        <v>0</v>
      </c>
      <c r="AB325">
        <f>(X325-BY325*(CD325+CE325)/1000)</f>
        <v>0</v>
      </c>
      <c r="AC325">
        <f>(-J325*44100)</f>
        <v>0</v>
      </c>
      <c r="AD325">
        <f>2*29.3*R325*0.92*(CF325-W325)</f>
        <v>0</v>
      </c>
      <c r="AE325">
        <f>2*0.95*5.67E-8*(((CF325+$B$7)+273)^4-(W325+273)^4)</f>
        <v>0</v>
      </c>
      <c r="AF325">
        <f>U325+AE325+AC325+AD325</f>
        <v>0</v>
      </c>
      <c r="AG325">
        <v>11</v>
      </c>
      <c r="AH325">
        <v>1</v>
      </c>
      <c r="AI325">
        <f>IF(AG325*$H$13&gt;=AK325,1.0,(AK325/(AK325-AG325*$H$13)))</f>
        <v>0</v>
      </c>
      <c r="AJ325">
        <f>(AI325-1)*100</f>
        <v>0</v>
      </c>
      <c r="AK325">
        <f>MAX(0,($B$13+$C$13*CK325)/(1+$D$13*CK325)*CD325/(CF325+273)*$E$13)</f>
        <v>0</v>
      </c>
      <c r="AL325" t="s">
        <v>292</v>
      </c>
      <c r="AM325" t="s">
        <v>292</v>
      </c>
      <c r="AN325">
        <v>0</v>
      </c>
      <c r="AO325">
        <v>0</v>
      </c>
      <c r="AP325">
        <f>1-AN325/AO325</f>
        <v>0</v>
      </c>
      <c r="AQ325">
        <v>0</v>
      </c>
      <c r="AR325" t="s">
        <v>292</v>
      </c>
      <c r="AS325" t="s">
        <v>292</v>
      </c>
      <c r="AT325">
        <v>0</v>
      </c>
      <c r="AU325">
        <v>0</v>
      </c>
      <c r="AV325">
        <f>1-AT325/AU325</f>
        <v>0</v>
      </c>
      <c r="AW325">
        <v>0.5</v>
      </c>
      <c r="AX325">
        <f>BO325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292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BN325">
        <f>$B$11*CL325+$C$11*CM325+$F$11*CN325*(1-CQ325)</f>
        <v>0</v>
      </c>
      <c r="BO325">
        <f>BN325*BP325</f>
        <v>0</v>
      </c>
      <c r="BP325">
        <f>($B$11*$D$9+$C$11*$D$9+$F$11*((DA325+CS325)/MAX(DA325+CS325+DB325, 0.1)*$I$9+DB325/MAX(DA325+CS325+DB325, 0.1)*$J$9))/($B$11+$C$11+$F$11)</f>
        <v>0</v>
      </c>
      <c r="BQ325">
        <f>($B$11*$K$9+$C$11*$K$9+$F$11*((DA325+CS325)/MAX(DA325+CS325+DB325, 0.1)*$P$9+DB325/MAX(DA325+CS325+DB325, 0.1)*$Q$9))/($B$11+$C$11+$F$11)</f>
        <v>0</v>
      </c>
      <c r="BR325">
        <v>6</v>
      </c>
      <c r="BS325">
        <v>0.5</v>
      </c>
      <c r="BT325" t="s">
        <v>293</v>
      </c>
      <c r="BU325">
        <v>2</v>
      </c>
      <c r="BV325">
        <v>1626126929.6</v>
      </c>
      <c r="BW325">
        <v>399.944333333333</v>
      </c>
      <c r="BX325">
        <v>419.992666666667</v>
      </c>
      <c r="BY325">
        <v>10.6169</v>
      </c>
      <c r="BZ325">
        <v>6.05308</v>
      </c>
      <c r="CA325">
        <v>397.818333333333</v>
      </c>
      <c r="CB325">
        <v>10.6531666666667</v>
      </c>
      <c r="CC325">
        <v>900.057</v>
      </c>
      <c r="CD325">
        <v>100.78</v>
      </c>
      <c r="CE325">
        <v>0.109591666666667</v>
      </c>
      <c r="CF325">
        <v>24.5892</v>
      </c>
      <c r="CG325">
        <v>23.0359333333333</v>
      </c>
      <c r="CH325">
        <v>999.9</v>
      </c>
      <c r="CI325">
        <v>0</v>
      </c>
      <c r="CJ325">
        <v>0</v>
      </c>
      <c r="CK325">
        <v>10046.6333333333</v>
      </c>
      <c r="CL325">
        <v>0</v>
      </c>
      <c r="CM325">
        <v>0.221023</v>
      </c>
      <c r="CN325">
        <v>1460.05666666667</v>
      </c>
      <c r="CO325">
        <v>0.972999</v>
      </c>
      <c r="CP325">
        <v>0.0270008</v>
      </c>
      <c r="CQ325">
        <v>0</v>
      </c>
      <c r="CR325">
        <v>874.09</v>
      </c>
      <c r="CS325">
        <v>4.99999</v>
      </c>
      <c r="CT325">
        <v>12814.6333333333</v>
      </c>
      <c r="CU325">
        <v>12728.8</v>
      </c>
      <c r="CV325">
        <v>40.375</v>
      </c>
      <c r="CW325">
        <v>42.312</v>
      </c>
      <c r="CX325">
        <v>41.437</v>
      </c>
      <c r="CY325">
        <v>41.75</v>
      </c>
      <c r="CZ325">
        <v>42.312</v>
      </c>
      <c r="DA325">
        <v>1415.76666666667</v>
      </c>
      <c r="DB325">
        <v>39.29</v>
      </c>
      <c r="DC325">
        <v>0</v>
      </c>
      <c r="DD325">
        <v>1626126939.7</v>
      </c>
      <c r="DE325">
        <v>0</v>
      </c>
      <c r="DF325">
        <v>874.050384615385</v>
      </c>
      <c r="DG325">
        <v>-1.21682052587585</v>
      </c>
      <c r="DH325">
        <v>-20.7521367803635</v>
      </c>
      <c r="DI325">
        <v>12816</v>
      </c>
      <c r="DJ325">
        <v>15</v>
      </c>
      <c r="DK325">
        <v>1626126261</v>
      </c>
      <c r="DL325" t="s">
        <v>294</v>
      </c>
      <c r="DM325">
        <v>1626126255</v>
      </c>
      <c r="DN325">
        <v>1626126261</v>
      </c>
      <c r="DO325">
        <v>7</v>
      </c>
      <c r="DP325">
        <v>0.339</v>
      </c>
      <c r="DQ325">
        <v>0.02</v>
      </c>
      <c r="DR325">
        <v>2.158</v>
      </c>
      <c r="DS325">
        <v>-0.064</v>
      </c>
      <c r="DT325">
        <v>420</v>
      </c>
      <c r="DU325">
        <v>4</v>
      </c>
      <c r="DV325">
        <v>0.09</v>
      </c>
      <c r="DW325">
        <v>0.05</v>
      </c>
      <c r="DX325">
        <v>-19.9410853658537</v>
      </c>
      <c r="DY325">
        <v>-0.442007665505218</v>
      </c>
      <c r="DZ325">
        <v>0.0469878321611839</v>
      </c>
      <c r="EA325">
        <v>1</v>
      </c>
      <c r="EB325">
        <v>874.135114285714</v>
      </c>
      <c r="EC325">
        <v>-1.18377230417579</v>
      </c>
      <c r="ED325">
        <v>0.229453359272926</v>
      </c>
      <c r="EE325">
        <v>1</v>
      </c>
      <c r="EF325">
        <v>4.5083112195122</v>
      </c>
      <c r="EG325">
        <v>0.414419581881535</v>
      </c>
      <c r="EH325">
        <v>0.0421473724086308</v>
      </c>
      <c r="EI325">
        <v>0</v>
      </c>
      <c r="EJ325">
        <v>2</v>
      </c>
      <c r="EK325">
        <v>3</v>
      </c>
      <c r="EL325" t="s">
        <v>340</v>
      </c>
      <c r="EM325">
        <v>100</v>
      </c>
      <c r="EN325">
        <v>100</v>
      </c>
      <c r="EO325">
        <v>2.127</v>
      </c>
      <c r="EP325">
        <v>-0.0361</v>
      </c>
      <c r="EQ325">
        <v>1.36772170046793</v>
      </c>
      <c r="ER325">
        <v>0.00225868272383977</v>
      </c>
      <c r="ES325">
        <v>-9.96746185667655e-07</v>
      </c>
      <c r="ET325">
        <v>2.83711317370827e-10</v>
      </c>
      <c r="EU325">
        <v>-0.063082517618382</v>
      </c>
      <c r="EV325">
        <v>-0.00217948432402501</v>
      </c>
      <c r="EW325">
        <v>0.000453263451741206</v>
      </c>
      <c r="EX325">
        <v>-1.16319206543697e-06</v>
      </c>
      <c r="EY325">
        <v>-2</v>
      </c>
      <c r="EZ325">
        <v>2196</v>
      </c>
      <c r="FA325">
        <v>1</v>
      </c>
      <c r="FB325">
        <v>25</v>
      </c>
      <c r="FC325">
        <v>11.3</v>
      </c>
      <c r="FD325">
        <v>11.2</v>
      </c>
      <c r="FE325">
        <v>18</v>
      </c>
      <c r="FF325">
        <v>947.981</v>
      </c>
      <c r="FG325">
        <v>426.969</v>
      </c>
      <c r="FH325">
        <v>28.0474</v>
      </c>
      <c r="FI325">
        <v>25.3408</v>
      </c>
      <c r="FJ325">
        <v>30</v>
      </c>
      <c r="FK325">
        <v>25.5188</v>
      </c>
      <c r="FL325">
        <v>25.5636</v>
      </c>
      <c r="FM325">
        <v>25.2883</v>
      </c>
      <c r="FN325">
        <v>64.5346</v>
      </c>
      <c r="FO325">
        <v>0</v>
      </c>
      <c r="FP325">
        <v>28.14</v>
      </c>
      <c r="FQ325">
        <v>420</v>
      </c>
      <c r="FR325">
        <v>6.12299</v>
      </c>
      <c r="FS325">
        <v>101.437</v>
      </c>
      <c r="FT325">
        <v>102.066</v>
      </c>
    </row>
    <row r="326" spans="1:176">
      <c r="A326">
        <v>310</v>
      </c>
      <c r="B326">
        <v>1626126932.6</v>
      </c>
      <c r="C326">
        <v>618.099999904633</v>
      </c>
      <c r="D326" t="s">
        <v>914</v>
      </c>
      <c r="E326" t="s">
        <v>915</v>
      </c>
      <c r="F326">
        <v>1</v>
      </c>
      <c r="I326">
        <v>1626126931.6</v>
      </c>
      <c r="J326">
        <f>(K326)/1000</f>
        <v>0</v>
      </c>
      <c r="K326">
        <f>1000*CC326*AI326*(BY326-BZ326)/(100*BR326*(1000-AI326*BY326))</f>
        <v>0</v>
      </c>
      <c r="L326">
        <f>CC326*AI326*(BX326-BW326*(1000-AI326*BZ326)/(1000-AI326*BY326))/(100*BR326)</f>
        <v>0</v>
      </c>
      <c r="M326">
        <f>BW326 - IF(AI326&gt;1, L326*BR326*100.0/(AK326*CK326), 0)</f>
        <v>0</v>
      </c>
      <c r="N326">
        <f>((T326-J326/2)*M326-L326)/(T326+J326/2)</f>
        <v>0</v>
      </c>
      <c r="O326">
        <f>N326*(CD326+CE326)/1000.0</f>
        <v>0</v>
      </c>
      <c r="P326">
        <f>(BW326 - IF(AI326&gt;1, L326*BR326*100.0/(AK326*CK326), 0))*(CD326+CE326)/1000.0</f>
        <v>0</v>
      </c>
      <c r="Q326">
        <f>2.0/((1/S326-1/R326)+SIGN(S326)*SQRT((1/S326-1/R326)*(1/S326-1/R326) + 4*BS326/((BS326+1)*(BS326+1))*(2*1/S326*1/R326-1/R326*1/R326)))</f>
        <v>0</v>
      </c>
      <c r="R326">
        <f>IF(LEFT(BT326,1)&lt;&gt;"0",IF(LEFT(BT326,1)="1",3.0,BU326),$D$5+$E$5*(CK326*CD326/($K$5*1000))+$F$5*(CK326*CD326/($K$5*1000))*MAX(MIN(BR326,$J$5),$I$5)*MAX(MIN(BR326,$J$5),$I$5)+$G$5*MAX(MIN(BR326,$J$5),$I$5)*(CK326*CD326/($K$5*1000))+$H$5*(CK326*CD326/($K$5*1000))*(CK326*CD326/($K$5*1000)))</f>
        <v>0</v>
      </c>
      <c r="S326">
        <f>J326*(1000-(1000*0.61365*exp(17.502*W326/(240.97+W326))/(CD326+CE326)+BY326)/2)/(1000*0.61365*exp(17.502*W326/(240.97+W326))/(CD326+CE326)-BY326)</f>
        <v>0</v>
      </c>
      <c r="T326">
        <f>1/((BS326+1)/(Q326/1.6)+1/(R326/1.37)) + BS326/((BS326+1)/(Q326/1.6) + BS326/(R326/1.37))</f>
        <v>0</v>
      </c>
      <c r="U326">
        <f>(BN326*BQ326)</f>
        <v>0</v>
      </c>
      <c r="V326">
        <f>(CF326+(U326+2*0.95*5.67E-8*(((CF326+$B$7)+273)^4-(CF326+273)^4)-44100*J326)/(1.84*29.3*R326+8*0.95*5.67E-8*(CF326+273)^3))</f>
        <v>0</v>
      </c>
      <c r="W326">
        <f>($C$7*CG326+$D$7*CH326+$E$7*V326)</f>
        <v>0</v>
      </c>
      <c r="X326">
        <f>0.61365*exp(17.502*W326/(240.97+W326))</f>
        <v>0</v>
      </c>
      <c r="Y326">
        <f>(Z326/AA326*100)</f>
        <v>0</v>
      </c>
      <c r="Z326">
        <f>BY326*(CD326+CE326)/1000</f>
        <v>0</v>
      </c>
      <c r="AA326">
        <f>0.61365*exp(17.502*CF326/(240.97+CF326))</f>
        <v>0</v>
      </c>
      <c r="AB326">
        <f>(X326-BY326*(CD326+CE326)/1000)</f>
        <v>0</v>
      </c>
      <c r="AC326">
        <f>(-J326*44100)</f>
        <v>0</v>
      </c>
      <c r="AD326">
        <f>2*29.3*R326*0.92*(CF326-W326)</f>
        <v>0</v>
      </c>
      <c r="AE326">
        <f>2*0.95*5.67E-8*(((CF326+$B$7)+273)^4-(W326+273)^4)</f>
        <v>0</v>
      </c>
      <c r="AF326">
        <f>U326+AE326+AC326+AD326</f>
        <v>0</v>
      </c>
      <c r="AG326">
        <v>11</v>
      </c>
      <c r="AH326">
        <v>1</v>
      </c>
      <c r="AI326">
        <f>IF(AG326*$H$13&gt;=AK326,1.0,(AK326/(AK326-AG326*$H$13)))</f>
        <v>0</v>
      </c>
      <c r="AJ326">
        <f>(AI326-1)*100</f>
        <v>0</v>
      </c>
      <c r="AK326">
        <f>MAX(0,($B$13+$C$13*CK326)/(1+$D$13*CK326)*CD326/(CF326+273)*$E$13)</f>
        <v>0</v>
      </c>
      <c r="AL326" t="s">
        <v>292</v>
      </c>
      <c r="AM326" t="s">
        <v>292</v>
      </c>
      <c r="AN326">
        <v>0</v>
      </c>
      <c r="AO326">
        <v>0</v>
      </c>
      <c r="AP326">
        <f>1-AN326/AO326</f>
        <v>0</v>
      </c>
      <c r="AQ326">
        <v>0</v>
      </c>
      <c r="AR326" t="s">
        <v>292</v>
      </c>
      <c r="AS326" t="s">
        <v>292</v>
      </c>
      <c r="AT326">
        <v>0</v>
      </c>
      <c r="AU326">
        <v>0</v>
      </c>
      <c r="AV326">
        <f>1-AT326/AU326</f>
        <v>0</v>
      </c>
      <c r="AW326">
        <v>0.5</v>
      </c>
      <c r="AX326">
        <f>BO326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292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BN326">
        <f>$B$11*CL326+$C$11*CM326+$F$11*CN326*(1-CQ326)</f>
        <v>0</v>
      </c>
      <c r="BO326">
        <f>BN326*BP326</f>
        <v>0</v>
      </c>
      <c r="BP326">
        <f>($B$11*$D$9+$C$11*$D$9+$F$11*((DA326+CS326)/MAX(DA326+CS326+DB326, 0.1)*$I$9+DB326/MAX(DA326+CS326+DB326, 0.1)*$J$9))/($B$11+$C$11+$F$11)</f>
        <v>0</v>
      </c>
      <c r="BQ326">
        <f>($B$11*$K$9+$C$11*$K$9+$F$11*((DA326+CS326)/MAX(DA326+CS326+DB326, 0.1)*$P$9+DB326/MAX(DA326+CS326+DB326, 0.1)*$Q$9))/($B$11+$C$11+$F$11)</f>
        <v>0</v>
      </c>
      <c r="BR326">
        <v>6</v>
      </c>
      <c r="BS326">
        <v>0.5</v>
      </c>
      <c r="BT326" t="s">
        <v>293</v>
      </c>
      <c r="BU326">
        <v>2</v>
      </c>
      <c r="BV326">
        <v>1626126931.6</v>
      </c>
      <c r="BW326">
        <v>399.959666666667</v>
      </c>
      <c r="BX326">
        <v>420</v>
      </c>
      <c r="BY326">
        <v>10.6472333333333</v>
      </c>
      <c r="BZ326">
        <v>6.05849</v>
      </c>
      <c r="CA326">
        <v>397.833</v>
      </c>
      <c r="CB326">
        <v>10.6833</v>
      </c>
      <c r="CC326">
        <v>900.065666666667</v>
      </c>
      <c r="CD326">
        <v>100.779333333333</v>
      </c>
      <c r="CE326">
        <v>0.108014</v>
      </c>
      <c r="CF326">
        <v>24.6334</v>
      </c>
      <c r="CG326">
        <v>23.0752333333333</v>
      </c>
      <c r="CH326">
        <v>999.9</v>
      </c>
      <c r="CI326">
        <v>0</v>
      </c>
      <c r="CJ326">
        <v>0</v>
      </c>
      <c r="CK326">
        <v>10205.6666666667</v>
      </c>
      <c r="CL326">
        <v>0</v>
      </c>
      <c r="CM326">
        <v>0.221023</v>
      </c>
      <c r="CN326">
        <v>1460.05333333333</v>
      </c>
      <c r="CO326">
        <v>0.972997666666667</v>
      </c>
      <c r="CP326">
        <v>0.0270023666666667</v>
      </c>
      <c r="CQ326">
        <v>0</v>
      </c>
      <c r="CR326">
        <v>873.795666666667</v>
      </c>
      <c r="CS326">
        <v>4.99999</v>
      </c>
      <c r="CT326">
        <v>12813.7333333333</v>
      </c>
      <c r="CU326">
        <v>12728.7666666667</v>
      </c>
      <c r="CV326">
        <v>40.375</v>
      </c>
      <c r="CW326">
        <v>42.312</v>
      </c>
      <c r="CX326">
        <v>41.437</v>
      </c>
      <c r="CY326">
        <v>41.75</v>
      </c>
      <c r="CZ326">
        <v>42.375</v>
      </c>
      <c r="DA326">
        <v>1415.76333333333</v>
      </c>
      <c r="DB326">
        <v>39.29</v>
      </c>
      <c r="DC326">
        <v>0</v>
      </c>
      <c r="DD326">
        <v>1626126942.1</v>
      </c>
      <c r="DE326">
        <v>0</v>
      </c>
      <c r="DF326">
        <v>874.012846153846</v>
      </c>
      <c r="DG326">
        <v>-1.40902565566313</v>
      </c>
      <c r="DH326">
        <v>-17.4871794993198</v>
      </c>
      <c r="DI326">
        <v>12815.2346153846</v>
      </c>
      <c r="DJ326">
        <v>15</v>
      </c>
      <c r="DK326">
        <v>1626126261</v>
      </c>
      <c r="DL326" t="s">
        <v>294</v>
      </c>
      <c r="DM326">
        <v>1626126255</v>
      </c>
      <c r="DN326">
        <v>1626126261</v>
      </c>
      <c r="DO326">
        <v>7</v>
      </c>
      <c r="DP326">
        <v>0.339</v>
      </c>
      <c r="DQ326">
        <v>0.02</v>
      </c>
      <c r="DR326">
        <v>2.158</v>
      </c>
      <c r="DS326">
        <v>-0.064</v>
      </c>
      <c r="DT326">
        <v>420</v>
      </c>
      <c r="DU326">
        <v>4</v>
      </c>
      <c r="DV326">
        <v>0.09</v>
      </c>
      <c r="DW326">
        <v>0.05</v>
      </c>
      <c r="DX326">
        <v>-19.9572512195122</v>
      </c>
      <c r="DY326">
        <v>-0.481135191637666</v>
      </c>
      <c r="DZ326">
        <v>0.0507288253168251</v>
      </c>
      <c r="EA326">
        <v>1</v>
      </c>
      <c r="EB326">
        <v>874.094909090909</v>
      </c>
      <c r="EC326">
        <v>-1.84508211330541</v>
      </c>
      <c r="ED326">
        <v>0.245962471100935</v>
      </c>
      <c r="EE326">
        <v>1</v>
      </c>
      <c r="EF326">
        <v>4.52323975609756</v>
      </c>
      <c r="EG326">
        <v>0.370828850174234</v>
      </c>
      <c r="EH326">
        <v>0.0373804284572532</v>
      </c>
      <c r="EI326">
        <v>0</v>
      </c>
      <c r="EJ326">
        <v>2</v>
      </c>
      <c r="EK326">
        <v>3</v>
      </c>
      <c r="EL326" t="s">
        <v>340</v>
      </c>
      <c r="EM326">
        <v>100</v>
      </c>
      <c r="EN326">
        <v>100</v>
      </c>
      <c r="EO326">
        <v>2.126</v>
      </c>
      <c r="EP326">
        <v>-0.036</v>
      </c>
      <c r="EQ326">
        <v>1.36772170046793</v>
      </c>
      <c r="ER326">
        <v>0.00225868272383977</v>
      </c>
      <c r="ES326">
        <v>-9.96746185667655e-07</v>
      </c>
      <c r="ET326">
        <v>2.83711317370827e-10</v>
      </c>
      <c r="EU326">
        <v>-0.063082517618382</v>
      </c>
      <c r="EV326">
        <v>-0.00217948432402501</v>
      </c>
      <c r="EW326">
        <v>0.000453263451741206</v>
      </c>
      <c r="EX326">
        <v>-1.16319206543697e-06</v>
      </c>
      <c r="EY326">
        <v>-2</v>
      </c>
      <c r="EZ326">
        <v>2196</v>
      </c>
      <c r="FA326">
        <v>1</v>
      </c>
      <c r="FB326">
        <v>25</v>
      </c>
      <c r="FC326">
        <v>11.3</v>
      </c>
      <c r="FD326">
        <v>11.2</v>
      </c>
      <c r="FE326">
        <v>18</v>
      </c>
      <c r="FF326">
        <v>947.727</v>
      </c>
      <c r="FG326">
        <v>427.004</v>
      </c>
      <c r="FH326">
        <v>28.1083</v>
      </c>
      <c r="FI326">
        <v>25.3405</v>
      </c>
      <c r="FJ326">
        <v>30</v>
      </c>
      <c r="FK326">
        <v>25.5177</v>
      </c>
      <c r="FL326">
        <v>25.5625</v>
      </c>
      <c r="FM326">
        <v>25.2892</v>
      </c>
      <c r="FN326">
        <v>64.5346</v>
      </c>
      <c r="FO326">
        <v>0</v>
      </c>
      <c r="FP326">
        <v>28.24</v>
      </c>
      <c r="FQ326">
        <v>420</v>
      </c>
      <c r="FR326">
        <v>6.16228</v>
      </c>
      <c r="FS326">
        <v>101.437</v>
      </c>
      <c r="FT326">
        <v>102.066</v>
      </c>
    </row>
    <row r="327" spans="1:176">
      <c r="A327">
        <v>311</v>
      </c>
      <c r="B327">
        <v>1626126934.6</v>
      </c>
      <c r="C327">
        <v>620.099999904633</v>
      </c>
      <c r="D327" t="s">
        <v>916</v>
      </c>
      <c r="E327" t="s">
        <v>917</v>
      </c>
      <c r="F327">
        <v>1</v>
      </c>
      <c r="I327">
        <v>1626126933.6</v>
      </c>
      <c r="J327">
        <f>(K327)/1000</f>
        <v>0</v>
      </c>
      <c r="K327">
        <f>1000*CC327*AI327*(BY327-BZ327)/(100*BR327*(1000-AI327*BY327))</f>
        <v>0</v>
      </c>
      <c r="L327">
        <f>CC327*AI327*(BX327-BW327*(1000-AI327*BZ327)/(1000-AI327*BY327))/(100*BR327)</f>
        <v>0</v>
      </c>
      <c r="M327">
        <f>BW327 - IF(AI327&gt;1, L327*BR327*100.0/(AK327*CK327), 0)</f>
        <v>0</v>
      </c>
      <c r="N327">
        <f>((T327-J327/2)*M327-L327)/(T327+J327/2)</f>
        <v>0</v>
      </c>
      <c r="O327">
        <f>N327*(CD327+CE327)/1000.0</f>
        <v>0</v>
      </c>
      <c r="P327">
        <f>(BW327 - IF(AI327&gt;1, L327*BR327*100.0/(AK327*CK327), 0))*(CD327+CE327)/1000.0</f>
        <v>0</v>
      </c>
      <c r="Q327">
        <f>2.0/((1/S327-1/R327)+SIGN(S327)*SQRT((1/S327-1/R327)*(1/S327-1/R327) + 4*BS327/((BS327+1)*(BS327+1))*(2*1/S327*1/R327-1/R327*1/R327)))</f>
        <v>0</v>
      </c>
      <c r="R327">
        <f>IF(LEFT(BT327,1)&lt;&gt;"0",IF(LEFT(BT327,1)="1",3.0,BU327),$D$5+$E$5*(CK327*CD327/($K$5*1000))+$F$5*(CK327*CD327/($K$5*1000))*MAX(MIN(BR327,$J$5),$I$5)*MAX(MIN(BR327,$J$5),$I$5)+$G$5*MAX(MIN(BR327,$J$5),$I$5)*(CK327*CD327/($K$5*1000))+$H$5*(CK327*CD327/($K$5*1000))*(CK327*CD327/($K$5*1000)))</f>
        <v>0</v>
      </c>
      <c r="S327">
        <f>J327*(1000-(1000*0.61365*exp(17.502*W327/(240.97+W327))/(CD327+CE327)+BY327)/2)/(1000*0.61365*exp(17.502*W327/(240.97+W327))/(CD327+CE327)-BY327)</f>
        <v>0</v>
      </c>
      <c r="T327">
        <f>1/((BS327+1)/(Q327/1.6)+1/(R327/1.37)) + BS327/((BS327+1)/(Q327/1.6) + BS327/(R327/1.37))</f>
        <v>0</v>
      </c>
      <c r="U327">
        <f>(BN327*BQ327)</f>
        <v>0</v>
      </c>
      <c r="V327">
        <f>(CF327+(U327+2*0.95*5.67E-8*(((CF327+$B$7)+273)^4-(CF327+273)^4)-44100*J327)/(1.84*29.3*R327+8*0.95*5.67E-8*(CF327+273)^3))</f>
        <v>0</v>
      </c>
      <c r="W327">
        <f>($C$7*CG327+$D$7*CH327+$E$7*V327)</f>
        <v>0</v>
      </c>
      <c r="X327">
        <f>0.61365*exp(17.502*W327/(240.97+W327))</f>
        <v>0</v>
      </c>
      <c r="Y327">
        <f>(Z327/AA327*100)</f>
        <v>0</v>
      </c>
      <c r="Z327">
        <f>BY327*(CD327+CE327)/1000</f>
        <v>0</v>
      </c>
      <c r="AA327">
        <f>0.61365*exp(17.502*CF327/(240.97+CF327))</f>
        <v>0</v>
      </c>
      <c r="AB327">
        <f>(X327-BY327*(CD327+CE327)/1000)</f>
        <v>0</v>
      </c>
      <c r="AC327">
        <f>(-J327*44100)</f>
        <v>0</v>
      </c>
      <c r="AD327">
        <f>2*29.3*R327*0.92*(CF327-W327)</f>
        <v>0</v>
      </c>
      <c r="AE327">
        <f>2*0.95*5.67E-8*(((CF327+$B$7)+273)^4-(W327+273)^4)</f>
        <v>0</v>
      </c>
      <c r="AF327">
        <f>U327+AE327+AC327+AD327</f>
        <v>0</v>
      </c>
      <c r="AG327">
        <v>11</v>
      </c>
      <c r="AH327">
        <v>1</v>
      </c>
      <c r="AI327">
        <f>IF(AG327*$H$13&gt;=AK327,1.0,(AK327/(AK327-AG327*$H$13)))</f>
        <v>0</v>
      </c>
      <c r="AJ327">
        <f>(AI327-1)*100</f>
        <v>0</v>
      </c>
      <c r="AK327">
        <f>MAX(0,($B$13+$C$13*CK327)/(1+$D$13*CK327)*CD327/(CF327+273)*$E$13)</f>
        <v>0</v>
      </c>
      <c r="AL327" t="s">
        <v>292</v>
      </c>
      <c r="AM327" t="s">
        <v>292</v>
      </c>
      <c r="AN327">
        <v>0</v>
      </c>
      <c r="AO327">
        <v>0</v>
      </c>
      <c r="AP327">
        <f>1-AN327/AO327</f>
        <v>0</v>
      </c>
      <c r="AQ327">
        <v>0</v>
      </c>
      <c r="AR327" t="s">
        <v>292</v>
      </c>
      <c r="AS327" t="s">
        <v>292</v>
      </c>
      <c r="AT327">
        <v>0</v>
      </c>
      <c r="AU327">
        <v>0</v>
      </c>
      <c r="AV327">
        <f>1-AT327/AU327</f>
        <v>0</v>
      </c>
      <c r="AW327">
        <v>0.5</v>
      </c>
      <c r="AX327">
        <f>BO327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292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BN327">
        <f>$B$11*CL327+$C$11*CM327+$F$11*CN327*(1-CQ327)</f>
        <v>0</v>
      </c>
      <c r="BO327">
        <f>BN327*BP327</f>
        <v>0</v>
      </c>
      <c r="BP327">
        <f>($B$11*$D$9+$C$11*$D$9+$F$11*((DA327+CS327)/MAX(DA327+CS327+DB327, 0.1)*$I$9+DB327/MAX(DA327+CS327+DB327, 0.1)*$J$9))/($B$11+$C$11+$F$11)</f>
        <v>0</v>
      </c>
      <c r="BQ327">
        <f>($B$11*$K$9+$C$11*$K$9+$F$11*((DA327+CS327)/MAX(DA327+CS327+DB327, 0.1)*$P$9+DB327/MAX(DA327+CS327+DB327, 0.1)*$Q$9))/($B$11+$C$11+$F$11)</f>
        <v>0</v>
      </c>
      <c r="BR327">
        <v>6</v>
      </c>
      <c r="BS327">
        <v>0.5</v>
      </c>
      <c r="BT327" t="s">
        <v>293</v>
      </c>
      <c r="BU327">
        <v>2</v>
      </c>
      <c r="BV327">
        <v>1626126933.6</v>
      </c>
      <c r="BW327">
        <v>399.953666666667</v>
      </c>
      <c r="BX327">
        <v>419.975</v>
      </c>
      <c r="BY327">
        <v>10.6716333333333</v>
      </c>
      <c r="BZ327">
        <v>6.06103</v>
      </c>
      <c r="CA327">
        <v>397.827</v>
      </c>
      <c r="CB327">
        <v>10.7075</v>
      </c>
      <c r="CC327">
        <v>900.428666666667</v>
      </c>
      <c r="CD327">
        <v>100.778666666667</v>
      </c>
      <c r="CE327">
        <v>0.104118666666667</v>
      </c>
      <c r="CF327">
        <v>24.6756333333333</v>
      </c>
      <c r="CG327">
        <v>23.1158666666667</v>
      </c>
      <c r="CH327">
        <v>999.9</v>
      </c>
      <c r="CI327">
        <v>0</v>
      </c>
      <c r="CJ327">
        <v>0</v>
      </c>
      <c r="CK327">
        <v>10383.3333333333</v>
      </c>
      <c r="CL327">
        <v>0</v>
      </c>
      <c r="CM327">
        <v>0.221023</v>
      </c>
      <c r="CN327">
        <v>1460.05333333333</v>
      </c>
      <c r="CO327">
        <v>0.972999</v>
      </c>
      <c r="CP327">
        <v>0.0270008</v>
      </c>
      <c r="CQ327">
        <v>0</v>
      </c>
      <c r="CR327">
        <v>873.882333333333</v>
      </c>
      <c r="CS327">
        <v>4.99999</v>
      </c>
      <c r="CT327">
        <v>12813.8333333333</v>
      </c>
      <c r="CU327">
        <v>12728.8</v>
      </c>
      <c r="CV327">
        <v>40.375</v>
      </c>
      <c r="CW327">
        <v>42.312</v>
      </c>
      <c r="CX327">
        <v>41.437</v>
      </c>
      <c r="CY327">
        <v>41.75</v>
      </c>
      <c r="CZ327">
        <v>42.375</v>
      </c>
      <c r="DA327">
        <v>1415.76333333333</v>
      </c>
      <c r="DB327">
        <v>39.29</v>
      </c>
      <c r="DC327">
        <v>0</v>
      </c>
      <c r="DD327">
        <v>1626126943.9</v>
      </c>
      <c r="DE327">
        <v>0</v>
      </c>
      <c r="DF327">
        <v>873.95388</v>
      </c>
      <c r="DG327">
        <v>-1.36061539816492</v>
      </c>
      <c r="DH327">
        <v>-16.9461538224271</v>
      </c>
      <c r="DI327">
        <v>12814.772</v>
      </c>
      <c r="DJ327">
        <v>15</v>
      </c>
      <c r="DK327">
        <v>1626126261</v>
      </c>
      <c r="DL327" t="s">
        <v>294</v>
      </c>
      <c r="DM327">
        <v>1626126255</v>
      </c>
      <c r="DN327">
        <v>1626126261</v>
      </c>
      <c r="DO327">
        <v>7</v>
      </c>
      <c r="DP327">
        <v>0.339</v>
      </c>
      <c r="DQ327">
        <v>0.02</v>
      </c>
      <c r="DR327">
        <v>2.158</v>
      </c>
      <c r="DS327">
        <v>-0.064</v>
      </c>
      <c r="DT327">
        <v>420</v>
      </c>
      <c r="DU327">
        <v>4</v>
      </c>
      <c r="DV327">
        <v>0.09</v>
      </c>
      <c r="DW327">
        <v>0.05</v>
      </c>
      <c r="DX327">
        <v>-19.9693341463415</v>
      </c>
      <c r="DY327">
        <v>-0.480614634146308</v>
      </c>
      <c r="DZ327">
        <v>0.0507177056193952</v>
      </c>
      <c r="EA327">
        <v>1</v>
      </c>
      <c r="EB327">
        <v>874.04696969697</v>
      </c>
      <c r="EC327">
        <v>-1.38601101936139</v>
      </c>
      <c r="ED327">
        <v>0.214525760951969</v>
      </c>
      <c r="EE327">
        <v>1</v>
      </c>
      <c r="EF327">
        <v>4.53794975609756</v>
      </c>
      <c r="EG327">
        <v>0.360790871080128</v>
      </c>
      <c r="EH327">
        <v>0.0361998235063615</v>
      </c>
      <c r="EI327">
        <v>0</v>
      </c>
      <c r="EJ327">
        <v>2</v>
      </c>
      <c r="EK327">
        <v>3</v>
      </c>
      <c r="EL327" t="s">
        <v>340</v>
      </c>
      <c r="EM327">
        <v>100</v>
      </c>
      <c r="EN327">
        <v>100</v>
      </c>
      <c r="EO327">
        <v>2.127</v>
      </c>
      <c r="EP327">
        <v>-0.0358</v>
      </c>
      <c r="EQ327">
        <v>1.36772170046793</v>
      </c>
      <c r="ER327">
        <v>0.00225868272383977</v>
      </c>
      <c r="ES327">
        <v>-9.96746185667655e-07</v>
      </c>
      <c r="ET327">
        <v>2.83711317370827e-10</v>
      </c>
      <c r="EU327">
        <v>-0.063082517618382</v>
      </c>
      <c r="EV327">
        <v>-0.00217948432402501</v>
      </c>
      <c r="EW327">
        <v>0.000453263451741206</v>
      </c>
      <c r="EX327">
        <v>-1.16319206543697e-06</v>
      </c>
      <c r="EY327">
        <v>-2</v>
      </c>
      <c r="EZ327">
        <v>2196</v>
      </c>
      <c r="FA327">
        <v>1</v>
      </c>
      <c r="FB327">
        <v>25</v>
      </c>
      <c r="FC327">
        <v>11.3</v>
      </c>
      <c r="FD327">
        <v>11.2</v>
      </c>
      <c r="FE327">
        <v>18</v>
      </c>
      <c r="FF327">
        <v>948.282</v>
      </c>
      <c r="FG327">
        <v>426.8</v>
      </c>
      <c r="FH327">
        <v>28.1721</v>
      </c>
      <c r="FI327">
        <v>25.3405</v>
      </c>
      <c r="FJ327">
        <v>30.0002</v>
      </c>
      <c r="FK327">
        <v>25.5167</v>
      </c>
      <c r="FL327">
        <v>25.5609</v>
      </c>
      <c r="FM327">
        <v>25.2893</v>
      </c>
      <c r="FN327">
        <v>64.2428</v>
      </c>
      <c r="FO327">
        <v>0</v>
      </c>
      <c r="FP327">
        <v>28.24</v>
      </c>
      <c r="FQ327">
        <v>420</v>
      </c>
      <c r="FR327">
        <v>6.16814</v>
      </c>
      <c r="FS327">
        <v>101.437</v>
      </c>
      <c r="FT327">
        <v>102.067</v>
      </c>
    </row>
    <row r="328" spans="1:176">
      <c r="A328">
        <v>312</v>
      </c>
      <c r="B328">
        <v>1626126936.6</v>
      </c>
      <c r="C328">
        <v>622.099999904633</v>
      </c>
      <c r="D328" t="s">
        <v>918</v>
      </c>
      <c r="E328" t="s">
        <v>919</v>
      </c>
      <c r="F328">
        <v>1</v>
      </c>
      <c r="I328">
        <v>1626126935.6</v>
      </c>
      <c r="J328">
        <f>(K328)/1000</f>
        <v>0</v>
      </c>
      <c r="K328">
        <f>1000*CC328*AI328*(BY328-BZ328)/(100*BR328*(1000-AI328*BY328))</f>
        <v>0</v>
      </c>
      <c r="L328">
        <f>CC328*AI328*(BX328-BW328*(1000-AI328*BZ328)/(1000-AI328*BY328))/(100*BR328)</f>
        <v>0</v>
      </c>
      <c r="M328">
        <f>BW328 - IF(AI328&gt;1, L328*BR328*100.0/(AK328*CK328), 0)</f>
        <v>0</v>
      </c>
      <c r="N328">
        <f>((T328-J328/2)*M328-L328)/(T328+J328/2)</f>
        <v>0</v>
      </c>
      <c r="O328">
        <f>N328*(CD328+CE328)/1000.0</f>
        <v>0</v>
      </c>
      <c r="P328">
        <f>(BW328 - IF(AI328&gt;1, L328*BR328*100.0/(AK328*CK328), 0))*(CD328+CE328)/1000.0</f>
        <v>0</v>
      </c>
      <c r="Q328">
        <f>2.0/((1/S328-1/R328)+SIGN(S328)*SQRT((1/S328-1/R328)*(1/S328-1/R328) + 4*BS328/((BS328+1)*(BS328+1))*(2*1/S328*1/R328-1/R328*1/R328)))</f>
        <v>0</v>
      </c>
      <c r="R328">
        <f>IF(LEFT(BT328,1)&lt;&gt;"0",IF(LEFT(BT328,1)="1",3.0,BU328),$D$5+$E$5*(CK328*CD328/($K$5*1000))+$F$5*(CK328*CD328/($K$5*1000))*MAX(MIN(BR328,$J$5),$I$5)*MAX(MIN(BR328,$J$5),$I$5)+$G$5*MAX(MIN(BR328,$J$5),$I$5)*(CK328*CD328/($K$5*1000))+$H$5*(CK328*CD328/($K$5*1000))*(CK328*CD328/($K$5*1000)))</f>
        <v>0</v>
      </c>
      <c r="S328">
        <f>J328*(1000-(1000*0.61365*exp(17.502*W328/(240.97+W328))/(CD328+CE328)+BY328)/2)/(1000*0.61365*exp(17.502*W328/(240.97+W328))/(CD328+CE328)-BY328)</f>
        <v>0</v>
      </c>
      <c r="T328">
        <f>1/((BS328+1)/(Q328/1.6)+1/(R328/1.37)) + BS328/((BS328+1)/(Q328/1.6) + BS328/(R328/1.37))</f>
        <v>0</v>
      </c>
      <c r="U328">
        <f>(BN328*BQ328)</f>
        <v>0</v>
      </c>
      <c r="V328">
        <f>(CF328+(U328+2*0.95*5.67E-8*(((CF328+$B$7)+273)^4-(CF328+273)^4)-44100*J328)/(1.84*29.3*R328+8*0.95*5.67E-8*(CF328+273)^3))</f>
        <v>0</v>
      </c>
      <c r="W328">
        <f>($C$7*CG328+$D$7*CH328+$E$7*V328)</f>
        <v>0</v>
      </c>
      <c r="X328">
        <f>0.61365*exp(17.502*W328/(240.97+W328))</f>
        <v>0</v>
      </c>
      <c r="Y328">
        <f>(Z328/AA328*100)</f>
        <v>0</v>
      </c>
      <c r="Z328">
        <f>BY328*(CD328+CE328)/1000</f>
        <v>0</v>
      </c>
      <c r="AA328">
        <f>0.61365*exp(17.502*CF328/(240.97+CF328))</f>
        <v>0</v>
      </c>
      <c r="AB328">
        <f>(X328-BY328*(CD328+CE328)/1000)</f>
        <v>0</v>
      </c>
      <c r="AC328">
        <f>(-J328*44100)</f>
        <v>0</v>
      </c>
      <c r="AD328">
        <f>2*29.3*R328*0.92*(CF328-W328)</f>
        <v>0</v>
      </c>
      <c r="AE328">
        <f>2*0.95*5.67E-8*(((CF328+$B$7)+273)^4-(W328+273)^4)</f>
        <v>0</v>
      </c>
      <c r="AF328">
        <f>U328+AE328+AC328+AD328</f>
        <v>0</v>
      </c>
      <c r="AG328">
        <v>10</v>
      </c>
      <c r="AH328">
        <v>1</v>
      </c>
      <c r="AI328">
        <f>IF(AG328*$H$13&gt;=AK328,1.0,(AK328/(AK328-AG328*$H$13)))</f>
        <v>0</v>
      </c>
      <c r="AJ328">
        <f>(AI328-1)*100</f>
        <v>0</v>
      </c>
      <c r="AK328">
        <f>MAX(0,($B$13+$C$13*CK328)/(1+$D$13*CK328)*CD328/(CF328+273)*$E$13)</f>
        <v>0</v>
      </c>
      <c r="AL328" t="s">
        <v>292</v>
      </c>
      <c r="AM328" t="s">
        <v>292</v>
      </c>
      <c r="AN328">
        <v>0</v>
      </c>
      <c r="AO328">
        <v>0</v>
      </c>
      <c r="AP328">
        <f>1-AN328/AO328</f>
        <v>0</v>
      </c>
      <c r="AQ328">
        <v>0</v>
      </c>
      <c r="AR328" t="s">
        <v>292</v>
      </c>
      <c r="AS328" t="s">
        <v>292</v>
      </c>
      <c r="AT328">
        <v>0</v>
      </c>
      <c r="AU328">
        <v>0</v>
      </c>
      <c r="AV328">
        <f>1-AT328/AU328</f>
        <v>0</v>
      </c>
      <c r="AW328">
        <v>0.5</v>
      </c>
      <c r="AX328">
        <f>BO328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292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BN328">
        <f>$B$11*CL328+$C$11*CM328+$F$11*CN328*(1-CQ328)</f>
        <v>0</v>
      </c>
      <c r="BO328">
        <f>BN328*BP328</f>
        <v>0</v>
      </c>
      <c r="BP328">
        <f>($B$11*$D$9+$C$11*$D$9+$F$11*((DA328+CS328)/MAX(DA328+CS328+DB328, 0.1)*$I$9+DB328/MAX(DA328+CS328+DB328, 0.1)*$J$9))/($B$11+$C$11+$F$11)</f>
        <v>0</v>
      </c>
      <c r="BQ328">
        <f>($B$11*$K$9+$C$11*$K$9+$F$11*((DA328+CS328)/MAX(DA328+CS328+DB328, 0.1)*$P$9+DB328/MAX(DA328+CS328+DB328, 0.1)*$Q$9))/($B$11+$C$11+$F$11)</f>
        <v>0</v>
      </c>
      <c r="BR328">
        <v>6</v>
      </c>
      <c r="BS328">
        <v>0.5</v>
      </c>
      <c r="BT328" t="s">
        <v>293</v>
      </c>
      <c r="BU328">
        <v>2</v>
      </c>
      <c r="BV328">
        <v>1626126935.6</v>
      </c>
      <c r="BW328">
        <v>399.917666666667</v>
      </c>
      <c r="BX328">
        <v>419.944333333333</v>
      </c>
      <c r="BY328">
        <v>10.6887333333333</v>
      </c>
      <c r="BZ328">
        <v>6.07098</v>
      </c>
      <c r="CA328">
        <v>397.791333333333</v>
      </c>
      <c r="CB328">
        <v>10.7245</v>
      </c>
      <c r="CC328">
        <v>900.212333333333</v>
      </c>
      <c r="CD328">
        <v>100.779666666667</v>
      </c>
      <c r="CE328">
        <v>0.105046333333333</v>
      </c>
      <c r="CF328">
        <v>24.7153</v>
      </c>
      <c r="CG328">
        <v>23.1445333333333</v>
      </c>
      <c r="CH328">
        <v>999.9</v>
      </c>
      <c r="CI328">
        <v>0</v>
      </c>
      <c r="CJ328">
        <v>0</v>
      </c>
      <c r="CK328">
        <v>10034.7733333333</v>
      </c>
      <c r="CL328">
        <v>0</v>
      </c>
      <c r="CM328">
        <v>0.221023</v>
      </c>
      <c r="CN328">
        <v>1460.05</v>
      </c>
      <c r="CO328">
        <v>0.972999</v>
      </c>
      <c r="CP328">
        <v>0.0270008</v>
      </c>
      <c r="CQ328">
        <v>0</v>
      </c>
      <c r="CR328">
        <v>873.614</v>
      </c>
      <c r="CS328">
        <v>4.99999</v>
      </c>
      <c r="CT328">
        <v>12814.4666666667</v>
      </c>
      <c r="CU328">
        <v>12728.7666666667</v>
      </c>
      <c r="CV328">
        <v>40.375</v>
      </c>
      <c r="CW328">
        <v>42.312</v>
      </c>
      <c r="CX328">
        <v>41.437</v>
      </c>
      <c r="CY328">
        <v>41.75</v>
      </c>
      <c r="CZ328">
        <v>42.375</v>
      </c>
      <c r="DA328">
        <v>1415.76</v>
      </c>
      <c r="DB328">
        <v>39.29</v>
      </c>
      <c r="DC328">
        <v>0</v>
      </c>
      <c r="DD328">
        <v>1626126945.7</v>
      </c>
      <c r="DE328">
        <v>0</v>
      </c>
      <c r="DF328">
        <v>873.904192307692</v>
      </c>
      <c r="DG328">
        <v>-1.76502565553303</v>
      </c>
      <c r="DH328">
        <v>-10.7282051397097</v>
      </c>
      <c r="DI328">
        <v>12814.5307692308</v>
      </c>
      <c r="DJ328">
        <v>15</v>
      </c>
      <c r="DK328">
        <v>1626126261</v>
      </c>
      <c r="DL328" t="s">
        <v>294</v>
      </c>
      <c r="DM328">
        <v>1626126255</v>
      </c>
      <c r="DN328">
        <v>1626126261</v>
      </c>
      <c r="DO328">
        <v>7</v>
      </c>
      <c r="DP328">
        <v>0.339</v>
      </c>
      <c r="DQ328">
        <v>0.02</v>
      </c>
      <c r="DR328">
        <v>2.158</v>
      </c>
      <c r="DS328">
        <v>-0.064</v>
      </c>
      <c r="DT328">
        <v>420</v>
      </c>
      <c r="DU328">
        <v>4</v>
      </c>
      <c r="DV328">
        <v>0.09</v>
      </c>
      <c r="DW328">
        <v>0.05</v>
      </c>
      <c r="DX328">
        <v>-19.983156097561</v>
      </c>
      <c r="DY328">
        <v>-0.416491986062724</v>
      </c>
      <c r="DZ328">
        <v>0.0454230469533589</v>
      </c>
      <c r="EA328">
        <v>1</v>
      </c>
      <c r="EB328">
        <v>873.984742857143</v>
      </c>
      <c r="EC328">
        <v>-1.38297335796935</v>
      </c>
      <c r="ED328">
        <v>0.214513182126678</v>
      </c>
      <c r="EE328">
        <v>1</v>
      </c>
      <c r="EF328">
        <v>4.55158536585366</v>
      </c>
      <c r="EG328">
        <v>0.371962369337972</v>
      </c>
      <c r="EH328">
        <v>0.0374071320379573</v>
      </c>
      <c r="EI328">
        <v>0</v>
      </c>
      <c r="EJ328">
        <v>2</v>
      </c>
      <c r="EK328">
        <v>3</v>
      </c>
      <c r="EL328" t="s">
        <v>340</v>
      </c>
      <c r="EM328">
        <v>100</v>
      </c>
      <c r="EN328">
        <v>100</v>
      </c>
      <c r="EO328">
        <v>2.126</v>
      </c>
      <c r="EP328">
        <v>-0.0357</v>
      </c>
      <c r="EQ328">
        <v>1.36772170046793</v>
      </c>
      <c r="ER328">
        <v>0.00225868272383977</v>
      </c>
      <c r="ES328">
        <v>-9.96746185667655e-07</v>
      </c>
      <c r="ET328">
        <v>2.83711317370827e-10</v>
      </c>
      <c r="EU328">
        <v>-0.063082517618382</v>
      </c>
      <c r="EV328">
        <v>-0.00217948432402501</v>
      </c>
      <c r="EW328">
        <v>0.000453263451741206</v>
      </c>
      <c r="EX328">
        <v>-1.16319206543697e-06</v>
      </c>
      <c r="EY328">
        <v>-2</v>
      </c>
      <c r="EZ328">
        <v>2196</v>
      </c>
      <c r="FA328">
        <v>1</v>
      </c>
      <c r="FB328">
        <v>25</v>
      </c>
      <c r="FC328">
        <v>11.4</v>
      </c>
      <c r="FD328">
        <v>11.3</v>
      </c>
      <c r="FE328">
        <v>18</v>
      </c>
      <c r="FF328">
        <v>948.446</v>
      </c>
      <c r="FG328">
        <v>427.19</v>
      </c>
      <c r="FH328">
        <v>28.2495</v>
      </c>
      <c r="FI328">
        <v>25.3403</v>
      </c>
      <c r="FJ328">
        <v>30.0003</v>
      </c>
      <c r="FK328">
        <v>25.5156</v>
      </c>
      <c r="FL328">
        <v>25.5598</v>
      </c>
      <c r="FM328">
        <v>25.2909</v>
      </c>
      <c r="FN328">
        <v>64.2428</v>
      </c>
      <c r="FO328">
        <v>0</v>
      </c>
      <c r="FP328">
        <v>28.34</v>
      </c>
      <c r="FQ328">
        <v>420</v>
      </c>
      <c r="FR328">
        <v>6.21576</v>
      </c>
      <c r="FS328">
        <v>101.438</v>
      </c>
      <c r="FT328">
        <v>102.067</v>
      </c>
    </row>
    <row r="329" spans="1:176">
      <c r="A329">
        <v>313</v>
      </c>
      <c r="B329">
        <v>1626126938.6</v>
      </c>
      <c r="C329">
        <v>624.099999904633</v>
      </c>
      <c r="D329" t="s">
        <v>920</v>
      </c>
      <c r="E329" t="s">
        <v>921</v>
      </c>
      <c r="F329">
        <v>1</v>
      </c>
      <c r="I329">
        <v>1626126937.6</v>
      </c>
      <c r="J329">
        <f>(K329)/1000</f>
        <v>0</v>
      </c>
      <c r="K329">
        <f>1000*CC329*AI329*(BY329-BZ329)/(100*BR329*(1000-AI329*BY329))</f>
        <v>0</v>
      </c>
      <c r="L329">
        <f>CC329*AI329*(BX329-BW329*(1000-AI329*BZ329)/(1000-AI329*BY329))/(100*BR329)</f>
        <v>0</v>
      </c>
      <c r="M329">
        <f>BW329 - IF(AI329&gt;1, L329*BR329*100.0/(AK329*CK329), 0)</f>
        <v>0</v>
      </c>
      <c r="N329">
        <f>((T329-J329/2)*M329-L329)/(T329+J329/2)</f>
        <v>0</v>
      </c>
      <c r="O329">
        <f>N329*(CD329+CE329)/1000.0</f>
        <v>0</v>
      </c>
      <c r="P329">
        <f>(BW329 - IF(AI329&gt;1, L329*BR329*100.0/(AK329*CK329), 0))*(CD329+CE329)/1000.0</f>
        <v>0</v>
      </c>
      <c r="Q329">
        <f>2.0/((1/S329-1/R329)+SIGN(S329)*SQRT((1/S329-1/R329)*(1/S329-1/R329) + 4*BS329/((BS329+1)*(BS329+1))*(2*1/S329*1/R329-1/R329*1/R329)))</f>
        <v>0</v>
      </c>
      <c r="R329">
        <f>IF(LEFT(BT329,1)&lt;&gt;"0",IF(LEFT(BT329,1)="1",3.0,BU329),$D$5+$E$5*(CK329*CD329/($K$5*1000))+$F$5*(CK329*CD329/($K$5*1000))*MAX(MIN(BR329,$J$5),$I$5)*MAX(MIN(BR329,$J$5),$I$5)+$G$5*MAX(MIN(BR329,$J$5),$I$5)*(CK329*CD329/($K$5*1000))+$H$5*(CK329*CD329/($K$5*1000))*(CK329*CD329/($K$5*1000)))</f>
        <v>0</v>
      </c>
      <c r="S329">
        <f>J329*(1000-(1000*0.61365*exp(17.502*W329/(240.97+W329))/(CD329+CE329)+BY329)/2)/(1000*0.61365*exp(17.502*W329/(240.97+W329))/(CD329+CE329)-BY329)</f>
        <v>0</v>
      </c>
      <c r="T329">
        <f>1/((BS329+1)/(Q329/1.6)+1/(R329/1.37)) + BS329/((BS329+1)/(Q329/1.6) + BS329/(R329/1.37))</f>
        <v>0</v>
      </c>
      <c r="U329">
        <f>(BN329*BQ329)</f>
        <v>0</v>
      </c>
      <c r="V329">
        <f>(CF329+(U329+2*0.95*5.67E-8*(((CF329+$B$7)+273)^4-(CF329+273)^4)-44100*J329)/(1.84*29.3*R329+8*0.95*5.67E-8*(CF329+273)^3))</f>
        <v>0</v>
      </c>
      <c r="W329">
        <f>($C$7*CG329+$D$7*CH329+$E$7*V329)</f>
        <v>0</v>
      </c>
      <c r="X329">
        <f>0.61365*exp(17.502*W329/(240.97+W329))</f>
        <v>0</v>
      </c>
      <c r="Y329">
        <f>(Z329/AA329*100)</f>
        <v>0</v>
      </c>
      <c r="Z329">
        <f>BY329*(CD329+CE329)/1000</f>
        <v>0</v>
      </c>
      <c r="AA329">
        <f>0.61365*exp(17.502*CF329/(240.97+CF329))</f>
        <v>0</v>
      </c>
      <c r="AB329">
        <f>(X329-BY329*(CD329+CE329)/1000)</f>
        <v>0</v>
      </c>
      <c r="AC329">
        <f>(-J329*44100)</f>
        <v>0</v>
      </c>
      <c r="AD329">
        <f>2*29.3*R329*0.92*(CF329-W329)</f>
        <v>0</v>
      </c>
      <c r="AE329">
        <f>2*0.95*5.67E-8*(((CF329+$B$7)+273)^4-(W329+273)^4)</f>
        <v>0</v>
      </c>
      <c r="AF329">
        <f>U329+AE329+AC329+AD329</f>
        <v>0</v>
      </c>
      <c r="AG329">
        <v>10</v>
      </c>
      <c r="AH329">
        <v>1</v>
      </c>
      <c r="AI329">
        <f>IF(AG329*$H$13&gt;=AK329,1.0,(AK329/(AK329-AG329*$H$13)))</f>
        <v>0</v>
      </c>
      <c r="AJ329">
        <f>(AI329-1)*100</f>
        <v>0</v>
      </c>
      <c r="AK329">
        <f>MAX(0,($B$13+$C$13*CK329)/(1+$D$13*CK329)*CD329/(CF329+273)*$E$13)</f>
        <v>0</v>
      </c>
      <c r="AL329" t="s">
        <v>292</v>
      </c>
      <c r="AM329" t="s">
        <v>292</v>
      </c>
      <c r="AN329">
        <v>0</v>
      </c>
      <c r="AO329">
        <v>0</v>
      </c>
      <c r="AP329">
        <f>1-AN329/AO329</f>
        <v>0</v>
      </c>
      <c r="AQ329">
        <v>0</v>
      </c>
      <c r="AR329" t="s">
        <v>292</v>
      </c>
      <c r="AS329" t="s">
        <v>292</v>
      </c>
      <c r="AT329">
        <v>0</v>
      </c>
      <c r="AU329">
        <v>0</v>
      </c>
      <c r="AV329">
        <f>1-AT329/AU329</f>
        <v>0</v>
      </c>
      <c r="AW329">
        <v>0.5</v>
      </c>
      <c r="AX329">
        <f>BO329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292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BN329">
        <f>$B$11*CL329+$C$11*CM329+$F$11*CN329*(1-CQ329)</f>
        <v>0</v>
      </c>
      <c r="BO329">
        <f>BN329*BP329</f>
        <v>0</v>
      </c>
      <c r="BP329">
        <f>($B$11*$D$9+$C$11*$D$9+$F$11*((DA329+CS329)/MAX(DA329+CS329+DB329, 0.1)*$I$9+DB329/MAX(DA329+CS329+DB329, 0.1)*$J$9))/($B$11+$C$11+$F$11)</f>
        <v>0</v>
      </c>
      <c r="BQ329">
        <f>($B$11*$K$9+$C$11*$K$9+$F$11*((DA329+CS329)/MAX(DA329+CS329+DB329, 0.1)*$P$9+DB329/MAX(DA329+CS329+DB329, 0.1)*$Q$9))/($B$11+$C$11+$F$11)</f>
        <v>0</v>
      </c>
      <c r="BR329">
        <v>6</v>
      </c>
      <c r="BS329">
        <v>0.5</v>
      </c>
      <c r="BT329" t="s">
        <v>293</v>
      </c>
      <c r="BU329">
        <v>2</v>
      </c>
      <c r="BV329">
        <v>1626126937.6</v>
      </c>
      <c r="BW329">
        <v>399.891</v>
      </c>
      <c r="BX329">
        <v>419.944</v>
      </c>
      <c r="BY329">
        <v>10.7083333333333</v>
      </c>
      <c r="BZ329">
        <v>6.10261333333333</v>
      </c>
      <c r="CA329">
        <v>397.765</v>
      </c>
      <c r="CB329">
        <v>10.744</v>
      </c>
      <c r="CC329">
        <v>899.886333333333</v>
      </c>
      <c r="CD329">
        <v>100.779</v>
      </c>
      <c r="CE329">
        <v>0.105170666666667</v>
      </c>
      <c r="CF329">
        <v>24.7623666666667</v>
      </c>
      <c r="CG329">
        <v>23.1753666666667</v>
      </c>
      <c r="CH329">
        <v>999.9</v>
      </c>
      <c r="CI329">
        <v>0</v>
      </c>
      <c r="CJ329">
        <v>0</v>
      </c>
      <c r="CK329">
        <v>10050.8333333333</v>
      </c>
      <c r="CL329">
        <v>0</v>
      </c>
      <c r="CM329">
        <v>0.221023</v>
      </c>
      <c r="CN329">
        <v>1459.96666666667</v>
      </c>
      <c r="CO329">
        <v>0.972997666666667</v>
      </c>
      <c r="CP329">
        <v>0.0270023666666667</v>
      </c>
      <c r="CQ329">
        <v>0</v>
      </c>
      <c r="CR329">
        <v>873.526666666667</v>
      </c>
      <c r="CS329">
        <v>4.99999</v>
      </c>
      <c r="CT329">
        <v>12811.9</v>
      </c>
      <c r="CU329">
        <v>12728.0666666667</v>
      </c>
      <c r="CV329">
        <v>40.375</v>
      </c>
      <c r="CW329">
        <v>42.312</v>
      </c>
      <c r="CX329">
        <v>41.437</v>
      </c>
      <c r="CY329">
        <v>41.75</v>
      </c>
      <c r="CZ329">
        <v>42.375</v>
      </c>
      <c r="DA329">
        <v>1415.67666666667</v>
      </c>
      <c r="DB329">
        <v>39.29</v>
      </c>
      <c r="DC329">
        <v>0</v>
      </c>
      <c r="DD329">
        <v>1626126948.1</v>
      </c>
      <c r="DE329">
        <v>0</v>
      </c>
      <c r="DF329">
        <v>873.822538461538</v>
      </c>
      <c r="DG329">
        <v>-1.39459830885664</v>
      </c>
      <c r="DH329">
        <v>-15.1316239156422</v>
      </c>
      <c r="DI329">
        <v>12813.8230769231</v>
      </c>
      <c r="DJ329">
        <v>15</v>
      </c>
      <c r="DK329">
        <v>1626126261</v>
      </c>
      <c r="DL329" t="s">
        <v>294</v>
      </c>
      <c r="DM329">
        <v>1626126255</v>
      </c>
      <c r="DN329">
        <v>1626126261</v>
      </c>
      <c r="DO329">
        <v>7</v>
      </c>
      <c r="DP329">
        <v>0.339</v>
      </c>
      <c r="DQ329">
        <v>0.02</v>
      </c>
      <c r="DR329">
        <v>2.158</v>
      </c>
      <c r="DS329">
        <v>-0.064</v>
      </c>
      <c r="DT329">
        <v>420</v>
      </c>
      <c r="DU329">
        <v>4</v>
      </c>
      <c r="DV329">
        <v>0.09</v>
      </c>
      <c r="DW329">
        <v>0.05</v>
      </c>
      <c r="DX329">
        <v>-19.9953463414634</v>
      </c>
      <c r="DY329">
        <v>-0.394064111498289</v>
      </c>
      <c r="DZ329">
        <v>0.0435520943886686</v>
      </c>
      <c r="EA329">
        <v>1</v>
      </c>
      <c r="EB329">
        <v>873.937</v>
      </c>
      <c r="EC329">
        <v>-1.68138532867298</v>
      </c>
      <c r="ED329">
        <v>0.232449361974486</v>
      </c>
      <c r="EE329">
        <v>1</v>
      </c>
      <c r="EF329">
        <v>4.5624743902439</v>
      </c>
      <c r="EG329">
        <v>0.361242020905926</v>
      </c>
      <c r="EH329">
        <v>0.0365367096419131</v>
      </c>
      <c r="EI329">
        <v>0</v>
      </c>
      <c r="EJ329">
        <v>2</v>
      </c>
      <c r="EK329">
        <v>3</v>
      </c>
      <c r="EL329" t="s">
        <v>340</v>
      </c>
      <c r="EM329">
        <v>100</v>
      </c>
      <c r="EN329">
        <v>100</v>
      </c>
      <c r="EO329">
        <v>2.126</v>
      </c>
      <c r="EP329">
        <v>-0.0356</v>
      </c>
      <c r="EQ329">
        <v>1.36772170046793</v>
      </c>
      <c r="ER329">
        <v>0.00225868272383977</v>
      </c>
      <c r="ES329">
        <v>-9.96746185667655e-07</v>
      </c>
      <c r="ET329">
        <v>2.83711317370827e-10</v>
      </c>
      <c r="EU329">
        <v>-0.063082517618382</v>
      </c>
      <c r="EV329">
        <v>-0.00217948432402501</v>
      </c>
      <c r="EW329">
        <v>0.000453263451741206</v>
      </c>
      <c r="EX329">
        <v>-1.16319206543697e-06</v>
      </c>
      <c r="EY329">
        <v>-2</v>
      </c>
      <c r="EZ329">
        <v>2196</v>
      </c>
      <c r="FA329">
        <v>1</v>
      </c>
      <c r="FB329">
        <v>25</v>
      </c>
      <c r="FC329">
        <v>11.4</v>
      </c>
      <c r="FD329">
        <v>11.3</v>
      </c>
      <c r="FE329">
        <v>18</v>
      </c>
      <c r="FF329">
        <v>948.061</v>
      </c>
      <c r="FG329">
        <v>427.285</v>
      </c>
      <c r="FH329">
        <v>28.3069</v>
      </c>
      <c r="FI329">
        <v>25.3392</v>
      </c>
      <c r="FJ329">
        <v>30</v>
      </c>
      <c r="FK329">
        <v>25.5145</v>
      </c>
      <c r="FL329">
        <v>25.5588</v>
      </c>
      <c r="FM329">
        <v>25.2921</v>
      </c>
      <c r="FN329">
        <v>64.2428</v>
      </c>
      <c r="FO329">
        <v>0</v>
      </c>
      <c r="FP329">
        <v>28.45</v>
      </c>
      <c r="FQ329">
        <v>420</v>
      </c>
      <c r="FR329">
        <v>6.20846</v>
      </c>
      <c r="FS329">
        <v>101.44</v>
      </c>
      <c r="FT329">
        <v>102.066</v>
      </c>
    </row>
    <row r="330" spans="1:176">
      <c r="A330">
        <v>314</v>
      </c>
      <c r="B330">
        <v>1626126940.6</v>
      </c>
      <c r="C330">
        <v>626.099999904633</v>
      </c>
      <c r="D330" t="s">
        <v>922</v>
      </c>
      <c r="E330" t="s">
        <v>923</v>
      </c>
      <c r="F330">
        <v>1</v>
      </c>
      <c r="I330">
        <v>1626126939.6</v>
      </c>
      <c r="J330">
        <f>(K330)/1000</f>
        <v>0</v>
      </c>
      <c r="K330">
        <f>1000*CC330*AI330*(BY330-BZ330)/(100*BR330*(1000-AI330*BY330))</f>
        <v>0</v>
      </c>
      <c r="L330">
        <f>CC330*AI330*(BX330-BW330*(1000-AI330*BZ330)/(1000-AI330*BY330))/(100*BR330)</f>
        <v>0</v>
      </c>
      <c r="M330">
        <f>BW330 - IF(AI330&gt;1, L330*BR330*100.0/(AK330*CK330), 0)</f>
        <v>0</v>
      </c>
      <c r="N330">
        <f>((T330-J330/2)*M330-L330)/(T330+J330/2)</f>
        <v>0</v>
      </c>
      <c r="O330">
        <f>N330*(CD330+CE330)/1000.0</f>
        <v>0</v>
      </c>
      <c r="P330">
        <f>(BW330 - IF(AI330&gt;1, L330*BR330*100.0/(AK330*CK330), 0))*(CD330+CE330)/1000.0</f>
        <v>0</v>
      </c>
      <c r="Q330">
        <f>2.0/((1/S330-1/R330)+SIGN(S330)*SQRT((1/S330-1/R330)*(1/S330-1/R330) + 4*BS330/((BS330+1)*(BS330+1))*(2*1/S330*1/R330-1/R330*1/R330)))</f>
        <v>0</v>
      </c>
      <c r="R330">
        <f>IF(LEFT(BT330,1)&lt;&gt;"0",IF(LEFT(BT330,1)="1",3.0,BU330),$D$5+$E$5*(CK330*CD330/($K$5*1000))+$F$5*(CK330*CD330/($K$5*1000))*MAX(MIN(BR330,$J$5),$I$5)*MAX(MIN(BR330,$J$5),$I$5)+$G$5*MAX(MIN(BR330,$J$5),$I$5)*(CK330*CD330/($K$5*1000))+$H$5*(CK330*CD330/($K$5*1000))*(CK330*CD330/($K$5*1000)))</f>
        <v>0</v>
      </c>
      <c r="S330">
        <f>J330*(1000-(1000*0.61365*exp(17.502*W330/(240.97+W330))/(CD330+CE330)+BY330)/2)/(1000*0.61365*exp(17.502*W330/(240.97+W330))/(CD330+CE330)-BY330)</f>
        <v>0</v>
      </c>
      <c r="T330">
        <f>1/((BS330+1)/(Q330/1.6)+1/(R330/1.37)) + BS330/((BS330+1)/(Q330/1.6) + BS330/(R330/1.37))</f>
        <v>0</v>
      </c>
      <c r="U330">
        <f>(BN330*BQ330)</f>
        <v>0</v>
      </c>
      <c r="V330">
        <f>(CF330+(U330+2*0.95*5.67E-8*(((CF330+$B$7)+273)^4-(CF330+273)^4)-44100*J330)/(1.84*29.3*R330+8*0.95*5.67E-8*(CF330+273)^3))</f>
        <v>0</v>
      </c>
      <c r="W330">
        <f>($C$7*CG330+$D$7*CH330+$E$7*V330)</f>
        <v>0</v>
      </c>
      <c r="X330">
        <f>0.61365*exp(17.502*W330/(240.97+W330))</f>
        <v>0</v>
      </c>
      <c r="Y330">
        <f>(Z330/AA330*100)</f>
        <v>0</v>
      </c>
      <c r="Z330">
        <f>BY330*(CD330+CE330)/1000</f>
        <v>0</v>
      </c>
      <c r="AA330">
        <f>0.61365*exp(17.502*CF330/(240.97+CF330))</f>
        <v>0</v>
      </c>
      <c r="AB330">
        <f>(X330-BY330*(CD330+CE330)/1000)</f>
        <v>0</v>
      </c>
      <c r="AC330">
        <f>(-J330*44100)</f>
        <v>0</v>
      </c>
      <c r="AD330">
        <f>2*29.3*R330*0.92*(CF330-W330)</f>
        <v>0</v>
      </c>
      <c r="AE330">
        <f>2*0.95*5.67E-8*(((CF330+$B$7)+273)^4-(W330+273)^4)</f>
        <v>0</v>
      </c>
      <c r="AF330">
        <f>U330+AE330+AC330+AD330</f>
        <v>0</v>
      </c>
      <c r="AG330">
        <v>10</v>
      </c>
      <c r="AH330">
        <v>1</v>
      </c>
      <c r="AI330">
        <f>IF(AG330*$H$13&gt;=AK330,1.0,(AK330/(AK330-AG330*$H$13)))</f>
        <v>0</v>
      </c>
      <c r="AJ330">
        <f>(AI330-1)*100</f>
        <v>0</v>
      </c>
      <c r="AK330">
        <f>MAX(0,($B$13+$C$13*CK330)/(1+$D$13*CK330)*CD330/(CF330+273)*$E$13)</f>
        <v>0</v>
      </c>
      <c r="AL330" t="s">
        <v>292</v>
      </c>
      <c r="AM330" t="s">
        <v>292</v>
      </c>
      <c r="AN330">
        <v>0</v>
      </c>
      <c r="AO330">
        <v>0</v>
      </c>
      <c r="AP330">
        <f>1-AN330/AO330</f>
        <v>0</v>
      </c>
      <c r="AQ330">
        <v>0</v>
      </c>
      <c r="AR330" t="s">
        <v>292</v>
      </c>
      <c r="AS330" t="s">
        <v>292</v>
      </c>
      <c r="AT330">
        <v>0</v>
      </c>
      <c r="AU330">
        <v>0</v>
      </c>
      <c r="AV330">
        <f>1-AT330/AU330</f>
        <v>0</v>
      </c>
      <c r="AW330">
        <v>0.5</v>
      </c>
      <c r="AX330">
        <f>BO330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292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BN330">
        <f>$B$11*CL330+$C$11*CM330+$F$11*CN330*(1-CQ330)</f>
        <v>0</v>
      </c>
      <c r="BO330">
        <f>BN330*BP330</f>
        <v>0</v>
      </c>
      <c r="BP330">
        <f>($B$11*$D$9+$C$11*$D$9+$F$11*((DA330+CS330)/MAX(DA330+CS330+DB330, 0.1)*$I$9+DB330/MAX(DA330+CS330+DB330, 0.1)*$J$9))/($B$11+$C$11+$F$11)</f>
        <v>0</v>
      </c>
      <c r="BQ330">
        <f>($B$11*$K$9+$C$11*$K$9+$F$11*((DA330+CS330)/MAX(DA330+CS330+DB330, 0.1)*$P$9+DB330/MAX(DA330+CS330+DB330, 0.1)*$Q$9))/($B$11+$C$11+$F$11)</f>
        <v>0</v>
      </c>
      <c r="BR330">
        <v>6</v>
      </c>
      <c r="BS330">
        <v>0.5</v>
      </c>
      <c r="BT330" t="s">
        <v>293</v>
      </c>
      <c r="BU330">
        <v>2</v>
      </c>
      <c r="BV330">
        <v>1626126939.6</v>
      </c>
      <c r="BW330">
        <v>399.882666666667</v>
      </c>
      <c r="BX330">
        <v>419.964333333333</v>
      </c>
      <c r="BY330">
        <v>10.7386</v>
      </c>
      <c r="BZ330">
        <v>6.13199333333333</v>
      </c>
      <c r="CA330">
        <v>397.756333333333</v>
      </c>
      <c r="CB330">
        <v>10.7740333333333</v>
      </c>
      <c r="CC330">
        <v>899.935333333333</v>
      </c>
      <c r="CD330">
        <v>100.778666666667</v>
      </c>
      <c r="CE330">
        <v>0.105623666666667</v>
      </c>
      <c r="CF330">
        <v>24.8056</v>
      </c>
      <c r="CG330">
        <v>23.2106666666667</v>
      </c>
      <c r="CH330">
        <v>999.9</v>
      </c>
      <c r="CI330">
        <v>0</v>
      </c>
      <c r="CJ330">
        <v>0</v>
      </c>
      <c r="CK330">
        <v>10002.7066666667</v>
      </c>
      <c r="CL330">
        <v>0</v>
      </c>
      <c r="CM330">
        <v>0.221023</v>
      </c>
      <c r="CN330">
        <v>1459.95666666667</v>
      </c>
      <c r="CO330">
        <v>0.972997666666667</v>
      </c>
      <c r="CP330">
        <v>0.0270023666666667</v>
      </c>
      <c r="CQ330">
        <v>0</v>
      </c>
      <c r="CR330">
        <v>873.848333333333</v>
      </c>
      <c r="CS330">
        <v>4.99999</v>
      </c>
      <c r="CT330">
        <v>12810.8666666667</v>
      </c>
      <c r="CU330">
        <v>12727.9666666667</v>
      </c>
      <c r="CV330">
        <v>40.375</v>
      </c>
      <c r="CW330">
        <v>42.312</v>
      </c>
      <c r="CX330">
        <v>41.437</v>
      </c>
      <c r="CY330">
        <v>41.75</v>
      </c>
      <c r="CZ330">
        <v>42.375</v>
      </c>
      <c r="DA330">
        <v>1415.66666666667</v>
      </c>
      <c r="DB330">
        <v>39.29</v>
      </c>
      <c r="DC330">
        <v>0</v>
      </c>
      <c r="DD330">
        <v>1626126949.9</v>
      </c>
      <c r="DE330">
        <v>0</v>
      </c>
      <c r="DF330">
        <v>873.79984</v>
      </c>
      <c r="DG330">
        <v>-1.63438462582228</v>
      </c>
      <c r="DH330">
        <v>-13.2692307457481</v>
      </c>
      <c r="DI330">
        <v>12813.168</v>
      </c>
      <c r="DJ330">
        <v>15</v>
      </c>
      <c r="DK330">
        <v>1626126261</v>
      </c>
      <c r="DL330" t="s">
        <v>294</v>
      </c>
      <c r="DM330">
        <v>1626126255</v>
      </c>
      <c r="DN330">
        <v>1626126261</v>
      </c>
      <c r="DO330">
        <v>7</v>
      </c>
      <c r="DP330">
        <v>0.339</v>
      </c>
      <c r="DQ330">
        <v>0.02</v>
      </c>
      <c r="DR330">
        <v>2.158</v>
      </c>
      <c r="DS330">
        <v>-0.064</v>
      </c>
      <c r="DT330">
        <v>420</v>
      </c>
      <c r="DU330">
        <v>4</v>
      </c>
      <c r="DV330">
        <v>0.09</v>
      </c>
      <c r="DW330">
        <v>0.05</v>
      </c>
      <c r="DX330">
        <v>-20.007787804878</v>
      </c>
      <c r="DY330">
        <v>-0.366393031358895</v>
      </c>
      <c r="DZ330">
        <v>0.0413187029943179</v>
      </c>
      <c r="EA330">
        <v>1</v>
      </c>
      <c r="EB330">
        <v>873.888848484848</v>
      </c>
      <c r="EC330">
        <v>-1.42467299415663</v>
      </c>
      <c r="ED330">
        <v>0.246231490147223</v>
      </c>
      <c r="EE330">
        <v>1</v>
      </c>
      <c r="EF330">
        <v>4.57161609756098</v>
      </c>
      <c r="EG330">
        <v>0.324416445993025</v>
      </c>
      <c r="EH330">
        <v>0.0337492803809857</v>
      </c>
      <c r="EI330">
        <v>0</v>
      </c>
      <c r="EJ330">
        <v>2</v>
      </c>
      <c r="EK330">
        <v>3</v>
      </c>
      <c r="EL330" t="s">
        <v>340</v>
      </c>
      <c r="EM330">
        <v>100</v>
      </c>
      <c r="EN330">
        <v>100</v>
      </c>
      <c r="EO330">
        <v>2.127</v>
      </c>
      <c r="EP330">
        <v>-0.0353</v>
      </c>
      <c r="EQ330">
        <v>1.36772170046793</v>
      </c>
      <c r="ER330">
        <v>0.00225868272383977</v>
      </c>
      <c r="ES330">
        <v>-9.96746185667655e-07</v>
      </c>
      <c r="ET330">
        <v>2.83711317370827e-10</v>
      </c>
      <c r="EU330">
        <v>-0.063082517618382</v>
      </c>
      <c r="EV330">
        <v>-0.00217948432402501</v>
      </c>
      <c r="EW330">
        <v>0.000453263451741206</v>
      </c>
      <c r="EX330">
        <v>-1.16319206543697e-06</v>
      </c>
      <c r="EY330">
        <v>-2</v>
      </c>
      <c r="EZ330">
        <v>2196</v>
      </c>
      <c r="FA330">
        <v>1</v>
      </c>
      <c r="FB330">
        <v>25</v>
      </c>
      <c r="FC330">
        <v>11.4</v>
      </c>
      <c r="FD330">
        <v>11.3</v>
      </c>
      <c r="FE330">
        <v>18</v>
      </c>
      <c r="FF330">
        <v>948.202</v>
      </c>
      <c r="FG330">
        <v>427.232</v>
      </c>
      <c r="FH330">
        <v>28.3653</v>
      </c>
      <c r="FI330">
        <v>25.3384</v>
      </c>
      <c r="FJ330">
        <v>29.9999</v>
      </c>
      <c r="FK330">
        <v>25.5137</v>
      </c>
      <c r="FL330">
        <v>25.5577</v>
      </c>
      <c r="FM330">
        <v>25.2911</v>
      </c>
      <c r="FN330">
        <v>63.9667</v>
      </c>
      <c r="FO330">
        <v>0</v>
      </c>
      <c r="FP330">
        <v>28.45</v>
      </c>
      <c r="FQ330">
        <v>420</v>
      </c>
      <c r="FR330">
        <v>6.24371</v>
      </c>
      <c r="FS330">
        <v>101.44</v>
      </c>
      <c r="FT330">
        <v>102.066</v>
      </c>
    </row>
    <row r="331" spans="1:176">
      <c r="A331">
        <v>315</v>
      </c>
      <c r="B331">
        <v>1626126942.6</v>
      </c>
      <c r="C331">
        <v>628.099999904633</v>
      </c>
      <c r="D331" t="s">
        <v>924</v>
      </c>
      <c r="E331" t="s">
        <v>925</v>
      </c>
      <c r="F331">
        <v>1</v>
      </c>
      <c r="I331">
        <v>1626126941.6</v>
      </c>
      <c r="J331">
        <f>(K331)/1000</f>
        <v>0</v>
      </c>
      <c r="K331">
        <f>1000*CC331*AI331*(BY331-BZ331)/(100*BR331*(1000-AI331*BY331))</f>
        <v>0</v>
      </c>
      <c r="L331">
        <f>CC331*AI331*(BX331-BW331*(1000-AI331*BZ331)/(1000-AI331*BY331))/(100*BR331)</f>
        <v>0</v>
      </c>
      <c r="M331">
        <f>BW331 - IF(AI331&gt;1, L331*BR331*100.0/(AK331*CK331), 0)</f>
        <v>0</v>
      </c>
      <c r="N331">
        <f>((T331-J331/2)*M331-L331)/(T331+J331/2)</f>
        <v>0</v>
      </c>
      <c r="O331">
        <f>N331*(CD331+CE331)/1000.0</f>
        <v>0</v>
      </c>
      <c r="P331">
        <f>(BW331 - IF(AI331&gt;1, L331*BR331*100.0/(AK331*CK331), 0))*(CD331+CE331)/1000.0</f>
        <v>0</v>
      </c>
      <c r="Q331">
        <f>2.0/((1/S331-1/R331)+SIGN(S331)*SQRT((1/S331-1/R331)*(1/S331-1/R331) + 4*BS331/((BS331+1)*(BS331+1))*(2*1/S331*1/R331-1/R331*1/R331)))</f>
        <v>0</v>
      </c>
      <c r="R331">
        <f>IF(LEFT(BT331,1)&lt;&gt;"0",IF(LEFT(BT331,1)="1",3.0,BU331),$D$5+$E$5*(CK331*CD331/($K$5*1000))+$F$5*(CK331*CD331/($K$5*1000))*MAX(MIN(BR331,$J$5),$I$5)*MAX(MIN(BR331,$J$5),$I$5)+$G$5*MAX(MIN(BR331,$J$5),$I$5)*(CK331*CD331/($K$5*1000))+$H$5*(CK331*CD331/($K$5*1000))*(CK331*CD331/($K$5*1000)))</f>
        <v>0</v>
      </c>
      <c r="S331">
        <f>J331*(1000-(1000*0.61365*exp(17.502*W331/(240.97+W331))/(CD331+CE331)+BY331)/2)/(1000*0.61365*exp(17.502*W331/(240.97+W331))/(CD331+CE331)-BY331)</f>
        <v>0</v>
      </c>
      <c r="T331">
        <f>1/((BS331+1)/(Q331/1.6)+1/(R331/1.37)) + BS331/((BS331+1)/(Q331/1.6) + BS331/(R331/1.37))</f>
        <v>0</v>
      </c>
      <c r="U331">
        <f>(BN331*BQ331)</f>
        <v>0</v>
      </c>
      <c r="V331">
        <f>(CF331+(U331+2*0.95*5.67E-8*(((CF331+$B$7)+273)^4-(CF331+273)^4)-44100*J331)/(1.84*29.3*R331+8*0.95*5.67E-8*(CF331+273)^3))</f>
        <v>0</v>
      </c>
      <c r="W331">
        <f>($C$7*CG331+$D$7*CH331+$E$7*V331)</f>
        <v>0</v>
      </c>
      <c r="X331">
        <f>0.61365*exp(17.502*W331/(240.97+W331))</f>
        <v>0</v>
      </c>
      <c r="Y331">
        <f>(Z331/AA331*100)</f>
        <v>0</v>
      </c>
      <c r="Z331">
        <f>BY331*(CD331+CE331)/1000</f>
        <v>0</v>
      </c>
      <c r="AA331">
        <f>0.61365*exp(17.502*CF331/(240.97+CF331))</f>
        <v>0</v>
      </c>
      <c r="AB331">
        <f>(X331-BY331*(CD331+CE331)/1000)</f>
        <v>0</v>
      </c>
      <c r="AC331">
        <f>(-J331*44100)</f>
        <v>0</v>
      </c>
      <c r="AD331">
        <f>2*29.3*R331*0.92*(CF331-W331)</f>
        <v>0</v>
      </c>
      <c r="AE331">
        <f>2*0.95*5.67E-8*(((CF331+$B$7)+273)^4-(W331+273)^4)</f>
        <v>0</v>
      </c>
      <c r="AF331">
        <f>U331+AE331+AC331+AD331</f>
        <v>0</v>
      </c>
      <c r="AG331">
        <v>10</v>
      </c>
      <c r="AH331">
        <v>1</v>
      </c>
      <c r="AI331">
        <f>IF(AG331*$H$13&gt;=AK331,1.0,(AK331/(AK331-AG331*$H$13)))</f>
        <v>0</v>
      </c>
      <c r="AJ331">
        <f>(AI331-1)*100</f>
        <v>0</v>
      </c>
      <c r="AK331">
        <f>MAX(0,($B$13+$C$13*CK331)/(1+$D$13*CK331)*CD331/(CF331+273)*$E$13)</f>
        <v>0</v>
      </c>
      <c r="AL331" t="s">
        <v>292</v>
      </c>
      <c r="AM331" t="s">
        <v>292</v>
      </c>
      <c r="AN331">
        <v>0</v>
      </c>
      <c r="AO331">
        <v>0</v>
      </c>
      <c r="AP331">
        <f>1-AN331/AO331</f>
        <v>0</v>
      </c>
      <c r="AQ331">
        <v>0</v>
      </c>
      <c r="AR331" t="s">
        <v>292</v>
      </c>
      <c r="AS331" t="s">
        <v>292</v>
      </c>
      <c r="AT331">
        <v>0</v>
      </c>
      <c r="AU331">
        <v>0</v>
      </c>
      <c r="AV331">
        <f>1-AT331/AU331</f>
        <v>0</v>
      </c>
      <c r="AW331">
        <v>0.5</v>
      </c>
      <c r="AX331">
        <f>BO331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292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BN331">
        <f>$B$11*CL331+$C$11*CM331+$F$11*CN331*(1-CQ331)</f>
        <v>0</v>
      </c>
      <c r="BO331">
        <f>BN331*BP331</f>
        <v>0</v>
      </c>
      <c r="BP331">
        <f>($B$11*$D$9+$C$11*$D$9+$F$11*((DA331+CS331)/MAX(DA331+CS331+DB331, 0.1)*$I$9+DB331/MAX(DA331+CS331+DB331, 0.1)*$J$9))/($B$11+$C$11+$F$11)</f>
        <v>0</v>
      </c>
      <c r="BQ331">
        <f>($B$11*$K$9+$C$11*$K$9+$F$11*((DA331+CS331)/MAX(DA331+CS331+DB331, 0.1)*$P$9+DB331/MAX(DA331+CS331+DB331, 0.1)*$Q$9))/($B$11+$C$11+$F$11)</f>
        <v>0</v>
      </c>
      <c r="BR331">
        <v>6</v>
      </c>
      <c r="BS331">
        <v>0.5</v>
      </c>
      <c r="BT331" t="s">
        <v>293</v>
      </c>
      <c r="BU331">
        <v>2</v>
      </c>
      <c r="BV331">
        <v>1626126941.6</v>
      </c>
      <c r="BW331">
        <v>399.861</v>
      </c>
      <c r="BX331">
        <v>419.980666666667</v>
      </c>
      <c r="BY331">
        <v>10.7724333333333</v>
      </c>
      <c r="BZ331">
        <v>6.13933333333333</v>
      </c>
      <c r="CA331">
        <v>397.734666666667</v>
      </c>
      <c r="CB331">
        <v>10.8076</v>
      </c>
      <c r="CC331">
        <v>899.837666666667</v>
      </c>
      <c r="CD331">
        <v>100.777666666667</v>
      </c>
      <c r="CE331">
        <v>0.108885</v>
      </c>
      <c r="CF331">
        <v>24.8491666666667</v>
      </c>
      <c r="CG331">
        <v>23.252</v>
      </c>
      <c r="CH331">
        <v>999.9</v>
      </c>
      <c r="CI331">
        <v>0</v>
      </c>
      <c r="CJ331">
        <v>0</v>
      </c>
      <c r="CK331">
        <v>9726.45666666667</v>
      </c>
      <c r="CL331">
        <v>0</v>
      </c>
      <c r="CM331">
        <v>0.221023</v>
      </c>
      <c r="CN331">
        <v>1460.04</v>
      </c>
      <c r="CO331">
        <v>0.972999</v>
      </c>
      <c r="CP331">
        <v>0.0270008</v>
      </c>
      <c r="CQ331">
        <v>0</v>
      </c>
      <c r="CR331">
        <v>873.458333333333</v>
      </c>
      <c r="CS331">
        <v>4.99999</v>
      </c>
      <c r="CT331">
        <v>12809.9666666667</v>
      </c>
      <c r="CU331">
        <v>12728.7</v>
      </c>
      <c r="CV331">
        <v>40.375</v>
      </c>
      <c r="CW331">
        <v>42.312</v>
      </c>
      <c r="CX331">
        <v>41.437</v>
      </c>
      <c r="CY331">
        <v>41.75</v>
      </c>
      <c r="CZ331">
        <v>42.375</v>
      </c>
      <c r="DA331">
        <v>1415.75</v>
      </c>
      <c r="DB331">
        <v>39.29</v>
      </c>
      <c r="DC331">
        <v>0</v>
      </c>
      <c r="DD331">
        <v>1626126951.7</v>
      </c>
      <c r="DE331">
        <v>0</v>
      </c>
      <c r="DF331">
        <v>873.745961538462</v>
      </c>
      <c r="DG331">
        <v>-2.13480343166397</v>
      </c>
      <c r="DH331">
        <v>-19.7606837881583</v>
      </c>
      <c r="DI331">
        <v>12812.8153846154</v>
      </c>
      <c r="DJ331">
        <v>15</v>
      </c>
      <c r="DK331">
        <v>1626126261</v>
      </c>
      <c r="DL331" t="s">
        <v>294</v>
      </c>
      <c r="DM331">
        <v>1626126255</v>
      </c>
      <c r="DN331">
        <v>1626126261</v>
      </c>
      <c r="DO331">
        <v>7</v>
      </c>
      <c r="DP331">
        <v>0.339</v>
      </c>
      <c r="DQ331">
        <v>0.02</v>
      </c>
      <c r="DR331">
        <v>2.158</v>
      </c>
      <c r="DS331">
        <v>-0.064</v>
      </c>
      <c r="DT331">
        <v>420</v>
      </c>
      <c r="DU331">
        <v>4</v>
      </c>
      <c r="DV331">
        <v>0.09</v>
      </c>
      <c r="DW331">
        <v>0.05</v>
      </c>
      <c r="DX331">
        <v>-20.0253365853659</v>
      </c>
      <c r="DY331">
        <v>-0.381970034843219</v>
      </c>
      <c r="DZ331">
        <v>0.0431652341821378</v>
      </c>
      <c r="EA331">
        <v>1</v>
      </c>
      <c r="EB331">
        <v>873.832142857143</v>
      </c>
      <c r="EC331">
        <v>-1.68206058447541</v>
      </c>
      <c r="ED331">
        <v>0.261167504307323</v>
      </c>
      <c r="EE331">
        <v>1</v>
      </c>
      <c r="EF331">
        <v>4.58198829268293</v>
      </c>
      <c r="EG331">
        <v>0.300468292682928</v>
      </c>
      <c r="EH331">
        <v>0.031564826820482</v>
      </c>
      <c r="EI331">
        <v>0</v>
      </c>
      <c r="EJ331">
        <v>2</v>
      </c>
      <c r="EK331">
        <v>3</v>
      </c>
      <c r="EL331" t="s">
        <v>340</v>
      </c>
      <c r="EM331">
        <v>100</v>
      </c>
      <c r="EN331">
        <v>100</v>
      </c>
      <c r="EO331">
        <v>2.127</v>
      </c>
      <c r="EP331">
        <v>-0.035</v>
      </c>
      <c r="EQ331">
        <v>1.36772170046793</v>
      </c>
      <c r="ER331">
        <v>0.00225868272383977</v>
      </c>
      <c r="ES331">
        <v>-9.96746185667655e-07</v>
      </c>
      <c r="ET331">
        <v>2.83711317370827e-10</v>
      </c>
      <c r="EU331">
        <v>-0.063082517618382</v>
      </c>
      <c r="EV331">
        <v>-0.00217948432402501</v>
      </c>
      <c r="EW331">
        <v>0.000453263451741206</v>
      </c>
      <c r="EX331">
        <v>-1.16319206543697e-06</v>
      </c>
      <c r="EY331">
        <v>-2</v>
      </c>
      <c r="EZ331">
        <v>2196</v>
      </c>
      <c r="FA331">
        <v>1</v>
      </c>
      <c r="FB331">
        <v>25</v>
      </c>
      <c r="FC331">
        <v>11.5</v>
      </c>
      <c r="FD331">
        <v>11.4</v>
      </c>
      <c r="FE331">
        <v>18</v>
      </c>
      <c r="FF331">
        <v>948.529</v>
      </c>
      <c r="FG331">
        <v>427.444</v>
      </c>
      <c r="FH331">
        <v>28.4449</v>
      </c>
      <c r="FI331">
        <v>25.3384</v>
      </c>
      <c r="FJ331">
        <v>30.0001</v>
      </c>
      <c r="FK331">
        <v>25.5129</v>
      </c>
      <c r="FL331">
        <v>25.5566</v>
      </c>
      <c r="FM331">
        <v>25.2927</v>
      </c>
      <c r="FN331">
        <v>63.9667</v>
      </c>
      <c r="FO331">
        <v>0</v>
      </c>
      <c r="FP331">
        <v>28.55</v>
      </c>
      <c r="FQ331">
        <v>420</v>
      </c>
      <c r="FR331">
        <v>6.24428</v>
      </c>
      <c r="FS331">
        <v>101.441</v>
      </c>
      <c r="FT331">
        <v>102.066</v>
      </c>
    </row>
    <row r="332" spans="1:176">
      <c r="A332">
        <v>316</v>
      </c>
      <c r="B332">
        <v>1626126944.6</v>
      </c>
      <c r="C332">
        <v>630.099999904633</v>
      </c>
      <c r="D332" t="s">
        <v>926</v>
      </c>
      <c r="E332" t="s">
        <v>927</v>
      </c>
      <c r="F332">
        <v>1</v>
      </c>
      <c r="I332">
        <v>1626126943.6</v>
      </c>
      <c r="J332">
        <f>(K332)/1000</f>
        <v>0</v>
      </c>
      <c r="K332">
        <f>1000*CC332*AI332*(BY332-BZ332)/(100*BR332*(1000-AI332*BY332))</f>
        <v>0</v>
      </c>
      <c r="L332">
        <f>CC332*AI332*(BX332-BW332*(1000-AI332*BZ332)/(1000-AI332*BY332))/(100*BR332)</f>
        <v>0</v>
      </c>
      <c r="M332">
        <f>BW332 - IF(AI332&gt;1, L332*BR332*100.0/(AK332*CK332), 0)</f>
        <v>0</v>
      </c>
      <c r="N332">
        <f>((T332-J332/2)*M332-L332)/(T332+J332/2)</f>
        <v>0</v>
      </c>
      <c r="O332">
        <f>N332*(CD332+CE332)/1000.0</f>
        <v>0</v>
      </c>
      <c r="P332">
        <f>(BW332 - IF(AI332&gt;1, L332*BR332*100.0/(AK332*CK332), 0))*(CD332+CE332)/1000.0</f>
        <v>0</v>
      </c>
      <c r="Q332">
        <f>2.0/((1/S332-1/R332)+SIGN(S332)*SQRT((1/S332-1/R332)*(1/S332-1/R332) + 4*BS332/((BS332+1)*(BS332+1))*(2*1/S332*1/R332-1/R332*1/R332)))</f>
        <v>0</v>
      </c>
      <c r="R332">
        <f>IF(LEFT(BT332,1)&lt;&gt;"0",IF(LEFT(BT332,1)="1",3.0,BU332),$D$5+$E$5*(CK332*CD332/($K$5*1000))+$F$5*(CK332*CD332/($K$5*1000))*MAX(MIN(BR332,$J$5),$I$5)*MAX(MIN(BR332,$J$5),$I$5)+$G$5*MAX(MIN(BR332,$J$5),$I$5)*(CK332*CD332/($K$5*1000))+$H$5*(CK332*CD332/($K$5*1000))*(CK332*CD332/($K$5*1000)))</f>
        <v>0</v>
      </c>
      <c r="S332">
        <f>J332*(1000-(1000*0.61365*exp(17.502*W332/(240.97+W332))/(CD332+CE332)+BY332)/2)/(1000*0.61365*exp(17.502*W332/(240.97+W332))/(CD332+CE332)-BY332)</f>
        <v>0</v>
      </c>
      <c r="T332">
        <f>1/((BS332+1)/(Q332/1.6)+1/(R332/1.37)) + BS332/((BS332+1)/(Q332/1.6) + BS332/(R332/1.37))</f>
        <v>0</v>
      </c>
      <c r="U332">
        <f>(BN332*BQ332)</f>
        <v>0</v>
      </c>
      <c r="V332">
        <f>(CF332+(U332+2*0.95*5.67E-8*(((CF332+$B$7)+273)^4-(CF332+273)^4)-44100*J332)/(1.84*29.3*R332+8*0.95*5.67E-8*(CF332+273)^3))</f>
        <v>0</v>
      </c>
      <c r="W332">
        <f>($C$7*CG332+$D$7*CH332+$E$7*V332)</f>
        <v>0</v>
      </c>
      <c r="X332">
        <f>0.61365*exp(17.502*W332/(240.97+W332))</f>
        <v>0</v>
      </c>
      <c r="Y332">
        <f>(Z332/AA332*100)</f>
        <v>0</v>
      </c>
      <c r="Z332">
        <f>BY332*(CD332+CE332)/1000</f>
        <v>0</v>
      </c>
      <c r="AA332">
        <f>0.61365*exp(17.502*CF332/(240.97+CF332))</f>
        <v>0</v>
      </c>
      <c r="AB332">
        <f>(X332-BY332*(CD332+CE332)/1000)</f>
        <v>0</v>
      </c>
      <c r="AC332">
        <f>(-J332*44100)</f>
        <v>0</v>
      </c>
      <c r="AD332">
        <f>2*29.3*R332*0.92*(CF332-W332)</f>
        <v>0</v>
      </c>
      <c r="AE332">
        <f>2*0.95*5.67E-8*(((CF332+$B$7)+273)^4-(W332+273)^4)</f>
        <v>0</v>
      </c>
      <c r="AF332">
        <f>U332+AE332+AC332+AD332</f>
        <v>0</v>
      </c>
      <c r="AG332">
        <v>10</v>
      </c>
      <c r="AH332">
        <v>1</v>
      </c>
      <c r="AI332">
        <f>IF(AG332*$H$13&gt;=AK332,1.0,(AK332/(AK332-AG332*$H$13)))</f>
        <v>0</v>
      </c>
      <c r="AJ332">
        <f>(AI332-1)*100</f>
        <v>0</v>
      </c>
      <c r="AK332">
        <f>MAX(0,($B$13+$C$13*CK332)/(1+$D$13*CK332)*CD332/(CF332+273)*$E$13)</f>
        <v>0</v>
      </c>
      <c r="AL332" t="s">
        <v>292</v>
      </c>
      <c r="AM332" t="s">
        <v>292</v>
      </c>
      <c r="AN332">
        <v>0</v>
      </c>
      <c r="AO332">
        <v>0</v>
      </c>
      <c r="AP332">
        <f>1-AN332/AO332</f>
        <v>0</v>
      </c>
      <c r="AQ332">
        <v>0</v>
      </c>
      <c r="AR332" t="s">
        <v>292</v>
      </c>
      <c r="AS332" t="s">
        <v>292</v>
      </c>
      <c r="AT332">
        <v>0</v>
      </c>
      <c r="AU332">
        <v>0</v>
      </c>
      <c r="AV332">
        <f>1-AT332/AU332</f>
        <v>0</v>
      </c>
      <c r="AW332">
        <v>0.5</v>
      </c>
      <c r="AX332">
        <f>BO332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292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BN332">
        <f>$B$11*CL332+$C$11*CM332+$F$11*CN332*(1-CQ332)</f>
        <v>0</v>
      </c>
      <c r="BO332">
        <f>BN332*BP332</f>
        <v>0</v>
      </c>
      <c r="BP332">
        <f>($B$11*$D$9+$C$11*$D$9+$F$11*((DA332+CS332)/MAX(DA332+CS332+DB332, 0.1)*$I$9+DB332/MAX(DA332+CS332+DB332, 0.1)*$J$9))/($B$11+$C$11+$F$11)</f>
        <v>0</v>
      </c>
      <c r="BQ332">
        <f>($B$11*$K$9+$C$11*$K$9+$F$11*((DA332+CS332)/MAX(DA332+CS332+DB332, 0.1)*$P$9+DB332/MAX(DA332+CS332+DB332, 0.1)*$Q$9))/($B$11+$C$11+$F$11)</f>
        <v>0</v>
      </c>
      <c r="BR332">
        <v>6</v>
      </c>
      <c r="BS332">
        <v>0.5</v>
      </c>
      <c r="BT332" t="s">
        <v>293</v>
      </c>
      <c r="BU332">
        <v>2</v>
      </c>
      <c r="BV332">
        <v>1626126943.6</v>
      </c>
      <c r="BW332">
        <v>399.833333333333</v>
      </c>
      <c r="BX332">
        <v>419.964333333333</v>
      </c>
      <c r="BY332">
        <v>10.8031333333333</v>
      </c>
      <c r="BZ332">
        <v>6.1477</v>
      </c>
      <c r="CA332">
        <v>397.707</v>
      </c>
      <c r="CB332">
        <v>10.8380666666667</v>
      </c>
      <c r="CC332">
        <v>899.969</v>
      </c>
      <c r="CD332">
        <v>100.778</v>
      </c>
      <c r="CE332">
        <v>0.108109666666667</v>
      </c>
      <c r="CF332">
        <v>24.8943666666667</v>
      </c>
      <c r="CG332">
        <v>23.2947666666667</v>
      </c>
      <c r="CH332">
        <v>999.9</v>
      </c>
      <c r="CI332">
        <v>0</v>
      </c>
      <c r="CJ332">
        <v>0</v>
      </c>
      <c r="CK332">
        <v>9978.74333333333</v>
      </c>
      <c r="CL332">
        <v>0</v>
      </c>
      <c r="CM332">
        <v>0.221023</v>
      </c>
      <c r="CN332">
        <v>1459.86333333333</v>
      </c>
      <c r="CO332">
        <v>0.972996333333333</v>
      </c>
      <c r="CP332">
        <v>0.0270039333333333</v>
      </c>
      <c r="CQ332">
        <v>0</v>
      </c>
      <c r="CR332">
        <v>873.281333333333</v>
      </c>
      <c r="CS332">
        <v>4.99999</v>
      </c>
      <c r="CT332">
        <v>12807.9</v>
      </c>
      <c r="CU332">
        <v>12727.1333333333</v>
      </c>
      <c r="CV332">
        <v>40.375</v>
      </c>
      <c r="CW332">
        <v>42.312</v>
      </c>
      <c r="CX332">
        <v>41.437</v>
      </c>
      <c r="CY332">
        <v>41.75</v>
      </c>
      <c r="CZ332">
        <v>42.375</v>
      </c>
      <c r="DA332">
        <v>1415.57333333333</v>
      </c>
      <c r="DB332">
        <v>39.29</v>
      </c>
      <c r="DC332">
        <v>0</v>
      </c>
      <c r="DD332">
        <v>1626126954.1</v>
      </c>
      <c r="DE332">
        <v>0</v>
      </c>
      <c r="DF332">
        <v>873.651307692308</v>
      </c>
      <c r="DG332">
        <v>-2.12547010210109</v>
      </c>
      <c r="DH332">
        <v>-24.3623931896938</v>
      </c>
      <c r="DI332">
        <v>12811.7923076923</v>
      </c>
      <c r="DJ332">
        <v>15</v>
      </c>
      <c r="DK332">
        <v>1626126261</v>
      </c>
      <c r="DL332" t="s">
        <v>294</v>
      </c>
      <c r="DM332">
        <v>1626126255</v>
      </c>
      <c r="DN332">
        <v>1626126261</v>
      </c>
      <c r="DO332">
        <v>7</v>
      </c>
      <c r="DP332">
        <v>0.339</v>
      </c>
      <c r="DQ332">
        <v>0.02</v>
      </c>
      <c r="DR332">
        <v>2.158</v>
      </c>
      <c r="DS332">
        <v>-0.064</v>
      </c>
      <c r="DT332">
        <v>420</v>
      </c>
      <c r="DU332">
        <v>4</v>
      </c>
      <c r="DV332">
        <v>0.09</v>
      </c>
      <c r="DW332">
        <v>0.05</v>
      </c>
      <c r="DX332">
        <v>-20.0404024390244</v>
      </c>
      <c r="DY332">
        <v>-0.4678181184669</v>
      </c>
      <c r="DZ332">
        <v>0.0511093160702929</v>
      </c>
      <c r="EA332">
        <v>1</v>
      </c>
      <c r="EB332">
        <v>873.722636363636</v>
      </c>
      <c r="EC332">
        <v>-1.8258394891687</v>
      </c>
      <c r="ED332">
        <v>0.272675611268611</v>
      </c>
      <c r="EE332">
        <v>1</v>
      </c>
      <c r="EF332">
        <v>4.59347609756098</v>
      </c>
      <c r="EG332">
        <v>0.307544111498262</v>
      </c>
      <c r="EH332">
        <v>0.0323046951868059</v>
      </c>
      <c r="EI332">
        <v>0</v>
      </c>
      <c r="EJ332">
        <v>2</v>
      </c>
      <c r="EK332">
        <v>3</v>
      </c>
      <c r="EL332" t="s">
        <v>340</v>
      </c>
      <c r="EM332">
        <v>100</v>
      </c>
      <c r="EN332">
        <v>100</v>
      </c>
      <c r="EO332">
        <v>2.126</v>
      </c>
      <c r="EP332">
        <v>-0.0348</v>
      </c>
      <c r="EQ332">
        <v>1.36772170046793</v>
      </c>
      <c r="ER332">
        <v>0.00225868272383977</v>
      </c>
      <c r="ES332">
        <v>-9.96746185667655e-07</v>
      </c>
      <c r="ET332">
        <v>2.83711317370827e-10</v>
      </c>
      <c r="EU332">
        <v>-0.063082517618382</v>
      </c>
      <c r="EV332">
        <v>-0.00217948432402501</v>
      </c>
      <c r="EW332">
        <v>0.000453263451741206</v>
      </c>
      <c r="EX332">
        <v>-1.16319206543697e-06</v>
      </c>
      <c r="EY332">
        <v>-2</v>
      </c>
      <c r="EZ332">
        <v>2196</v>
      </c>
      <c r="FA332">
        <v>1</v>
      </c>
      <c r="FB332">
        <v>25</v>
      </c>
      <c r="FC332">
        <v>11.5</v>
      </c>
      <c r="FD332">
        <v>11.4</v>
      </c>
      <c r="FE332">
        <v>18</v>
      </c>
      <c r="FF332">
        <v>948.511</v>
      </c>
      <c r="FG332">
        <v>427.097</v>
      </c>
      <c r="FH332">
        <v>28.507</v>
      </c>
      <c r="FI332">
        <v>25.3384</v>
      </c>
      <c r="FJ332">
        <v>30.0001</v>
      </c>
      <c r="FK332">
        <v>25.5119</v>
      </c>
      <c r="FL332">
        <v>25.5556</v>
      </c>
      <c r="FM332">
        <v>25.2928</v>
      </c>
      <c r="FN332">
        <v>63.9667</v>
      </c>
      <c r="FO332">
        <v>0</v>
      </c>
      <c r="FP332">
        <v>28.65</v>
      </c>
      <c r="FQ332">
        <v>420</v>
      </c>
      <c r="FR332">
        <v>6.23488</v>
      </c>
      <c r="FS332">
        <v>101.441</v>
      </c>
      <c r="FT332">
        <v>102.067</v>
      </c>
    </row>
    <row r="333" spans="1:176">
      <c r="A333">
        <v>317</v>
      </c>
      <c r="B333">
        <v>1626126946.6</v>
      </c>
      <c r="C333">
        <v>632.099999904633</v>
      </c>
      <c r="D333" t="s">
        <v>928</v>
      </c>
      <c r="E333" t="s">
        <v>929</v>
      </c>
      <c r="F333">
        <v>1</v>
      </c>
      <c r="I333">
        <v>1626126945.6</v>
      </c>
      <c r="J333">
        <f>(K333)/1000</f>
        <v>0</v>
      </c>
      <c r="K333">
        <f>1000*CC333*AI333*(BY333-BZ333)/(100*BR333*(1000-AI333*BY333))</f>
        <v>0</v>
      </c>
      <c r="L333">
        <f>CC333*AI333*(BX333-BW333*(1000-AI333*BZ333)/(1000-AI333*BY333))/(100*BR333)</f>
        <v>0</v>
      </c>
      <c r="M333">
        <f>BW333 - IF(AI333&gt;1, L333*BR333*100.0/(AK333*CK333), 0)</f>
        <v>0</v>
      </c>
      <c r="N333">
        <f>((T333-J333/2)*M333-L333)/(T333+J333/2)</f>
        <v>0</v>
      </c>
      <c r="O333">
        <f>N333*(CD333+CE333)/1000.0</f>
        <v>0</v>
      </c>
      <c r="P333">
        <f>(BW333 - IF(AI333&gt;1, L333*BR333*100.0/(AK333*CK333), 0))*(CD333+CE333)/1000.0</f>
        <v>0</v>
      </c>
      <c r="Q333">
        <f>2.0/((1/S333-1/R333)+SIGN(S333)*SQRT((1/S333-1/R333)*(1/S333-1/R333) + 4*BS333/((BS333+1)*(BS333+1))*(2*1/S333*1/R333-1/R333*1/R333)))</f>
        <v>0</v>
      </c>
      <c r="R333">
        <f>IF(LEFT(BT333,1)&lt;&gt;"0",IF(LEFT(BT333,1)="1",3.0,BU333),$D$5+$E$5*(CK333*CD333/($K$5*1000))+$F$5*(CK333*CD333/($K$5*1000))*MAX(MIN(BR333,$J$5),$I$5)*MAX(MIN(BR333,$J$5),$I$5)+$G$5*MAX(MIN(BR333,$J$5),$I$5)*(CK333*CD333/($K$5*1000))+$H$5*(CK333*CD333/($K$5*1000))*(CK333*CD333/($K$5*1000)))</f>
        <v>0</v>
      </c>
      <c r="S333">
        <f>J333*(1000-(1000*0.61365*exp(17.502*W333/(240.97+W333))/(CD333+CE333)+BY333)/2)/(1000*0.61365*exp(17.502*W333/(240.97+W333))/(CD333+CE333)-BY333)</f>
        <v>0</v>
      </c>
      <c r="T333">
        <f>1/((BS333+1)/(Q333/1.6)+1/(R333/1.37)) + BS333/((BS333+1)/(Q333/1.6) + BS333/(R333/1.37))</f>
        <v>0</v>
      </c>
      <c r="U333">
        <f>(BN333*BQ333)</f>
        <v>0</v>
      </c>
      <c r="V333">
        <f>(CF333+(U333+2*0.95*5.67E-8*(((CF333+$B$7)+273)^4-(CF333+273)^4)-44100*J333)/(1.84*29.3*R333+8*0.95*5.67E-8*(CF333+273)^3))</f>
        <v>0</v>
      </c>
      <c r="W333">
        <f>($C$7*CG333+$D$7*CH333+$E$7*V333)</f>
        <v>0</v>
      </c>
      <c r="X333">
        <f>0.61365*exp(17.502*W333/(240.97+W333))</f>
        <v>0</v>
      </c>
      <c r="Y333">
        <f>(Z333/AA333*100)</f>
        <v>0</v>
      </c>
      <c r="Z333">
        <f>BY333*(CD333+CE333)/1000</f>
        <v>0</v>
      </c>
      <c r="AA333">
        <f>0.61365*exp(17.502*CF333/(240.97+CF333))</f>
        <v>0</v>
      </c>
      <c r="AB333">
        <f>(X333-BY333*(CD333+CE333)/1000)</f>
        <v>0</v>
      </c>
      <c r="AC333">
        <f>(-J333*44100)</f>
        <v>0</v>
      </c>
      <c r="AD333">
        <f>2*29.3*R333*0.92*(CF333-W333)</f>
        <v>0</v>
      </c>
      <c r="AE333">
        <f>2*0.95*5.67E-8*(((CF333+$B$7)+273)^4-(W333+273)^4)</f>
        <v>0</v>
      </c>
      <c r="AF333">
        <f>U333+AE333+AC333+AD333</f>
        <v>0</v>
      </c>
      <c r="AG333">
        <v>10</v>
      </c>
      <c r="AH333">
        <v>1</v>
      </c>
      <c r="AI333">
        <f>IF(AG333*$H$13&gt;=AK333,1.0,(AK333/(AK333-AG333*$H$13)))</f>
        <v>0</v>
      </c>
      <c r="AJ333">
        <f>(AI333-1)*100</f>
        <v>0</v>
      </c>
      <c r="AK333">
        <f>MAX(0,($B$13+$C$13*CK333)/(1+$D$13*CK333)*CD333/(CF333+273)*$E$13)</f>
        <v>0</v>
      </c>
      <c r="AL333" t="s">
        <v>292</v>
      </c>
      <c r="AM333" t="s">
        <v>292</v>
      </c>
      <c r="AN333">
        <v>0</v>
      </c>
      <c r="AO333">
        <v>0</v>
      </c>
      <c r="AP333">
        <f>1-AN333/AO333</f>
        <v>0</v>
      </c>
      <c r="AQ333">
        <v>0</v>
      </c>
      <c r="AR333" t="s">
        <v>292</v>
      </c>
      <c r="AS333" t="s">
        <v>292</v>
      </c>
      <c r="AT333">
        <v>0</v>
      </c>
      <c r="AU333">
        <v>0</v>
      </c>
      <c r="AV333">
        <f>1-AT333/AU333</f>
        <v>0</v>
      </c>
      <c r="AW333">
        <v>0.5</v>
      </c>
      <c r="AX333">
        <f>BO333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292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BN333">
        <f>$B$11*CL333+$C$11*CM333+$F$11*CN333*(1-CQ333)</f>
        <v>0</v>
      </c>
      <c r="BO333">
        <f>BN333*BP333</f>
        <v>0</v>
      </c>
      <c r="BP333">
        <f>($B$11*$D$9+$C$11*$D$9+$F$11*((DA333+CS333)/MAX(DA333+CS333+DB333, 0.1)*$I$9+DB333/MAX(DA333+CS333+DB333, 0.1)*$J$9))/($B$11+$C$11+$F$11)</f>
        <v>0</v>
      </c>
      <c r="BQ333">
        <f>($B$11*$K$9+$C$11*$K$9+$F$11*((DA333+CS333)/MAX(DA333+CS333+DB333, 0.1)*$P$9+DB333/MAX(DA333+CS333+DB333, 0.1)*$Q$9))/($B$11+$C$11+$F$11)</f>
        <v>0</v>
      </c>
      <c r="BR333">
        <v>6</v>
      </c>
      <c r="BS333">
        <v>0.5</v>
      </c>
      <c r="BT333" t="s">
        <v>293</v>
      </c>
      <c r="BU333">
        <v>2</v>
      </c>
      <c r="BV333">
        <v>1626126945.6</v>
      </c>
      <c r="BW333">
        <v>399.827</v>
      </c>
      <c r="BX333">
        <v>419.963666666667</v>
      </c>
      <c r="BY333">
        <v>10.8311</v>
      </c>
      <c r="BZ333">
        <v>6.16515333333333</v>
      </c>
      <c r="CA333">
        <v>397.701</v>
      </c>
      <c r="CB333">
        <v>10.8658666666667</v>
      </c>
      <c r="CC333">
        <v>900.09</v>
      </c>
      <c r="CD333">
        <v>100.777666666667</v>
      </c>
      <c r="CE333">
        <v>0.104431</v>
      </c>
      <c r="CF333">
        <v>24.9389</v>
      </c>
      <c r="CG333">
        <v>23.3286333333333</v>
      </c>
      <c r="CH333">
        <v>999.9</v>
      </c>
      <c r="CI333">
        <v>0</v>
      </c>
      <c r="CJ333">
        <v>0</v>
      </c>
      <c r="CK333">
        <v>10309.6</v>
      </c>
      <c r="CL333">
        <v>0</v>
      </c>
      <c r="CM333">
        <v>0.221023</v>
      </c>
      <c r="CN333">
        <v>1460.04</v>
      </c>
      <c r="CO333">
        <v>0.972999</v>
      </c>
      <c r="CP333">
        <v>0.0270008</v>
      </c>
      <c r="CQ333">
        <v>0</v>
      </c>
      <c r="CR333">
        <v>873.493333333333</v>
      </c>
      <c r="CS333">
        <v>4.99999</v>
      </c>
      <c r="CT333">
        <v>12809.9333333333</v>
      </c>
      <c r="CU333">
        <v>12728.7</v>
      </c>
      <c r="CV333">
        <v>40.4163333333333</v>
      </c>
      <c r="CW333">
        <v>42.312</v>
      </c>
      <c r="CX333">
        <v>41.437</v>
      </c>
      <c r="CY333">
        <v>41.75</v>
      </c>
      <c r="CZ333">
        <v>42.4163333333333</v>
      </c>
      <c r="DA333">
        <v>1415.75</v>
      </c>
      <c r="DB333">
        <v>39.29</v>
      </c>
      <c r="DC333">
        <v>0</v>
      </c>
      <c r="DD333">
        <v>1626126955.9</v>
      </c>
      <c r="DE333">
        <v>0</v>
      </c>
      <c r="DF333">
        <v>873.59756</v>
      </c>
      <c r="DG333">
        <v>-2.09023077720718</v>
      </c>
      <c r="DH333">
        <v>-24.5615384152018</v>
      </c>
      <c r="DI333">
        <v>12811.308</v>
      </c>
      <c r="DJ333">
        <v>15</v>
      </c>
      <c r="DK333">
        <v>1626126261</v>
      </c>
      <c r="DL333" t="s">
        <v>294</v>
      </c>
      <c r="DM333">
        <v>1626126255</v>
      </c>
      <c r="DN333">
        <v>1626126261</v>
      </c>
      <c r="DO333">
        <v>7</v>
      </c>
      <c r="DP333">
        <v>0.339</v>
      </c>
      <c r="DQ333">
        <v>0.02</v>
      </c>
      <c r="DR333">
        <v>2.158</v>
      </c>
      <c r="DS333">
        <v>-0.064</v>
      </c>
      <c r="DT333">
        <v>420</v>
      </c>
      <c r="DU333">
        <v>4</v>
      </c>
      <c r="DV333">
        <v>0.09</v>
      </c>
      <c r="DW333">
        <v>0.05</v>
      </c>
      <c r="DX333">
        <v>-20.0557341463415</v>
      </c>
      <c r="DY333">
        <v>-0.458251567944248</v>
      </c>
      <c r="DZ333">
        <v>0.0500755215491321</v>
      </c>
      <c r="EA333">
        <v>1</v>
      </c>
      <c r="EB333">
        <v>873.691147058824</v>
      </c>
      <c r="EC333">
        <v>-2.05252283041045</v>
      </c>
      <c r="ED333">
        <v>0.282065296190214</v>
      </c>
      <c r="EE333">
        <v>1</v>
      </c>
      <c r="EF333">
        <v>4.60443756097561</v>
      </c>
      <c r="EG333">
        <v>0.332223135888501</v>
      </c>
      <c r="EH333">
        <v>0.0346607050848363</v>
      </c>
      <c r="EI333">
        <v>0</v>
      </c>
      <c r="EJ333">
        <v>2</v>
      </c>
      <c r="EK333">
        <v>3</v>
      </c>
      <c r="EL333" t="s">
        <v>340</v>
      </c>
      <c r="EM333">
        <v>100</v>
      </c>
      <c r="EN333">
        <v>100</v>
      </c>
      <c r="EO333">
        <v>2.126</v>
      </c>
      <c r="EP333">
        <v>-0.0347</v>
      </c>
      <c r="EQ333">
        <v>1.36772170046793</v>
      </c>
      <c r="ER333">
        <v>0.00225868272383977</v>
      </c>
      <c r="ES333">
        <v>-9.96746185667655e-07</v>
      </c>
      <c r="ET333">
        <v>2.83711317370827e-10</v>
      </c>
      <c r="EU333">
        <v>-0.063082517618382</v>
      </c>
      <c r="EV333">
        <v>-0.00217948432402501</v>
      </c>
      <c r="EW333">
        <v>0.000453263451741206</v>
      </c>
      <c r="EX333">
        <v>-1.16319206543697e-06</v>
      </c>
      <c r="EY333">
        <v>-2</v>
      </c>
      <c r="EZ333">
        <v>2196</v>
      </c>
      <c r="FA333">
        <v>1</v>
      </c>
      <c r="FB333">
        <v>25</v>
      </c>
      <c r="FC333">
        <v>11.5</v>
      </c>
      <c r="FD333">
        <v>11.4</v>
      </c>
      <c r="FE333">
        <v>18</v>
      </c>
      <c r="FF333">
        <v>948.631</v>
      </c>
      <c r="FG333">
        <v>426.748</v>
      </c>
      <c r="FH333">
        <v>28.5782</v>
      </c>
      <c r="FI333">
        <v>25.3384</v>
      </c>
      <c r="FJ333">
        <v>30.0001</v>
      </c>
      <c r="FK333">
        <v>25.5113</v>
      </c>
      <c r="FL333">
        <v>25.5544</v>
      </c>
      <c r="FM333">
        <v>25.2929</v>
      </c>
      <c r="FN333">
        <v>63.9667</v>
      </c>
      <c r="FO333">
        <v>0</v>
      </c>
      <c r="FP333">
        <v>28.65</v>
      </c>
      <c r="FQ333">
        <v>420</v>
      </c>
      <c r="FR333">
        <v>6.28046</v>
      </c>
      <c r="FS333">
        <v>101.44</v>
      </c>
      <c r="FT333">
        <v>102.067</v>
      </c>
    </row>
    <row r="334" spans="1:176">
      <c r="A334">
        <v>318</v>
      </c>
      <c r="B334">
        <v>1626126948.6</v>
      </c>
      <c r="C334">
        <v>634.099999904633</v>
      </c>
      <c r="D334" t="s">
        <v>930</v>
      </c>
      <c r="E334" t="s">
        <v>931</v>
      </c>
      <c r="F334">
        <v>1</v>
      </c>
      <c r="I334">
        <v>1626126947.6</v>
      </c>
      <c r="J334">
        <f>(K334)/1000</f>
        <v>0</v>
      </c>
      <c r="K334">
        <f>1000*CC334*AI334*(BY334-BZ334)/(100*BR334*(1000-AI334*BY334))</f>
        <v>0</v>
      </c>
      <c r="L334">
        <f>CC334*AI334*(BX334-BW334*(1000-AI334*BZ334)/(1000-AI334*BY334))/(100*BR334)</f>
        <v>0</v>
      </c>
      <c r="M334">
        <f>BW334 - IF(AI334&gt;1, L334*BR334*100.0/(AK334*CK334), 0)</f>
        <v>0</v>
      </c>
      <c r="N334">
        <f>((T334-J334/2)*M334-L334)/(T334+J334/2)</f>
        <v>0</v>
      </c>
      <c r="O334">
        <f>N334*(CD334+CE334)/1000.0</f>
        <v>0</v>
      </c>
      <c r="P334">
        <f>(BW334 - IF(AI334&gt;1, L334*BR334*100.0/(AK334*CK334), 0))*(CD334+CE334)/1000.0</f>
        <v>0</v>
      </c>
      <c r="Q334">
        <f>2.0/((1/S334-1/R334)+SIGN(S334)*SQRT((1/S334-1/R334)*(1/S334-1/R334) + 4*BS334/((BS334+1)*(BS334+1))*(2*1/S334*1/R334-1/R334*1/R334)))</f>
        <v>0</v>
      </c>
      <c r="R334">
        <f>IF(LEFT(BT334,1)&lt;&gt;"0",IF(LEFT(BT334,1)="1",3.0,BU334),$D$5+$E$5*(CK334*CD334/($K$5*1000))+$F$5*(CK334*CD334/($K$5*1000))*MAX(MIN(BR334,$J$5),$I$5)*MAX(MIN(BR334,$J$5),$I$5)+$G$5*MAX(MIN(BR334,$J$5),$I$5)*(CK334*CD334/($K$5*1000))+$H$5*(CK334*CD334/($K$5*1000))*(CK334*CD334/($K$5*1000)))</f>
        <v>0</v>
      </c>
      <c r="S334">
        <f>J334*(1000-(1000*0.61365*exp(17.502*W334/(240.97+W334))/(CD334+CE334)+BY334)/2)/(1000*0.61365*exp(17.502*W334/(240.97+W334))/(CD334+CE334)-BY334)</f>
        <v>0</v>
      </c>
      <c r="T334">
        <f>1/((BS334+1)/(Q334/1.6)+1/(R334/1.37)) + BS334/((BS334+1)/(Q334/1.6) + BS334/(R334/1.37))</f>
        <v>0</v>
      </c>
      <c r="U334">
        <f>(BN334*BQ334)</f>
        <v>0</v>
      </c>
      <c r="V334">
        <f>(CF334+(U334+2*0.95*5.67E-8*(((CF334+$B$7)+273)^4-(CF334+273)^4)-44100*J334)/(1.84*29.3*R334+8*0.95*5.67E-8*(CF334+273)^3))</f>
        <v>0</v>
      </c>
      <c r="W334">
        <f>($C$7*CG334+$D$7*CH334+$E$7*V334)</f>
        <v>0</v>
      </c>
      <c r="X334">
        <f>0.61365*exp(17.502*W334/(240.97+W334))</f>
        <v>0</v>
      </c>
      <c r="Y334">
        <f>(Z334/AA334*100)</f>
        <v>0</v>
      </c>
      <c r="Z334">
        <f>BY334*(CD334+CE334)/1000</f>
        <v>0</v>
      </c>
      <c r="AA334">
        <f>0.61365*exp(17.502*CF334/(240.97+CF334))</f>
        <v>0</v>
      </c>
      <c r="AB334">
        <f>(X334-BY334*(CD334+CE334)/1000)</f>
        <v>0</v>
      </c>
      <c r="AC334">
        <f>(-J334*44100)</f>
        <v>0</v>
      </c>
      <c r="AD334">
        <f>2*29.3*R334*0.92*(CF334-W334)</f>
        <v>0</v>
      </c>
      <c r="AE334">
        <f>2*0.95*5.67E-8*(((CF334+$B$7)+273)^4-(W334+273)^4)</f>
        <v>0</v>
      </c>
      <c r="AF334">
        <f>U334+AE334+AC334+AD334</f>
        <v>0</v>
      </c>
      <c r="AG334">
        <v>10</v>
      </c>
      <c r="AH334">
        <v>1</v>
      </c>
      <c r="AI334">
        <f>IF(AG334*$H$13&gt;=AK334,1.0,(AK334/(AK334-AG334*$H$13)))</f>
        <v>0</v>
      </c>
      <c r="AJ334">
        <f>(AI334-1)*100</f>
        <v>0</v>
      </c>
      <c r="AK334">
        <f>MAX(0,($B$13+$C$13*CK334)/(1+$D$13*CK334)*CD334/(CF334+273)*$E$13)</f>
        <v>0</v>
      </c>
      <c r="AL334" t="s">
        <v>292</v>
      </c>
      <c r="AM334" t="s">
        <v>292</v>
      </c>
      <c r="AN334">
        <v>0</v>
      </c>
      <c r="AO334">
        <v>0</v>
      </c>
      <c r="AP334">
        <f>1-AN334/AO334</f>
        <v>0</v>
      </c>
      <c r="AQ334">
        <v>0</v>
      </c>
      <c r="AR334" t="s">
        <v>292</v>
      </c>
      <c r="AS334" t="s">
        <v>292</v>
      </c>
      <c r="AT334">
        <v>0</v>
      </c>
      <c r="AU334">
        <v>0</v>
      </c>
      <c r="AV334">
        <f>1-AT334/AU334</f>
        <v>0</v>
      </c>
      <c r="AW334">
        <v>0.5</v>
      </c>
      <c r="AX334">
        <f>BO334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292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BN334">
        <f>$B$11*CL334+$C$11*CM334+$F$11*CN334*(1-CQ334)</f>
        <v>0</v>
      </c>
      <c r="BO334">
        <f>BN334*BP334</f>
        <v>0</v>
      </c>
      <c r="BP334">
        <f>($B$11*$D$9+$C$11*$D$9+$F$11*((DA334+CS334)/MAX(DA334+CS334+DB334, 0.1)*$I$9+DB334/MAX(DA334+CS334+DB334, 0.1)*$J$9))/($B$11+$C$11+$F$11)</f>
        <v>0</v>
      </c>
      <c r="BQ334">
        <f>($B$11*$K$9+$C$11*$K$9+$F$11*((DA334+CS334)/MAX(DA334+CS334+DB334, 0.1)*$P$9+DB334/MAX(DA334+CS334+DB334, 0.1)*$Q$9))/($B$11+$C$11+$F$11)</f>
        <v>0</v>
      </c>
      <c r="BR334">
        <v>6</v>
      </c>
      <c r="BS334">
        <v>0.5</v>
      </c>
      <c r="BT334" t="s">
        <v>293</v>
      </c>
      <c r="BU334">
        <v>2</v>
      </c>
      <c r="BV334">
        <v>1626126947.6</v>
      </c>
      <c r="BW334">
        <v>399.829</v>
      </c>
      <c r="BX334">
        <v>419.996666666667</v>
      </c>
      <c r="BY334">
        <v>10.8564333333333</v>
      </c>
      <c r="BZ334">
        <v>6.17756333333333</v>
      </c>
      <c r="CA334">
        <v>397.703</v>
      </c>
      <c r="CB334">
        <v>10.891</v>
      </c>
      <c r="CC334">
        <v>900.131666666667</v>
      </c>
      <c r="CD334">
        <v>100.777</v>
      </c>
      <c r="CE334">
        <v>0.104880333333333</v>
      </c>
      <c r="CF334">
        <v>24.9842333333333</v>
      </c>
      <c r="CG334">
        <v>23.3727</v>
      </c>
      <c r="CH334">
        <v>999.9</v>
      </c>
      <c r="CI334">
        <v>0</v>
      </c>
      <c r="CJ334">
        <v>0</v>
      </c>
      <c r="CK334">
        <v>9994.8</v>
      </c>
      <c r="CL334">
        <v>0</v>
      </c>
      <c r="CM334">
        <v>0.221023</v>
      </c>
      <c r="CN334">
        <v>1460.03</v>
      </c>
      <c r="CO334">
        <v>0.972999</v>
      </c>
      <c r="CP334">
        <v>0.0270008</v>
      </c>
      <c r="CQ334">
        <v>0</v>
      </c>
      <c r="CR334">
        <v>873.353</v>
      </c>
      <c r="CS334">
        <v>4.99999</v>
      </c>
      <c r="CT334">
        <v>12810.1333333333</v>
      </c>
      <c r="CU334">
        <v>12728.6</v>
      </c>
      <c r="CV334">
        <v>40.375</v>
      </c>
      <c r="CW334">
        <v>42.312</v>
      </c>
      <c r="CX334">
        <v>41.437</v>
      </c>
      <c r="CY334">
        <v>41.75</v>
      </c>
      <c r="CZ334">
        <v>42.437</v>
      </c>
      <c r="DA334">
        <v>1415.74</v>
      </c>
      <c r="DB334">
        <v>39.29</v>
      </c>
      <c r="DC334">
        <v>0</v>
      </c>
      <c r="DD334">
        <v>1626126957.7</v>
      </c>
      <c r="DE334">
        <v>0</v>
      </c>
      <c r="DF334">
        <v>873.539576923077</v>
      </c>
      <c r="DG334">
        <v>-1.69035898156055</v>
      </c>
      <c r="DH334">
        <v>-20.7760684009832</v>
      </c>
      <c r="DI334">
        <v>12810.9961538462</v>
      </c>
      <c r="DJ334">
        <v>15</v>
      </c>
      <c r="DK334">
        <v>1626126261</v>
      </c>
      <c r="DL334" t="s">
        <v>294</v>
      </c>
      <c r="DM334">
        <v>1626126255</v>
      </c>
      <c r="DN334">
        <v>1626126261</v>
      </c>
      <c r="DO334">
        <v>7</v>
      </c>
      <c r="DP334">
        <v>0.339</v>
      </c>
      <c r="DQ334">
        <v>0.02</v>
      </c>
      <c r="DR334">
        <v>2.158</v>
      </c>
      <c r="DS334">
        <v>-0.064</v>
      </c>
      <c r="DT334">
        <v>420</v>
      </c>
      <c r="DU334">
        <v>4</v>
      </c>
      <c r="DV334">
        <v>0.09</v>
      </c>
      <c r="DW334">
        <v>0.05</v>
      </c>
      <c r="DX334">
        <v>-20.0740195121951</v>
      </c>
      <c r="DY334">
        <v>-0.45528083623695</v>
      </c>
      <c r="DZ334">
        <v>0.0497853451819307</v>
      </c>
      <c r="EA334">
        <v>1</v>
      </c>
      <c r="EB334">
        <v>873.657057142857</v>
      </c>
      <c r="EC334">
        <v>-1.98230993271147</v>
      </c>
      <c r="ED334">
        <v>0.280769752426336</v>
      </c>
      <c r="EE334">
        <v>1</v>
      </c>
      <c r="EF334">
        <v>4.61607365853659</v>
      </c>
      <c r="EG334">
        <v>0.34186411149826</v>
      </c>
      <c r="EH334">
        <v>0.0355664305110597</v>
      </c>
      <c r="EI334">
        <v>0</v>
      </c>
      <c r="EJ334">
        <v>2</v>
      </c>
      <c r="EK334">
        <v>3</v>
      </c>
      <c r="EL334" t="s">
        <v>340</v>
      </c>
      <c r="EM334">
        <v>100</v>
      </c>
      <c r="EN334">
        <v>100</v>
      </c>
      <c r="EO334">
        <v>2.126</v>
      </c>
      <c r="EP334">
        <v>-0.0344</v>
      </c>
      <c r="EQ334">
        <v>1.36772170046793</v>
      </c>
      <c r="ER334">
        <v>0.00225868272383977</v>
      </c>
      <c r="ES334">
        <v>-9.96746185667655e-07</v>
      </c>
      <c r="ET334">
        <v>2.83711317370827e-10</v>
      </c>
      <c r="EU334">
        <v>-0.063082517618382</v>
      </c>
      <c r="EV334">
        <v>-0.00217948432402501</v>
      </c>
      <c r="EW334">
        <v>0.000453263451741206</v>
      </c>
      <c r="EX334">
        <v>-1.16319206543697e-06</v>
      </c>
      <c r="EY334">
        <v>-2</v>
      </c>
      <c r="EZ334">
        <v>2196</v>
      </c>
      <c r="FA334">
        <v>1</v>
      </c>
      <c r="FB334">
        <v>25</v>
      </c>
      <c r="FC334">
        <v>11.6</v>
      </c>
      <c r="FD334">
        <v>11.5</v>
      </c>
      <c r="FE334">
        <v>18</v>
      </c>
      <c r="FF334">
        <v>948.768</v>
      </c>
      <c r="FG334">
        <v>427.227</v>
      </c>
      <c r="FH334">
        <v>28.6526</v>
      </c>
      <c r="FI334">
        <v>25.3384</v>
      </c>
      <c r="FJ334">
        <v>30.0002</v>
      </c>
      <c r="FK334">
        <v>25.5102</v>
      </c>
      <c r="FL334">
        <v>25.5534</v>
      </c>
      <c r="FM334">
        <v>25.2919</v>
      </c>
      <c r="FN334">
        <v>63.6805</v>
      </c>
      <c r="FO334">
        <v>0</v>
      </c>
      <c r="FP334">
        <v>28.75</v>
      </c>
      <c r="FQ334">
        <v>420</v>
      </c>
      <c r="FR334">
        <v>6.27831</v>
      </c>
      <c r="FS334">
        <v>101.44</v>
      </c>
      <c r="FT334">
        <v>102.066</v>
      </c>
    </row>
    <row r="335" spans="1:176">
      <c r="A335">
        <v>319</v>
      </c>
      <c r="B335">
        <v>1626126950.6</v>
      </c>
      <c r="C335">
        <v>636.099999904633</v>
      </c>
      <c r="D335" t="s">
        <v>932</v>
      </c>
      <c r="E335" t="s">
        <v>933</v>
      </c>
      <c r="F335">
        <v>1</v>
      </c>
      <c r="I335">
        <v>1626126949.6</v>
      </c>
      <c r="J335">
        <f>(K335)/1000</f>
        <v>0</v>
      </c>
      <c r="K335">
        <f>1000*CC335*AI335*(BY335-BZ335)/(100*BR335*(1000-AI335*BY335))</f>
        <v>0</v>
      </c>
      <c r="L335">
        <f>CC335*AI335*(BX335-BW335*(1000-AI335*BZ335)/(1000-AI335*BY335))/(100*BR335)</f>
        <v>0</v>
      </c>
      <c r="M335">
        <f>BW335 - IF(AI335&gt;1, L335*BR335*100.0/(AK335*CK335), 0)</f>
        <v>0</v>
      </c>
      <c r="N335">
        <f>((T335-J335/2)*M335-L335)/(T335+J335/2)</f>
        <v>0</v>
      </c>
      <c r="O335">
        <f>N335*(CD335+CE335)/1000.0</f>
        <v>0</v>
      </c>
      <c r="P335">
        <f>(BW335 - IF(AI335&gt;1, L335*BR335*100.0/(AK335*CK335), 0))*(CD335+CE335)/1000.0</f>
        <v>0</v>
      </c>
      <c r="Q335">
        <f>2.0/((1/S335-1/R335)+SIGN(S335)*SQRT((1/S335-1/R335)*(1/S335-1/R335) + 4*BS335/((BS335+1)*(BS335+1))*(2*1/S335*1/R335-1/R335*1/R335)))</f>
        <v>0</v>
      </c>
      <c r="R335">
        <f>IF(LEFT(BT335,1)&lt;&gt;"0",IF(LEFT(BT335,1)="1",3.0,BU335),$D$5+$E$5*(CK335*CD335/($K$5*1000))+$F$5*(CK335*CD335/($K$5*1000))*MAX(MIN(BR335,$J$5),$I$5)*MAX(MIN(BR335,$J$5),$I$5)+$G$5*MAX(MIN(BR335,$J$5),$I$5)*(CK335*CD335/($K$5*1000))+$H$5*(CK335*CD335/($K$5*1000))*(CK335*CD335/($K$5*1000)))</f>
        <v>0</v>
      </c>
      <c r="S335">
        <f>J335*(1000-(1000*0.61365*exp(17.502*W335/(240.97+W335))/(CD335+CE335)+BY335)/2)/(1000*0.61365*exp(17.502*W335/(240.97+W335))/(CD335+CE335)-BY335)</f>
        <v>0</v>
      </c>
      <c r="T335">
        <f>1/((BS335+1)/(Q335/1.6)+1/(R335/1.37)) + BS335/((BS335+1)/(Q335/1.6) + BS335/(R335/1.37))</f>
        <v>0</v>
      </c>
      <c r="U335">
        <f>(BN335*BQ335)</f>
        <v>0</v>
      </c>
      <c r="V335">
        <f>(CF335+(U335+2*0.95*5.67E-8*(((CF335+$B$7)+273)^4-(CF335+273)^4)-44100*J335)/(1.84*29.3*R335+8*0.95*5.67E-8*(CF335+273)^3))</f>
        <v>0</v>
      </c>
      <c r="W335">
        <f>($C$7*CG335+$D$7*CH335+$E$7*V335)</f>
        <v>0</v>
      </c>
      <c r="X335">
        <f>0.61365*exp(17.502*W335/(240.97+W335))</f>
        <v>0</v>
      </c>
      <c r="Y335">
        <f>(Z335/AA335*100)</f>
        <v>0</v>
      </c>
      <c r="Z335">
        <f>BY335*(CD335+CE335)/1000</f>
        <v>0</v>
      </c>
      <c r="AA335">
        <f>0.61365*exp(17.502*CF335/(240.97+CF335))</f>
        <v>0</v>
      </c>
      <c r="AB335">
        <f>(X335-BY335*(CD335+CE335)/1000)</f>
        <v>0</v>
      </c>
      <c r="AC335">
        <f>(-J335*44100)</f>
        <v>0</v>
      </c>
      <c r="AD335">
        <f>2*29.3*R335*0.92*(CF335-W335)</f>
        <v>0</v>
      </c>
      <c r="AE335">
        <f>2*0.95*5.67E-8*(((CF335+$B$7)+273)^4-(W335+273)^4)</f>
        <v>0</v>
      </c>
      <c r="AF335">
        <f>U335+AE335+AC335+AD335</f>
        <v>0</v>
      </c>
      <c r="AG335">
        <v>10</v>
      </c>
      <c r="AH335">
        <v>1</v>
      </c>
      <c r="AI335">
        <f>IF(AG335*$H$13&gt;=AK335,1.0,(AK335/(AK335-AG335*$H$13)))</f>
        <v>0</v>
      </c>
      <c r="AJ335">
        <f>(AI335-1)*100</f>
        <v>0</v>
      </c>
      <c r="AK335">
        <f>MAX(0,($B$13+$C$13*CK335)/(1+$D$13*CK335)*CD335/(CF335+273)*$E$13)</f>
        <v>0</v>
      </c>
      <c r="AL335" t="s">
        <v>292</v>
      </c>
      <c r="AM335" t="s">
        <v>292</v>
      </c>
      <c r="AN335">
        <v>0</v>
      </c>
      <c r="AO335">
        <v>0</v>
      </c>
      <c r="AP335">
        <f>1-AN335/AO335</f>
        <v>0</v>
      </c>
      <c r="AQ335">
        <v>0</v>
      </c>
      <c r="AR335" t="s">
        <v>292</v>
      </c>
      <c r="AS335" t="s">
        <v>292</v>
      </c>
      <c r="AT335">
        <v>0</v>
      </c>
      <c r="AU335">
        <v>0</v>
      </c>
      <c r="AV335">
        <f>1-AT335/AU335</f>
        <v>0</v>
      </c>
      <c r="AW335">
        <v>0.5</v>
      </c>
      <c r="AX335">
        <f>BO335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292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BN335">
        <f>$B$11*CL335+$C$11*CM335+$F$11*CN335*(1-CQ335)</f>
        <v>0</v>
      </c>
      <c r="BO335">
        <f>BN335*BP335</f>
        <v>0</v>
      </c>
      <c r="BP335">
        <f>($B$11*$D$9+$C$11*$D$9+$F$11*((DA335+CS335)/MAX(DA335+CS335+DB335, 0.1)*$I$9+DB335/MAX(DA335+CS335+DB335, 0.1)*$J$9))/($B$11+$C$11+$F$11)</f>
        <v>0</v>
      </c>
      <c r="BQ335">
        <f>($B$11*$K$9+$C$11*$K$9+$F$11*((DA335+CS335)/MAX(DA335+CS335+DB335, 0.1)*$P$9+DB335/MAX(DA335+CS335+DB335, 0.1)*$Q$9))/($B$11+$C$11+$F$11)</f>
        <v>0</v>
      </c>
      <c r="BR335">
        <v>6</v>
      </c>
      <c r="BS335">
        <v>0.5</v>
      </c>
      <c r="BT335" t="s">
        <v>293</v>
      </c>
      <c r="BU335">
        <v>2</v>
      </c>
      <c r="BV335">
        <v>1626126949.6</v>
      </c>
      <c r="BW335">
        <v>399.838333333333</v>
      </c>
      <c r="BX335">
        <v>419.981333333333</v>
      </c>
      <c r="BY335">
        <v>10.8775</v>
      </c>
      <c r="BZ335">
        <v>6.18139</v>
      </c>
      <c r="CA335">
        <v>397.712</v>
      </c>
      <c r="CB335">
        <v>10.9118666666667</v>
      </c>
      <c r="CC335">
        <v>899.849</v>
      </c>
      <c r="CD335">
        <v>100.778</v>
      </c>
      <c r="CE335">
        <v>0.107971333333333</v>
      </c>
      <c r="CF335">
        <v>25.0271</v>
      </c>
      <c r="CG335">
        <v>23.4159333333333</v>
      </c>
      <c r="CH335">
        <v>999.9</v>
      </c>
      <c r="CI335">
        <v>0</v>
      </c>
      <c r="CJ335">
        <v>0</v>
      </c>
      <c r="CK335">
        <v>9761.87333333333</v>
      </c>
      <c r="CL335">
        <v>0</v>
      </c>
      <c r="CM335">
        <v>0.221023</v>
      </c>
      <c r="CN335">
        <v>1459.95</v>
      </c>
      <c r="CO335">
        <v>0.972997666666667</v>
      </c>
      <c r="CP335">
        <v>0.0270023666666667</v>
      </c>
      <c r="CQ335">
        <v>0</v>
      </c>
      <c r="CR335">
        <v>873.222</v>
      </c>
      <c r="CS335">
        <v>4.99999</v>
      </c>
      <c r="CT335">
        <v>12807.9</v>
      </c>
      <c r="CU335">
        <v>12727.9</v>
      </c>
      <c r="CV335">
        <v>40.375</v>
      </c>
      <c r="CW335">
        <v>42.312</v>
      </c>
      <c r="CX335">
        <v>41.437</v>
      </c>
      <c r="CY335">
        <v>41.75</v>
      </c>
      <c r="CZ335">
        <v>42.437</v>
      </c>
      <c r="DA335">
        <v>1415.66</v>
      </c>
      <c r="DB335">
        <v>39.29</v>
      </c>
      <c r="DC335">
        <v>0</v>
      </c>
      <c r="DD335">
        <v>1626126960.1</v>
      </c>
      <c r="DE335">
        <v>0</v>
      </c>
      <c r="DF335">
        <v>873.448153846154</v>
      </c>
      <c r="DG335">
        <v>-2.18543590245818</v>
      </c>
      <c r="DH335">
        <v>-17.2820512758464</v>
      </c>
      <c r="DI335">
        <v>12810.1269230769</v>
      </c>
      <c r="DJ335">
        <v>15</v>
      </c>
      <c r="DK335">
        <v>1626126261</v>
      </c>
      <c r="DL335" t="s">
        <v>294</v>
      </c>
      <c r="DM335">
        <v>1626126255</v>
      </c>
      <c r="DN335">
        <v>1626126261</v>
      </c>
      <c r="DO335">
        <v>7</v>
      </c>
      <c r="DP335">
        <v>0.339</v>
      </c>
      <c r="DQ335">
        <v>0.02</v>
      </c>
      <c r="DR335">
        <v>2.158</v>
      </c>
      <c r="DS335">
        <v>-0.064</v>
      </c>
      <c r="DT335">
        <v>420</v>
      </c>
      <c r="DU335">
        <v>4</v>
      </c>
      <c r="DV335">
        <v>0.09</v>
      </c>
      <c r="DW335">
        <v>0.05</v>
      </c>
      <c r="DX335">
        <v>-20.0883268292683</v>
      </c>
      <c r="DY335">
        <v>-0.483618815330965</v>
      </c>
      <c r="DZ335">
        <v>0.0525271638176565</v>
      </c>
      <c r="EA335">
        <v>1</v>
      </c>
      <c r="EB335">
        <v>873.563363636364</v>
      </c>
      <c r="EC335">
        <v>-1.91466578219623</v>
      </c>
      <c r="ED335">
        <v>0.269208133762237</v>
      </c>
      <c r="EE335">
        <v>1</v>
      </c>
      <c r="EF335">
        <v>4.62943707317073</v>
      </c>
      <c r="EG335">
        <v>0.340046550522659</v>
      </c>
      <c r="EH335">
        <v>0.0353629287941071</v>
      </c>
      <c r="EI335">
        <v>0</v>
      </c>
      <c r="EJ335">
        <v>2</v>
      </c>
      <c r="EK335">
        <v>3</v>
      </c>
      <c r="EL335" t="s">
        <v>340</v>
      </c>
      <c r="EM335">
        <v>100</v>
      </c>
      <c r="EN335">
        <v>100</v>
      </c>
      <c r="EO335">
        <v>2.126</v>
      </c>
      <c r="EP335">
        <v>-0.0344</v>
      </c>
      <c r="EQ335">
        <v>1.36772170046793</v>
      </c>
      <c r="ER335">
        <v>0.00225868272383977</v>
      </c>
      <c r="ES335">
        <v>-9.96746185667655e-07</v>
      </c>
      <c r="ET335">
        <v>2.83711317370827e-10</v>
      </c>
      <c r="EU335">
        <v>-0.063082517618382</v>
      </c>
      <c r="EV335">
        <v>-0.00217948432402501</v>
      </c>
      <c r="EW335">
        <v>0.000453263451741206</v>
      </c>
      <c r="EX335">
        <v>-1.16319206543697e-06</v>
      </c>
      <c r="EY335">
        <v>-2</v>
      </c>
      <c r="EZ335">
        <v>2196</v>
      </c>
      <c r="FA335">
        <v>1</v>
      </c>
      <c r="FB335">
        <v>25</v>
      </c>
      <c r="FC335">
        <v>11.6</v>
      </c>
      <c r="FD335">
        <v>11.5</v>
      </c>
      <c r="FE335">
        <v>18</v>
      </c>
      <c r="FF335">
        <v>948.177</v>
      </c>
      <c r="FG335">
        <v>427.474</v>
      </c>
      <c r="FH335">
        <v>28.7154</v>
      </c>
      <c r="FI335">
        <v>25.3382</v>
      </c>
      <c r="FJ335">
        <v>30.0001</v>
      </c>
      <c r="FK335">
        <v>25.5092</v>
      </c>
      <c r="FL335">
        <v>25.5529</v>
      </c>
      <c r="FM335">
        <v>25.2939</v>
      </c>
      <c r="FN335">
        <v>63.6805</v>
      </c>
      <c r="FO335">
        <v>0</v>
      </c>
      <c r="FP335">
        <v>28.85</v>
      </c>
      <c r="FQ335">
        <v>420</v>
      </c>
      <c r="FR335">
        <v>6.3313</v>
      </c>
      <c r="FS335">
        <v>101.439</v>
      </c>
      <c r="FT335">
        <v>102.066</v>
      </c>
    </row>
    <row r="336" spans="1:176">
      <c r="A336">
        <v>320</v>
      </c>
      <c r="B336">
        <v>1626126952.6</v>
      </c>
      <c r="C336">
        <v>638.099999904633</v>
      </c>
      <c r="D336" t="s">
        <v>934</v>
      </c>
      <c r="E336" t="s">
        <v>935</v>
      </c>
      <c r="F336">
        <v>1</v>
      </c>
      <c r="I336">
        <v>1626126951.6</v>
      </c>
      <c r="J336">
        <f>(K336)/1000</f>
        <v>0</v>
      </c>
      <c r="K336">
        <f>1000*CC336*AI336*(BY336-BZ336)/(100*BR336*(1000-AI336*BY336))</f>
        <v>0</v>
      </c>
      <c r="L336">
        <f>CC336*AI336*(BX336-BW336*(1000-AI336*BZ336)/(1000-AI336*BY336))/(100*BR336)</f>
        <v>0</v>
      </c>
      <c r="M336">
        <f>BW336 - IF(AI336&gt;1, L336*BR336*100.0/(AK336*CK336), 0)</f>
        <v>0</v>
      </c>
      <c r="N336">
        <f>((T336-J336/2)*M336-L336)/(T336+J336/2)</f>
        <v>0</v>
      </c>
      <c r="O336">
        <f>N336*(CD336+CE336)/1000.0</f>
        <v>0</v>
      </c>
      <c r="P336">
        <f>(BW336 - IF(AI336&gt;1, L336*BR336*100.0/(AK336*CK336), 0))*(CD336+CE336)/1000.0</f>
        <v>0</v>
      </c>
      <c r="Q336">
        <f>2.0/((1/S336-1/R336)+SIGN(S336)*SQRT((1/S336-1/R336)*(1/S336-1/R336) + 4*BS336/((BS336+1)*(BS336+1))*(2*1/S336*1/R336-1/R336*1/R336)))</f>
        <v>0</v>
      </c>
      <c r="R336">
        <f>IF(LEFT(BT336,1)&lt;&gt;"0",IF(LEFT(BT336,1)="1",3.0,BU336),$D$5+$E$5*(CK336*CD336/($K$5*1000))+$F$5*(CK336*CD336/($K$5*1000))*MAX(MIN(BR336,$J$5),$I$5)*MAX(MIN(BR336,$J$5),$I$5)+$G$5*MAX(MIN(BR336,$J$5),$I$5)*(CK336*CD336/($K$5*1000))+$H$5*(CK336*CD336/($K$5*1000))*(CK336*CD336/($K$5*1000)))</f>
        <v>0</v>
      </c>
      <c r="S336">
        <f>J336*(1000-(1000*0.61365*exp(17.502*W336/(240.97+W336))/(CD336+CE336)+BY336)/2)/(1000*0.61365*exp(17.502*W336/(240.97+W336))/(CD336+CE336)-BY336)</f>
        <v>0</v>
      </c>
      <c r="T336">
        <f>1/((BS336+1)/(Q336/1.6)+1/(R336/1.37)) + BS336/((BS336+1)/(Q336/1.6) + BS336/(R336/1.37))</f>
        <v>0</v>
      </c>
      <c r="U336">
        <f>(BN336*BQ336)</f>
        <v>0</v>
      </c>
      <c r="V336">
        <f>(CF336+(U336+2*0.95*5.67E-8*(((CF336+$B$7)+273)^4-(CF336+273)^4)-44100*J336)/(1.84*29.3*R336+8*0.95*5.67E-8*(CF336+273)^3))</f>
        <v>0</v>
      </c>
      <c r="W336">
        <f>($C$7*CG336+$D$7*CH336+$E$7*V336)</f>
        <v>0</v>
      </c>
      <c r="X336">
        <f>0.61365*exp(17.502*W336/(240.97+W336))</f>
        <v>0</v>
      </c>
      <c r="Y336">
        <f>(Z336/AA336*100)</f>
        <v>0</v>
      </c>
      <c r="Z336">
        <f>BY336*(CD336+CE336)/1000</f>
        <v>0</v>
      </c>
      <c r="AA336">
        <f>0.61365*exp(17.502*CF336/(240.97+CF336))</f>
        <v>0</v>
      </c>
      <c r="AB336">
        <f>(X336-BY336*(CD336+CE336)/1000)</f>
        <v>0</v>
      </c>
      <c r="AC336">
        <f>(-J336*44100)</f>
        <v>0</v>
      </c>
      <c r="AD336">
        <f>2*29.3*R336*0.92*(CF336-W336)</f>
        <v>0</v>
      </c>
      <c r="AE336">
        <f>2*0.95*5.67E-8*(((CF336+$B$7)+273)^4-(W336+273)^4)</f>
        <v>0</v>
      </c>
      <c r="AF336">
        <f>U336+AE336+AC336+AD336</f>
        <v>0</v>
      </c>
      <c r="AG336">
        <v>11</v>
      </c>
      <c r="AH336">
        <v>1</v>
      </c>
      <c r="AI336">
        <f>IF(AG336*$H$13&gt;=AK336,1.0,(AK336/(AK336-AG336*$H$13)))</f>
        <v>0</v>
      </c>
      <c r="AJ336">
        <f>(AI336-1)*100</f>
        <v>0</v>
      </c>
      <c r="AK336">
        <f>MAX(0,($B$13+$C$13*CK336)/(1+$D$13*CK336)*CD336/(CF336+273)*$E$13)</f>
        <v>0</v>
      </c>
      <c r="AL336" t="s">
        <v>292</v>
      </c>
      <c r="AM336" t="s">
        <v>292</v>
      </c>
      <c r="AN336">
        <v>0</v>
      </c>
      <c r="AO336">
        <v>0</v>
      </c>
      <c r="AP336">
        <f>1-AN336/AO336</f>
        <v>0</v>
      </c>
      <c r="AQ336">
        <v>0</v>
      </c>
      <c r="AR336" t="s">
        <v>292</v>
      </c>
      <c r="AS336" t="s">
        <v>292</v>
      </c>
      <c r="AT336">
        <v>0</v>
      </c>
      <c r="AU336">
        <v>0</v>
      </c>
      <c r="AV336">
        <f>1-AT336/AU336</f>
        <v>0</v>
      </c>
      <c r="AW336">
        <v>0.5</v>
      </c>
      <c r="AX336">
        <f>BO336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292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BN336">
        <f>$B$11*CL336+$C$11*CM336+$F$11*CN336*(1-CQ336)</f>
        <v>0</v>
      </c>
      <c r="BO336">
        <f>BN336*BP336</f>
        <v>0</v>
      </c>
      <c r="BP336">
        <f>($B$11*$D$9+$C$11*$D$9+$F$11*((DA336+CS336)/MAX(DA336+CS336+DB336, 0.1)*$I$9+DB336/MAX(DA336+CS336+DB336, 0.1)*$J$9))/($B$11+$C$11+$F$11)</f>
        <v>0</v>
      </c>
      <c r="BQ336">
        <f>($B$11*$K$9+$C$11*$K$9+$F$11*((DA336+CS336)/MAX(DA336+CS336+DB336, 0.1)*$P$9+DB336/MAX(DA336+CS336+DB336, 0.1)*$Q$9))/($B$11+$C$11+$F$11)</f>
        <v>0</v>
      </c>
      <c r="BR336">
        <v>6</v>
      </c>
      <c r="BS336">
        <v>0.5</v>
      </c>
      <c r="BT336" t="s">
        <v>293</v>
      </c>
      <c r="BU336">
        <v>2</v>
      </c>
      <c r="BV336">
        <v>1626126951.6</v>
      </c>
      <c r="BW336">
        <v>399.808666666667</v>
      </c>
      <c r="BX336">
        <v>419.957</v>
      </c>
      <c r="BY336">
        <v>10.9021666666667</v>
      </c>
      <c r="BZ336">
        <v>6.19583666666667</v>
      </c>
      <c r="CA336">
        <v>397.682333333333</v>
      </c>
      <c r="CB336">
        <v>10.9364</v>
      </c>
      <c r="CC336">
        <v>899.840666666667</v>
      </c>
      <c r="CD336">
        <v>100.777333333333</v>
      </c>
      <c r="CE336">
        <v>0.107579333333333</v>
      </c>
      <c r="CF336">
        <v>25.0715666666667</v>
      </c>
      <c r="CG336">
        <v>23.4468</v>
      </c>
      <c r="CH336">
        <v>999.9</v>
      </c>
      <c r="CI336">
        <v>0</v>
      </c>
      <c r="CJ336">
        <v>0</v>
      </c>
      <c r="CK336">
        <v>9957.3</v>
      </c>
      <c r="CL336">
        <v>0</v>
      </c>
      <c r="CM336">
        <v>0.221023</v>
      </c>
      <c r="CN336">
        <v>1460.03333333333</v>
      </c>
      <c r="CO336">
        <v>0.972999</v>
      </c>
      <c r="CP336">
        <v>0.0270008</v>
      </c>
      <c r="CQ336">
        <v>0</v>
      </c>
      <c r="CR336">
        <v>873.122666666667</v>
      </c>
      <c r="CS336">
        <v>4.99999</v>
      </c>
      <c r="CT336">
        <v>12808.7</v>
      </c>
      <c r="CU336">
        <v>12728.6333333333</v>
      </c>
      <c r="CV336">
        <v>40.375</v>
      </c>
      <c r="CW336">
        <v>42.312</v>
      </c>
      <c r="CX336">
        <v>41.437</v>
      </c>
      <c r="CY336">
        <v>41.75</v>
      </c>
      <c r="CZ336">
        <v>42.437</v>
      </c>
      <c r="DA336">
        <v>1415.74333333333</v>
      </c>
      <c r="DB336">
        <v>39.29</v>
      </c>
      <c r="DC336">
        <v>0</v>
      </c>
      <c r="DD336">
        <v>1626126961.9</v>
      </c>
      <c r="DE336">
        <v>0</v>
      </c>
      <c r="DF336">
        <v>873.3834</v>
      </c>
      <c r="DG336">
        <v>-2.19276922668046</v>
      </c>
      <c r="DH336">
        <v>-8.6538461309768</v>
      </c>
      <c r="DI336">
        <v>12809.376</v>
      </c>
      <c r="DJ336">
        <v>15</v>
      </c>
      <c r="DK336">
        <v>1626126261</v>
      </c>
      <c r="DL336" t="s">
        <v>294</v>
      </c>
      <c r="DM336">
        <v>1626126255</v>
      </c>
      <c r="DN336">
        <v>1626126261</v>
      </c>
      <c r="DO336">
        <v>7</v>
      </c>
      <c r="DP336">
        <v>0.339</v>
      </c>
      <c r="DQ336">
        <v>0.02</v>
      </c>
      <c r="DR336">
        <v>2.158</v>
      </c>
      <c r="DS336">
        <v>-0.064</v>
      </c>
      <c r="DT336">
        <v>420</v>
      </c>
      <c r="DU336">
        <v>4</v>
      </c>
      <c r="DV336">
        <v>0.09</v>
      </c>
      <c r="DW336">
        <v>0.05</v>
      </c>
      <c r="DX336">
        <v>-20.0976219512195</v>
      </c>
      <c r="DY336">
        <v>-0.489903135888514</v>
      </c>
      <c r="DZ336">
        <v>0.0528134199140898</v>
      </c>
      <c r="EA336">
        <v>1</v>
      </c>
      <c r="EB336">
        <v>873.514909090909</v>
      </c>
      <c r="EC336">
        <v>-2.07540998766737</v>
      </c>
      <c r="ED336">
        <v>0.289588670006516</v>
      </c>
      <c r="EE336">
        <v>1</v>
      </c>
      <c r="EF336">
        <v>4.64210073170732</v>
      </c>
      <c r="EG336">
        <v>0.347557212543559</v>
      </c>
      <c r="EH336">
        <v>0.036123142395669</v>
      </c>
      <c r="EI336">
        <v>0</v>
      </c>
      <c r="EJ336">
        <v>2</v>
      </c>
      <c r="EK336">
        <v>3</v>
      </c>
      <c r="EL336" t="s">
        <v>340</v>
      </c>
      <c r="EM336">
        <v>100</v>
      </c>
      <c r="EN336">
        <v>100</v>
      </c>
      <c r="EO336">
        <v>2.126</v>
      </c>
      <c r="EP336">
        <v>-0.0342</v>
      </c>
      <c r="EQ336">
        <v>1.36772170046793</v>
      </c>
      <c r="ER336">
        <v>0.00225868272383977</v>
      </c>
      <c r="ES336">
        <v>-9.96746185667655e-07</v>
      </c>
      <c r="ET336">
        <v>2.83711317370827e-10</v>
      </c>
      <c r="EU336">
        <v>-0.063082517618382</v>
      </c>
      <c r="EV336">
        <v>-0.00217948432402501</v>
      </c>
      <c r="EW336">
        <v>0.000453263451741206</v>
      </c>
      <c r="EX336">
        <v>-1.16319206543697e-06</v>
      </c>
      <c r="EY336">
        <v>-2</v>
      </c>
      <c r="EZ336">
        <v>2196</v>
      </c>
      <c r="FA336">
        <v>1</v>
      </c>
      <c r="FB336">
        <v>25</v>
      </c>
      <c r="FC336">
        <v>11.6</v>
      </c>
      <c r="FD336">
        <v>11.5</v>
      </c>
      <c r="FE336">
        <v>18</v>
      </c>
      <c r="FF336">
        <v>947.948</v>
      </c>
      <c r="FG336">
        <v>427.317</v>
      </c>
      <c r="FH336">
        <v>28.7847</v>
      </c>
      <c r="FI336">
        <v>25.3371</v>
      </c>
      <c r="FJ336">
        <v>30.0001</v>
      </c>
      <c r="FK336">
        <v>25.5081</v>
      </c>
      <c r="FL336">
        <v>25.5518</v>
      </c>
      <c r="FM336">
        <v>25.2933</v>
      </c>
      <c r="FN336">
        <v>63.3794</v>
      </c>
      <c r="FO336">
        <v>0</v>
      </c>
      <c r="FP336">
        <v>28.85</v>
      </c>
      <c r="FQ336">
        <v>420</v>
      </c>
      <c r="FR336">
        <v>6.32421</v>
      </c>
      <c r="FS336">
        <v>101.439</v>
      </c>
      <c r="FT336">
        <v>102.066</v>
      </c>
    </row>
    <row r="337" spans="1:176">
      <c r="A337">
        <v>321</v>
      </c>
      <c r="B337">
        <v>1626126954.6</v>
      </c>
      <c r="C337">
        <v>640.099999904633</v>
      </c>
      <c r="D337" t="s">
        <v>936</v>
      </c>
      <c r="E337" t="s">
        <v>937</v>
      </c>
      <c r="F337">
        <v>1</v>
      </c>
      <c r="I337">
        <v>1626126953.6</v>
      </c>
      <c r="J337">
        <f>(K337)/1000</f>
        <v>0</v>
      </c>
      <c r="K337">
        <f>1000*CC337*AI337*(BY337-BZ337)/(100*BR337*(1000-AI337*BY337))</f>
        <v>0</v>
      </c>
      <c r="L337">
        <f>CC337*AI337*(BX337-BW337*(1000-AI337*BZ337)/(1000-AI337*BY337))/(100*BR337)</f>
        <v>0</v>
      </c>
      <c r="M337">
        <f>BW337 - IF(AI337&gt;1, L337*BR337*100.0/(AK337*CK337), 0)</f>
        <v>0</v>
      </c>
      <c r="N337">
        <f>((T337-J337/2)*M337-L337)/(T337+J337/2)</f>
        <v>0</v>
      </c>
      <c r="O337">
        <f>N337*(CD337+CE337)/1000.0</f>
        <v>0</v>
      </c>
      <c r="P337">
        <f>(BW337 - IF(AI337&gt;1, L337*BR337*100.0/(AK337*CK337), 0))*(CD337+CE337)/1000.0</f>
        <v>0</v>
      </c>
      <c r="Q337">
        <f>2.0/((1/S337-1/R337)+SIGN(S337)*SQRT((1/S337-1/R337)*(1/S337-1/R337) + 4*BS337/((BS337+1)*(BS337+1))*(2*1/S337*1/R337-1/R337*1/R337)))</f>
        <v>0</v>
      </c>
      <c r="R337">
        <f>IF(LEFT(BT337,1)&lt;&gt;"0",IF(LEFT(BT337,1)="1",3.0,BU337),$D$5+$E$5*(CK337*CD337/($K$5*1000))+$F$5*(CK337*CD337/($K$5*1000))*MAX(MIN(BR337,$J$5),$I$5)*MAX(MIN(BR337,$J$5),$I$5)+$G$5*MAX(MIN(BR337,$J$5),$I$5)*(CK337*CD337/($K$5*1000))+$H$5*(CK337*CD337/($K$5*1000))*(CK337*CD337/($K$5*1000)))</f>
        <v>0</v>
      </c>
      <c r="S337">
        <f>J337*(1000-(1000*0.61365*exp(17.502*W337/(240.97+W337))/(CD337+CE337)+BY337)/2)/(1000*0.61365*exp(17.502*W337/(240.97+W337))/(CD337+CE337)-BY337)</f>
        <v>0</v>
      </c>
      <c r="T337">
        <f>1/((BS337+1)/(Q337/1.6)+1/(R337/1.37)) + BS337/((BS337+1)/(Q337/1.6) + BS337/(R337/1.37))</f>
        <v>0</v>
      </c>
      <c r="U337">
        <f>(BN337*BQ337)</f>
        <v>0</v>
      </c>
      <c r="V337">
        <f>(CF337+(U337+2*0.95*5.67E-8*(((CF337+$B$7)+273)^4-(CF337+273)^4)-44100*J337)/(1.84*29.3*R337+8*0.95*5.67E-8*(CF337+273)^3))</f>
        <v>0</v>
      </c>
      <c r="W337">
        <f>($C$7*CG337+$D$7*CH337+$E$7*V337)</f>
        <v>0</v>
      </c>
      <c r="X337">
        <f>0.61365*exp(17.502*W337/(240.97+W337))</f>
        <v>0</v>
      </c>
      <c r="Y337">
        <f>(Z337/AA337*100)</f>
        <v>0</v>
      </c>
      <c r="Z337">
        <f>BY337*(CD337+CE337)/1000</f>
        <v>0</v>
      </c>
      <c r="AA337">
        <f>0.61365*exp(17.502*CF337/(240.97+CF337))</f>
        <v>0</v>
      </c>
      <c r="AB337">
        <f>(X337-BY337*(CD337+CE337)/1000)</f>
        <v>0</v>
      </c>
      <c r="AC337">
        <f>(-J337*44100)</f>
        <v>0</v>
      </c>
      <c r="AD337">
        <f>2*29.3*R337*0.92*(CF337-W337)</f>
        <v>0</v>
      </c>
      <c r="AE337">
        <f>2*0.95*5.67E-8*(((CF337+$B$7)+273)^4-(W337+273)^4)</f>
        <v>0</v>
      </c>
      <c r="AF337">
        <f>U337+AE337+AC337+AD337</f>
        <v>0</v>
      </c>
      <c r="AG337">
        <v>10</v>
      </c>
      <c r="AH337">
        <v>1</v>
      </c>
      <c r="AI337">
        <f>IF(AG337*$H$13&gt;=AK337,1.0,(AK337/(AK337-AG337*$H$13)))</f>
        <v>0</v>
      </c>
      <c r="AJ337">
        <f>(AI337-1)*100</f>
        <v>0</v>
      </c>
      <c r="AK337">
        <f>MAX(0,($B$13+$C$13*CK337)/(1+$D$13*CK337)*CD337/(CF337+273)*$E$13)</f>
        <v>0</v>
      </c>
      <c r="AL337" t="s">
        <v>292</v>
      </c>
      <c r="AM337" t="s">
        <v>292</v>
      </c>
      <c r="AN337">
        <v>0</v>
      </c>
      <c r="AO337">
        <v>0</v>
      </c>
      <c r="AP337">
        <f>1-AN337/AO337</f>
        <v>0</v>
      </c>
      <c r="AQ337">
        <v>0</v>
      </c>
      <c r="AR337" t="s">
        <v>292</v>
      </c>
      <c r="AS337" t="s">
        <v>292</v>
      </c>
      <c r="AT337">
        <v>0</v>
      </c>
      <c r="AU337">
        <v>0</v>
      </c>
      <c r="AV337">
        <f>1-AT337/AU337</f>
        <v>0</v>
      </c>
      <c r="AW337">
        <v>0.5</v>
      </c>
      <c r="AX337">
        <f>BO337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292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BN337">
        <f>$B$11*CL337+$C$11*CM337+$F$11*CN337*(1-CQ337)</f>
        <v>0</v>
      </c>
      <c r="BO337">
        <f>BN337*BP337</f>
        <v>0</v>
      </c>
      <c r="BP337">
        <f>($B$11*$D$9+$C$11*$D$9+$F$11*((DA337+CS337)/MAX(DA337+CS337+DB337, 0.1)*$I$9+DB337/MAX(DA337+CS337+DB337, 0.1)*$J$9))/($B$11+$C$11+$F$11)</f>
        <v>0</v>
      </c>
      <c r="BQ337">
        <f>($B$11*$K$9+$C$11*$K$9+$F$11*((DA337+CS337)/MAX(DA337+CS337+DB337, 0.1)*$P$9+DB337/MAX(DA337+CS337+DB337, 0.1)*$Q$9))/($B$11+$C$11+$F$11)</f>
        <v>0</v>
      </c>
      <c r="BR337">
        <v>6</v>
      </c>
      <c r="BS337">
        <v>0.5</v>
      </c>
      <c r="BT337" t="s">
        <v>293</v>
      </c>
      <c r="BU337">
        <v>2</v>
      </c>
      <c r="BV337">
        <v>1626126953.6</v>
      </c>
      <c r="BW337">
        <v>399.784333333333</v>
      </c>
      <c r="BX337">
        <v>419.977666666667</v>
      </c>
      <c r="BY337">
        <v>10.9337</v>
      </c>
      <c r="BZ337">
        <v>6.21604333333333</v>
      </c>
      <c r="CA337">
        <v>397.658333333333</v>
      </c>
      <c r="CB337">
        <v>10.9677</v>
      </c>
      <c r="CC337">
        <v>900.052333333333</v>
      </c>
      <c r="CD337">
        <v>100.778</v>
      </c>
      <c r="CE337">
        <v>0.108384333333333</v>
      </c>
      <c r="CF337">
        <v>25.1161666666667</v>
      </c>
      <c r="CG337">
        <v>23.4842</v>
      </c>
      <c r="CH337">
        <v>999.9</v>
      </c>
      <c r="CI337">
        <v>0</v>
      </c>
      <c r="CJ337">
        <v>0</v>
      </c>
      <c r="CK337">
        <v>9916.04</v>
      </c>
      <c r="CL337">
        <v>0</v>
      </c>
      <c r="CM337">
        <v>0.221023</v>
      </c>
      <c r="CN337">
        <v>1459.95333333333</v>
      </c>
      <c r="CO337">
        <v>0.972997666666667</v>
      </c>
      <c r="CP337">
        <v>0.0270023666666667</v>
      </c>
      <c r="CQ337">
        <v>0</v>
      </c>
      <c r="CR337">
        <v>873.214</v>
      </c>
      <c r="CS337">
        <v>4.99999</v>
      </c>
      <c r="CT337">
        <v>12806.9666666667</v>
      </c>
      <c r="CU337">
        <v>12727.9333333333</v>
      </c>
      <c r="CV337">
        <v>40.375</v>
      </c>
      <c r="CW337">
        <v>42.312</v>
      </c>
      <c r="CX337">
        <v>41.437</v>
      </c>
      <c r="CY337">
        <v>41.7706666666667</v>
      </c>
      <c r="CZ337">
        <v>42.437</v>
      </c>
      <c r="DA337">
        <v>1415.66333333333</v>
      </c>
      <c r="DB337">
        <v>39.29</v>
      </c>
      <c r="DC337">
        <v>0</v>
      </c>
      <c r="DD337">
        <v>1626126963.7</v>
      </c>
      <c r="DE337">
        <v>0</v>
      </c>
      <c r="DF337">
        <v>873.346653846154</v>
      </c>
      <c r="DG337">
        <v>-1.9394529910978</v>
      </c>
      <c r="DH337">
        <v>-12.9128205383412</v>
      </c>
      <c r="DI337">
        <v>12809.0730769231</v>
      </c>
      <c r="DJ337">
        <v>15</v>
      </c>
      <c r="DK337">
        <v>1626126261</v>
      </c>
      <c r="DL337" t="s">
        <v>294</v>
      </c>
      <c r="DM337">
        <v>1626126255</v>
      </c>
      <c r="DN337">
        <v>1626126261</v>
      </c>
      <c r="DO337">
        <v>7</v>
      </c>
      <c r="DP337">
        <v>0.339</v>
      </c>
      <c r="DQ337">
        <v>0.02</v>
      </c>
      <c r="DR337">
        <v>2.158</v>
      </c>
      <c r="DS337">
        <v>-0.064</v>
      </c>
      <c r="DT337">
        <v>420</v>
      </c>
      <c r="DU337">
        <v>4</v>
      </c>
      <c r="DV337">
        <v>0.09</v>
      </c>
      <c r="DW337">
        <v>0.05</v>
      </c>
      <c r="DX337">
        <v>-20.1115585365854</v>
      </c>
      <c r="DY337">
        <v>-0.48820557491291</v>
      </c>
      <c r="DZ337">
        <v>0.0528314991759221</v>
      </c>
      <c r="EA337">
        <v>1</v>
      </c>
      <c r="EB337">
        <v>873.4452</v>
      </c>
      <c r="EC337">
        <v>-1.8872607576931</v>
      </c>
      <c r="ED337">
        <v>0.280694322808891</v>
      </c>
      <c r="EE337">
        <v>1</v>
      </c>
      <c r="EF337">
        <v>4.65331926829268</v>
      </c>
      <c r="EG337">
        <v>0.372575749128915</v>
      </c>
      <c r="EH337">
        <v>0.0383092858507103</v>
      </c>
      <c r="EI337">
        <v>0</v>
      </c>
      <c r="EJ337">
        <v>2</v>
      </c>
      <c r="EK337">
        <v>3</v>
      </c>
      <c r="EL337" t="s">
        <v>340</v>
      </c>
      <c r="EM337">
        <v>100</v>
      </c>
      <c r="EN337">
        <v>100</v>
      </c>
      <c r="EO337">
        <v>2.126</v>
      </c>
      <c r="EP337">
        <v>-0.0338</v>
      </c>
      <c r="EQ337">
        <v>1.36772170046793</v>
      </c>
      <c r="ER337">
        <v>0.00225868272383977</v>
      </c>
      <c r="ES337">
        <v>-9.96746185667655e-07</v>
      </c>
      <c r="ET337">
        <v>2.83711317370827e-10</v>
      </c>
      <c r="EU337">
        <v>-0.063082517618382</v>
      </c>
      <c r="EV337">
        <v>-0.00217948432402501</v>
      </c>
      <c r="EW337">
        <v>0.000453263451741206</v>
      </c>
      <c r="EX337">
        <v>-1.16319206543697e-06</v>
      </c>
      <c r="EY337">
        <v>-2</v>
      </c>
      <c r="EZ337">
        <v>2196</v>
      </c>
      <c r="FA337">
        <v>1</v>
      </c>
      <c r="FB337">
        <v>25</v>
      </c>
      <c r="FC337">
        <v>11.7</v>
      </c>
      <c r="FD337">
        <v>11.6</v>
      </c>
      <c r="FE337">
        <v>18</v>
      </c>
      <c r="FF337">
        <v>948.22</v>
      </c>
      <c r="FG337">
        <v>427.456</v>
      </c>
      <c r="FH337">
        <v>28.8529</v>
      </c>
      <c r="FI337">
        <v>25.3363</v>
      </c>
      <c r="FJ337">
        <v>30.0001</v>
      </c>
      <c r="FK337">
        <v>25.5073</v>
      </c>
      <c r="FL337">
        <v>25.5507</v>
      </c>
      <c r="FM337">
        <v>25.2939</v>
      </c>
      <c r="FN337">
        <v>63.3794</v>
      </c>
      <c r="FO337">
        <v>0</v>
      </c>
      <c r="FP337">
        <v>28.95</v>
      </c>
      <c r="FQ337">
        <v>420</v>
      </c>
      <c r="FR337">
        <v>6.36822</v>
      </c>
      <c r="FS337">
        <v>101.439</v>
      </c>
      <c r="FT337">
        <v>102.066</v>
      </c>
    </row>
    <row r="338" spans="1:176">
      <c r="A338">
        <v>322</v>
      </c>
      <c r="B338">
        <v>1626126956.6</v>
      </c>
      <c r="C338">
        <v>642.099999904633</v>
      </c>
      <c r="D338" t="s">
        <v>938</v>
      </c>
      <c r="E338" t="s">
        <v>939</v>
      </c>
      <c r="F338">
        <v>1</v>
      </c>
      <c r="I338">
        <v>1626126955.6</v>
      </c>
      <c r="J338">
        <f>(K338)/1000</f>
        <v>0</v>
      </c>
      <c r="K338">
        <f>1000*CC338*AI338*(BY338-BZ338)/(100*BR338*(1000-AI338*BY338))</f>
        <v>0</v>
      </c>
      <c r="L338">
        <f>CC338*AI338*(BX338-BW338*(1000-AI338*BZ338)/(1000-AI338*BY338))/(100*BR338)</f>
        <v>0</v>
      </c>
      <c r="M338">
        <f>BW338 - IF(AI338&gt;1, L338*BR338*100.0/(AK338*CK338), 0)</f>
        <v>0</v>
      </c>
      <c r="N338">
        <f>((T338-J338/2)*M338-L338)/(T338+J338/2)</f>
        <v>0</v>
      </c>
      <c r="O338">
        <f>N338*(CD338+CE338)/1000.0</f>
        <v>0</v>
      </c>
      <c r="P338">
        <f>(BW338 - IF(AI338&gt;1, L338*BR338*100.0/(AK338*CK338), 0))*(CD338+CE338)/1000.0</f>
        <v>0</v>
      </c>
      <c r="Q338">
        <f>2.0/((1/S338-1/R338)+SIGN(S338)*SQRT((1/S338-1/R338)*(1/S338-1/R338) + 4*BS338/((BS338+1)*(BS338+1))*(2*1/S338*1/R338-1/R338*1/R338)))</f>
        <v>0</v>
      </c>
      <c r="R338">
        <f>IF(LEFT(BT338,1)&lt;&gt;"0",IF(LEFT(BT338,1)="1",3.0,BU338),$D$5+$E$5*(CK338*CD338/($K$5*1000))+$F$5*(CK338*CD338/($K$5*1000))*MAX(MIN(BR338,$J$5),$I$5)*MAX(MIN(BR338,$J$5),$I$5)+$G$5*MAX(MIN(BR338,$J$5),$I$5)*(CK338*CD338/($K$5*1000))+$H$5*(CK338*CD338/($K$5*1000))*(CK338*CD338/($K$5*1000)))</f>
        <v>0</v>
      </c>
      <c r="S338">
        <f>J338*(1000-(1000*0.61365*exp(17.502*W338/(240.97+W338))/(CD338+CE338)+BY338)/2)/(1000*0.61365*exp(17.502*W338/(240.97+W338))/(CD338+CE338)-BY338)</f>
        <v>0</v>
      </c>
      <c r="T338">
        <f>1/((BS338+1)/(Q338/1.6)+1/(R338/1.37)) + BS338/((BS338+1)/(Q338/1.6) + BS338/(R338/1.37))</f>
        <v>0</v>
      </c>
      <c r="U338">
        <f>(BN338*BQ338)</f>
        <v>0</v>
      </c>
      <c r="V338">
        <f>(CF338+(U338+2*0.95*5.67E-8*(((CF338+$B$7)+273)^4-(CF338+273)^4)-44100*J338)/(1.84*29.3*R338+8*0.95*5.67E-8*(CF338+273)^3))</f>
        <v>0</v>
      </c>
      <c r="W338">
        <f>($C$7*CG338+$D$7*CH338+$E$7*V338)</f>
        <v>0</v>
      </c>
      <c r="X338">
        <f>0.61365*exp(17.502*W338/(240.97+W338))</f>
        <v>0</v>
      </c>
      <c r="Y338">
        <f>(Z338/AA338*100)</f>
        <v>0</v>
      </c>
      <c r="Z338">
        <f>BY338*(CD338+CE338)/1000</f>
        <v>0</v>
      </c>
      <c r="AA338">
        <f>0.61365*exp(17.502*CF338/(240.97+CF338))</f>
        <v>0</v>
      </c>
      <c r="AB338">
        <f>(X338-BY338*(CD338+CE338)/1000)</f>
        <v>0</v>
      </c>
      <c r="AC338">
        <f>(-J338*44100)</f>
        <v>0</v>
      </c>
      <c r="AD338">
        <f>2*29.3*R338*0.92*(CF338-W338)</f>
        <v>0</v>
      </c>
      <c r="AE338">
        <f>2*0.95*5.67E-8*(((CF338+$B$7)+273)^4-(W338+273)^4)</f>
        <v>0</v>
      </c>
      <c r="AF338">
        <f>U338+AE338+AC338+AD338</f>
        <v>0</v>
      </c>
      <c r="AG338">
        <v>10</v>
      </c>
      <c r="AH338">
        <v>1</v>
      </c>
      <c r="AI338">
        <f>IF(AG338*$H$13&gt;=AK338,1.0,(AK338/(AK338-AG338*$H$13)))</f>
        <v>0</v>
      </c>
      <c r="AJ338">
        <f>(AI338-1)*100</f>
        <v>0</v>
      </c>
      <c r="AK338">
        <f>MAX(0,($B$13+$C$13*CK338)/(1+$D$13*CK338)*CD338/(CF338+273)*$E$13)</f>
        <v>0</v>
      </c>
      <c r="AL338" t="s">
        <v>292</v>
      </c>
      <c r="AM338" t="s">
        <v>292</v>
      </c>
      <c r="AN338">
        <v>0</v>
      </c>
      <c r="AO338">
        <v>0</v>
      </c>
      <c r="AP338">
        <f>1-AN338/AO338</f>
        <v>0</v>
      </c>
      <c r="AQ338">
        <v>0</v>
      </c>
      <c r="AR338" t="s">
        <v>292</v>
      </c>
      <c r="AS338" t="s">
        <v>292</v>
      </c>
      <c r="AT338">
        <v>0</v>
      </c>
      <c r="AU338">
        <v>0</v>
      </c>
      <c r="AV338">
        <f>1-AT338/AU338</f>
        <v>0</v>
      </c>
      <c r="AW338">
        <v>0.5</v>
      </c>
      <c r="AX338">
        <f>BO338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292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BN338">
        <f>$B$11*CL338+$C$11*CM338+$F$11*CN338*(1-CQ338)</f>
        <v>0</v>
      </c>
      <c r="BO338">
        <f>BN338*BP338</f>
        <v>0</v>
      </c>
      <c r="BP338">
        <f>($B$11*$D$9+$C$11*$D$9+$F$11*((DA338+CS338)/MAX(DA338+CS338+DB338, 0.1)*$I$9+DB338/MAX(DA338+CS338+DB338, 0.1)*$J$9))/($B$11+$C$11+$F$11)</f>
        <v>0</v>
      </c>
      <c r="BQ338">
        <f>($B$11*$K$9+$C$11*$K$9+$F$11*((DA338+CS338)/MAX(DA338+CS338+DB338, 0.1)*$P$9+DB338/MAX(DA338+CS338+DB338, 0.1)*$Q$9))/($B$11+$C$11+$F$11)</f>
        <v>0</v>
      </c>
      <c r="BR338">
        <v>6</v>
      </c>
      <c r="BS338">
        <v>0.5</v>
      </c>
      <c r="BT338" t="s">
        <v>293</v>
      </c>
      <c r="BU338">
        <v>2</v>
      </c>
      <c r="BV338">
        <v>1626126955.6</v>
      </c>
      <c r="BW338">
        <v>399.792666666667</v>
      </c>
      <c r="BX338">
        <v>419.996</v>
      </c>
      <c r="BY338">
        <v>10.9668333333333</v>
      </c>
      <c r="BZ338">
        <v>6.24529666666667</v>
      </c>
      <c r="CA338">
        <v>397.666333333333</v>
      </c>
      <c r="CB338">
        <v>11.0006333333333</v>
      </c>
      <c r="CC338">
        <v>899.981333333333</v>
      </c>
      <c r="CD338">
        <v>100.778</v>
      </c>
      <c r="CE338">
        <v>0.10862</v>
      </c>
      <c r="CF338">
        <v>25.1634333333333</v>
      </c>
      <c r="CG338">
        <v>23.5337</v>
      </c>
      <c r="CH338">
        <v>999.9</v>
      </c>
      <c r="CI338">
        <v>0</v>
      </c>
      <c r="CJ338">
        <v>0</v>
      </c>
      <c r="CK338">
        <v>9982.29</v>
      </c>
      <c r="CL338">
        <v>0</v>
      </c>
      <c r="CM338">
        <v>0.221023</v>
      </c>
      <c r="CN338">
        <v>1460.03666666667</v>
      </c>
      <c r="CO338">
        <v>0.972997666666667</v>
      </c>
      <c r="CP338">
        <v>0.0270023666666667</v>
      </c>
      <c r="CQ338">
        <v>0</v>
      </c>
      <c r="CR338">
        <v>873.150666666667</v>
      </c>
      <c r="CS338">
        <v>4.99999</v>
      </c>
      <c r="CT338">
        <v>12807.3333333333</v>
      </c>
      <c r="CU338">
        <v>12728.6666666667</v>
      </c>
      <c r="CV338">
        <v>40.437</v>
      </c>
      <c r="CW338">
        <v>42.312</v>
      </c>
      <c r="CX338">
        <v>41.437</v>
      </c>
      <c r="CY338">
        <v>41.7913333333333</v>
      </c>
      <c r="CZ338">
        <v>42.437</v>
      </c>
      <c r="DA338">
        <v>1415.74666666667</v>
      </c>
      <c r="DB338">
        <v>39.29</v>
      </c>
      <c r="DC338">
        <v>0</v>
      </c>
      <c r="DD338">
        <v>1626126966.1</v>
      </c>
      <c r="DE338">
        <v>0</v>
      </c>
      <c r="DF338">
        <v>873.272307692308</v>
      </c>
      <c r="DG338">
        <v>-1.18529914568222</v>
      </c>
      <c r="DH338">
        <v>-10.0000000261323</v>
      </c>
      <c r="DI338">
        <v>12808.4961538462</v>
      </c>
      <c r="DJ338">
        <v>15</v>
      </c>
      <c r="DK338">
        <v>1626126261</v>
      </c>
      <c r="DL338" t="s">
        <v>294</v>
      </c>
      <c r="DM338">
        <v>1626126255</v>
      </c>
      <c r="DN338">
        <v>1626126261</v>
      </c>
      <c r="DO338">
        <v>7</v>
      </c>
      <c r="DP338">
        <v>0.339</v>
      </c>
      <c r="DQ338">
        <v>0.02</v>
      </c>
      <c r="DR338">
        <v>2.158</v>
      </c>
      <c r="DS338">
        <v>-0.064</v>
      </c>
      <c r="DT338">
        <v>420</v>
      </c>
      <c r="DU338">
        <v>4</v>
      </c>
      <c r="DV338">
        <v>0.09</v>
      </c>
      <c r="DW338">
        <v>0.05</v>
      </c>
      <c r="DX338">
        <v>-20.128687804878</v>
      </c>
      <c r="DY338">
        <v>-0.476853658536592</v>
      </c>
      <c r="DZ338">
        <v>0.0517521306035867</v>
      </c>
      <c r="EA338">
        <v>1</v>
      </c>
      <c r="EB338">
        <v>873.382088235294</v>
      </c>
      <c r="EC338">
        <v>-1.89249533198838</v>
      </c>
      <c r="ED338">
        <v>0.281327250059952</v>
      </c>
      <c r="EE338">
        <v>1</v>
      </c>
      <c r="EF338">
        <v>4.66359926829268</v>
      </c>
      <c r="EG338">
        <v>0.408128571428586</v>
      </c>
      <c r="EH338">
        <v>0.0410060161790832</v>
      </c>
      <c r="EI338">
        <v>0</v>
      </c>
      <c r="EJ338">
        <v>2</v>
      </c>
      <c r="EK338">
        <v>3</v>
      </c>
      <c r="EL338" t="s">
        <v>340</v>
      </c>
      <c r="EM338">
        <v>100</v>
      </c>
      <c r="EN338">
        <v>100</v>
      </c>
      <c r="EO338">
        <v>2.126</v>
      </c>
      <c r="EP338">
        <v>-0.0336</v>
      </c>
      <c r="EQ338">
        <v>1.36772170046793</v>
      </c>
      <c r="ER338">
        <v>0.00225868272383977</v>
      </c>
      <c r="ES338">
        <v>-9.96746185667655e-07</v>
      </c>
      <c r="ET338">
        <v>2.83711317370827e-10</v>
      </c>
      <c r="EU338">
        <v>-0.063082517618382</v>
      </c>
      <c r="EV338">
        <v>-0.00217948432402501</v>
      </c>
      <c r="EW338">
        <v>0.000453263451741206</v>
      </c>
      <c r="EX338">
        <v>-1.16319206543697e-06</v>
      </c>
      <c r="EY338">
        <v>-2</v>
      </c>
      <c r="EZ338">
        <v>2196</v>
      </c>
      <c r="FA338">
        <v>1</v>
      </c>
      <c r="FB338">
        <v>25</v>
      </c>
      <c r="FC338">
        <v>11.7</v>
      </c>
      <c r="FD338">
        <v>11.6</v>
      </c>
      <c r="FE338">
        <v>18</v>
      </c>
      <c r="FF338">
        <v>948.416</v>
      </c>
      <c r="FG338">
        <v>427.153</v>
      </c>
      <c r="FH338">
        <v>28.9101</v>
      </c>
      <c r="FI338">
        <v>25.3363</v>
      </c>
      <c r="FJ338">
        <v>30.0001</v>
      </c>
      <c r="FK338">
        <v>25.5065</v>
      </c>
      <c r="FL338">
        <v>25.5497</v>
      </c>
      <c r="FM338">
        <v>25.2946</v>
      </c>
      <c r="FN338">
        <v>63.3794</v>
      </c>
      <c r="FO338">
        <v>0</v>
      </c>
      <c r="FP338">
        <v>29.05</v>
      </c>
      <c r="FQ338">
        <v>420</v>
      </c>
      <c r="FR338">
        <v>6.35492</v>
      </c>
      <c r="FS338">
        <v>101.439</v>
      </c>
      <c r="FT338">
        <v>102.066</v>
      </c>
    </row>
    <row r="339" spans="1:176">
      <c r="A339">
        <v>323</v>
      </c>
      <c r="B339">
        <v>1626126958.6</v>
      </c>
      <c r="C339">
        <v>644.099999904633</v>
      </c>
      <c r="D339" t="s">
        <v>940</v>
      </c>
      <c r="E339" t="s">
        <v>941</v>
      </c>
      <c r="F339">
        <v>1</v>
      </c>
      <c r="I339">
        <v>1626126957.6</v>
      </c>
      <c r="J339">
        <f>(K339)/1000</f>
        <v>0</v>
      </c>
      <c r="K339">
        <f>1000*CC339*AI339*(BY339-BZ339)/(100*BR339*(1000-AI339*BY339))</f>
        <v>0</v>
      </c>
      <c r="L339">
        <f>CC339*AI339*(BX339-BW339*(1000-AI339*BZ339)/(1000-AI339*BY339))/(100*BR339)</f>
        <v>0</v>
      </c>
      <c r="M339">
        <f>BW339 - IF(AI339&gt;1, L339*BR339*100.0/(AK339*CK339), 0)</f>
        <v>0</v>
      </c>
      <c r="N339">
        <f>((T339-J339/2)*M339-L339)/(T339+J339/2)</f>
        <v>0</v>
      </c>
      <c r="O339">
        <f>N339*(CD339+CE339)/1000.0</f>
        <v>0</v>
      </c>
      <c r="P339">
        <f>(BW339 - IF(AI339&gt;1, L339*BR339*100.0/(AK339*CK339), 0))*(CD339+CE339)/1000.0</f>
        <v>0</v>
      </c>
      <c r="Q339">
        <f>2.0/((1/S339-1/R339)+SIGN(S339)*SQRT((1/S339-1/R339)*(1/S339-1/R339) + 4*BS339/((BS339+1)*(BS339+1))*(2*1/S339*1/R339-1/R339*1/R339)))</f>
        <v>0</v>
      </c>
      <c r="R339">
        <f>IF(LEFT(BT339,1)&lt;&gt;"0",IF(LEFT(BT339,1)="1",3.0,BU339),$D$5+$E$5*(CK339*CD339/($K$5*1000))+$F$5*(CK339*CD339/($K$5*1000))*MAX(MIN(BR339,$J$5),$I$5)*MAX(MIN(BR339,$J$5),$I$5)+$G$5*MAX(MIN(BR339,$J$5),$I$5)*(CK339*CD339/($K$5*1000))+$H$5*(CK339*CD339/($K$5*1000))*(CK339*CD339/($K$5*1000)))</f>
        <v>0</v>
      </c>
      <c r="S339">
        <f>J339*(1000-(1000*0.61365*exp(17.502*W339/(240.97+W339))/(CD339+CE339)+BY339)/2)/(1000*0.61365*exp(17.502*W339/(240.97+W339))/(CD339+CE339)-BY339)</f>
        <v>0</v>
      </c>
      <c r="T339">
        <f>1/((BS339+1)/(Q339/1.6)+1/(R339/1.37)) + BS339/((BS339+1)/(Q339/1.6) + BS339/(R339/1.37))</f>
        <v>0</v>
      </c>
      <c r="U339">
        <f>(BN339*BQ339)</f>
        <v>0</v>
      </c>
      <c r="V339">
        <f>(CF339+(U339+2*0.95*5.67E-8*(((CF339+$B$7)+273)^4-(CF339+273)^4)-44100*J339)/(1.84*29.3*R339+8*0.95*5.67E-8*(CF339+273)^3))</f>
        <v>0</v>
      </c>
      <c r="W339">
        <f>($C$7*CG339+$D$7*CH339+$E$7*V339)</f>
        <v>0</v>
      </c>
      <c r="X339">
        <f>0.61365*exp(17.502*W339/(240.97+W339))</f>
        <v>0</v>
      </c>
      <c r="Y339">
        <f>(Z339/AA339*100)</f>
        <v>0</v>
      </c>
      <c r="Z339">
        <f>BY339*(CD339+CE339)/1000</f>
        <v>0</v>
      </c>
      <c r="AA339">
        <f>0.61365*exp(17.502*CF339/(240.97+CF339))</f>
        <v>0</v>
      </c>
      <c r="AB339">
        <f>(X339-BY339*(CD339+CE339)/1000)</f>
        <v>0</v>
      </c>
      <c r="AC339">
        <f>(-J339*44100)</f>
        <v>0</v>
      </c>
      <c r="AD339">
        <f>2*29.3*R339*0.92*(CF339-W339)</f>
        <v>0</v>
      </c>
      <c r="AE339">
        <f>2*0.95*5.67E-8*(((CF339+$B$7)+273)^4-(W339+273)^4)</f>
        <v>0</v>
      </c>
      <c r="AF339">
        <f>U339+AE339+AC339+AD339</f>
        <v>0</v>
      </c>
      <c r="AG339">
        <v>10</v>
      </c>
      <c r="AH339">
        <v>1</v>
      </c>
      <c r="AI339">
        <f>IF(AG339*$H$13&gt;=AK339,1.0,(AK339/(AK339-AG339*$H$13)))</f>
        <v>0</v>
      </c>
      <c r="AJ339">
        <f>(AI339-1)*100</f>
        <v>0</v>
      </c>
      <c r="AK339">
        <f>MAX(0,($B$13+$C$13*CK339)/(1+$D$13*CK339)*CD339/(CF339+273)*$E$13)</f>
        <v>0</v>
      </c>
      <c r="AL339" t="s">
        <v>292</v>
      </c>
      <c r="AM339" t="s">
        <v>292</v>
      </c>
      <c r="AN339">
        <v>0</v>
      </c>
      <c r="AO339">
        <v>0</v>
      </c>
      <c r="AP339">
        <f>1-AN339/AO339</f>
        <v>0</v>
      </c>
      <c r="AQ339">
        <v>0</v>
      </c>
      <c r="AR339" t="s">
        <v>292</v>
      </c>
      <c r="AS339" t="s">
        <v>292</v>
      </c>
      <c r="AT339">
        <v>0</v>
      </c>
      <c r="AU339">
        <v>0</v>
      </c>
      <c r="AV339">
        <f>1-AT339/AU339</f>
        <v>0</v>
      </c>
      <c r="AW339">
        <v>0.5</v>
      </c>
      <c r="AX339">
        <f>BO339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292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BN339">
        <f>$B$11*CL339+$C$11*CM339+$F$11*CN339*(1-CQ339)</f>
        <v>0</v>
      </c>
      <c r="BO339">
        <f>BN339*BP339</f>
        <v>0</v>
      </c>
      <c r="BP339">
        <f>($B$11*$D$9+$C$11*$D$9+$F$11*((DA339+CS339)/MAX(DA339+CS339+DB339, 0.1)*$I$9+DB339/MAX(DA339+CS339+DB339, 0.1)*$J$9))/($B$11+$C$11+$F$11)</f>
        <v>0</v>
      </c>
      <c r="BQ339">
        <f>($B$11*$K$9+$C$11*$K$9+$F$11*((DA339+CS339)/MAX(DA339+CS339+DB339, 0.1)*$P$9+DB339/MAX(DA339+CS339+DB339, 0.1)*$Q$9))/($B$11+$C$11+$F$11)</f>
        <v>0</v>
      </c>
      <c r="BR339">
        <v>6</v>
      </c>
      <c r="BS339">
        <v>0.5</v>
      </c>
      <c r="BT339" t="s">
        <v>293</v>
      </c>
      <c r="BU339">
        <v>2</v>
      </c>
      <c r="BV339">
        <v>1626126957.6</v>
      </c>
      <c r="BW339">
        <v>399.775333333333</v>
      </c>
      <c r="BX339">
        <v>419.988333333333</v>
      </c>
      <c r="BY339">
        <v>11.0051333333333</v>
      </c>
      <c r="BZ339">
        <v>6.28265</v>
      </c>
      <c r="CA339">
        <v>397.649333333333</v>
      </c>
      <c r="CB339">
        <v>11.0386333333333</v>
      </c>
      <c r="CC339">
        <v>899.978333333333</v>
      </c>
      <c r="CD339">
        <v>100.776666666667</v>
      </c>
      <c r="CE339">
        <v>0.107119</v>
      </c>
      <c r="CF339">
        <v>25.2087333333333</v>
      </c>
      <c r="CG339">
        <v>23.5752</v>
      </c>
      <c r="CH339">
        <v>999.9</v>
      </c>
      <c r="CI339">
        <v>0</v>
      </c>
      <c r="CJ339">
        <v>0</v>
      </c>
      <c r="CK339">
        <v>10090</v>
      </c>
      <c r="CL339">
        <v>0</v>
      </c>
      <c r="CM339">
        <v>0.221023</v>
      </c>
      <c r="CN339">
        <v>1460.03666666667</v>
      </c>
      <c r="CO339">
        <v>0.972999</v>
      </c>
      <c r="CP339">
        <v>0.0270008</v>
      </c>
      <c r="CQ339">
        <v>0</v>
      </c>
      <c r="CR339">
        <v>873.028333333333</v>
      </c>
      <c r="CS339">
        <v>4.99999</v>
      </c>
      <c r="CT339">
        <v>12807.4666666667</v>
      </c>
      <c r="CU339">
        <v>12728.6333333333</v>
      </c>
      <c r="CV339">
        <v>40.3956666666667</v>
      </c>
      <c r="CW339">
        <v>42.312</v>
      </c>
      <c r="CX339">
        <v>41.479</v>
      </c>
      <c r="CY339">
        <v>41.75</v>
      </c>
      <c r="CZ339">
        <v>42.437</v>
      </c>
      <c r="DA339">
        <v>1415.74666666667</v>
      </c>
      <c r="DB339">
        <v>39.29</v>
      </c>
      <c r="DC339">
        <v>0</v>
      </c>
      <c r="DD339">
        <v>1626126967.9</v>
      </c>
      <c r="DE339">
        <v>0</v>
      </c>
      <c r="DF339">
        <v>873.23716</v>
      </c>
      <c r="DG339">
        <v>-2.03115384178497</v>
      </c>
      <c r="DH339">
        <v>-13.1769230586202</v>
      </c>
      <c r="DI339">
        <v>12808.392</v>
      </c>
      <c r="DJ339">
        <v>15</v>
      </c>
      <c r="DK339">
        <v>1626126261</v>
      </c>
      <c r="DL339" t="s">
        <v>294</v>
      </c>
      <c r="DM339">
        <v>1626126255</v>
      </c>
      <c r="DN339">
        <v>1626126261</v>
      </c>
      <c r="DO339">
        <v>7</v>
      </c>
      <c r="DP339">
        <v>0.339</v>
      </c>
      <c r="DQ339">
        <v>0.02</v>
      </c>
      <c r="DR339">
        <v>2.158</v>
      </c>
      <c r="DS339">
        <v>-0.064</v>
      </c>
      <c r="DT339">
        <v>420</v>
      </c>
      <c r="DU339">
        <v>4</v>
      </c>
      <c r="DV339">
        <v>0.09</v>
      </c>
      <c r="DW339">
        <v>0.05</v>
      </c>
      <c r="DX339">
        <v>-20.1442780487805</v>
      </c>
      <c r="DY339">
        <v>-0.406202090592325</v>
      </c>
      <c r="DZ339">
        <v>0.0450772264831395</v>
      </c>
      <c r="EA339">
        <v>1</v>
      </c>
      <c r="EB339">
        <v>873.324515151515</v>
      </c>
      <c r="EC339">
        <v>-1.80501239925588</v>
      </c>
      <c r="ED339">
        <v>0.275212107865706</v>
      </c>
      <c r="EE339">
        <v>1</v>
      </c>
      <c r="EF339">
        <v>4.67419682926829</v>
      </c>
      <c r="EG339">
        <v>0.403294912891981</v>
      </c>
      <c r="EH339">
        <v>0.0405965391675877</v>
      </c>
      <c r="EI339">
        <v>0</v>
      </c>
      <c r="EJ339">
        <v>2</v>
      </c>
      <c r="EK339">
        <v>3</v>
      </c>
      <c r="EL339" t="s">
        <v>340</v>
      </c>
      <c r="EM339">
        <v>100</v>
      </c>
      <c r="EN339">
        <v>100</v>
      </c>
      <c r="EO339">
        <v>2.126</v>
      </c>
      <c r="EP339">
        <v>-0.0333</v>
      </c>
      <c r="EQ339">
        <v>1.36772170046793</v>
      </c>
      <c r="ER339">
        <v>0.00225868272383977</v>
      </c>
      <c r="ES339">
        <v>-9.96746185667655e-07</v>
      </c>
      <c r="ET339">
        <v>2.83711317370827e-10</v>
      </c>
      <c r="EU339">
        <v>-0.063082517618382</v>
      </c>
      <c r="EV339">
        <v>-0.00217948432402501</v>
      </c>
      <c r="EW339">
        <v>0.000453263451741206</v>
      </c>
      <c r="EX339">
        <v>-1.16319206543697e-06</v>
      </c>
      <c r="EY339">
        <v>-2</v>
      </c>
      <c r="EZ339">
        <v>2196</v>
      </c>
      <c r="FA339">
        <v>1</v>
      </c>
      <c r="FB339">
        <v>25</v>
      </c>
      <c r="FC339">
        <v>11.7</v>
      </c>
      <c r="FD339">
        <v>11.6</v>
      </c>
      <c r="FE339">
        <v>18</v>
      </c>
      <c r="FF339">
        <v>948.474</v>
      </c>
      <c r="FG339">
        <v>426.923</v>
      </c>
      <c r="FH339">
        <v>28.9751</v>
      </c>
      <c r="FI339">
        <v>25.3363</v>
      </c>
      <c r="FJ339">
        <v>30</v>
      </c>
      <c r="FK339">
        <v>25.5054</v>
      </c>
      <c r="FL339">
        <v>25.5487</v>
      </c>
      <c r="FM339">
        <v>25.2938</v>
      </c>
      <c r="FN339">
        <v>63.3794</v>
      </c>
      <c r="FO339">
        <v>0</v>
      </c>
      <c r="FP339">
        <v>29.05</v>
      </c>
      <c r="FQ339">
        <v>420</v>
      </c>
      <c r="FR339">
        <v>6.39109</v>
      </c>
      <c r="FS339">
        <v>101.44</v>
      </c>
      <c r="FT339">
        <v>102.066</v>
      </c>
    </row>
    <row r="340" spans="1:176">
      <c r="A340">
        <v>324</v>
      </c>
      <c r="B340">
        <v>1626126960.6</v>
      </c>
      <c r="C340">
        <v>646.099999904633</v>
      </c>
      <c r="D340" t="s">
        <v>942</v>
      </c>
      <c r="E340" t="s">
        <v>943</v>
      </c>
      <c r="F340">
        <v>1</v>
      </c>
      <c r="I340">
        <v>1626126959.6</v>
      </c>
      <c r="J340">
        <f>(K340)/1000</f>
        <v>0</v>
      </c>
      <c r="K340">
        <f>1000*CC340*AI340*(BY340-BZ340)/(100*BR340*(1000-AI340*BY340))</f>
        <v>0</v>
      </c>
      <c r="L340">
        <f>CC340*AI340*(BX340-BW340*(1000-AI340*BZ340)/(1000-AI340*BY340))/(100*BR340)</f>
        <v>0</v>
      </c>
      <c r="M340">
        <f>BW340 - IF(AI340&gt;1, L340*BR340*100.0/(AK340*CK340), 0)</f>
        <v>0</v>
      </c>
      <c r="N340">
        <f>((T340-J340/2)*M340-L340)/(T340+J340/2)</f>
        <v>0</v>
      </c>
      <c r="O340">
        <f>N340*(CD340+CE340)/1000.0</f>
        <v>0</v>
      </c>
      <c r="P340">
        <f>(BW340 - IF(AI340&gt;1, L340*BR340*100.0/(AK340*CK340), 0))*(CD340+CE340)/1000.0</f>
        <v>0</v>
      </c>
      <c r="Q340">
        <f>2.0/((1/S340-1/R340)+SIGN(S340)*SQRT((1/S340-1/R340)*(1/S340-1/R340) + 4*BS340/((BS340+1)*(BS340+1))*(2*1/S340*1/R340-1/R340*1/R340)))</f>
        <v>0</v>
      </c>
      <c r="R340">
        <f>IF(LEFT(BT340,1)&lt;&gt;"0",IF(LEFT(BT340,1)="1",3.0,BU340),$D$5+$E$5*(CK340*CD340/($K$5*1000))+$F$5*(CK340*CD340/($K$5*1000))*MAX(MIN(BR340,$J$5),$I$5)*MAX(MIN(BR340,$J$5),$I$5)+$G$5*MAX(MIN(BR340,$J$5),$I$5)*(CK340*CD340/($K$5*1000))+$H$5*(CK340*CD340/($K$5*1000))*(CK340*CD340/($K$5*1000)))</f>
        <v>0</v>
      </c>
      <c r="S340">
        <f>J340*(1000-(1000*0.61365*exp(17.502*W340/(240.97+W340))/(CD340+CE340)+BY340)/2)/(1000*0.61365*exp(17.502*W340/(240.97+W340))/(CD340+CE340)-BY340)</f>
        <v>0</v>
      </c>
      <c r="T340">
        <f>1/((BS340+1)/(Q340/1.6)+1/(R340/1.37)) + BS340/((BS340+1)/(Q340/1.6) + BS340/(R340/1.37))</f>
        <v>0</v>
      </c>
      <c r="U340">
        <f>(BN340*BQ340)</f>
        <v>0</v>
      </c>
      <c r="V340">
        <f>(CF340+(U340+2*0.95*5.67E-8*(((CF340+$B$7)+273)^4-(CF340+273)^4)-44100*J340)/(1.84*29.3*R340+8*0.95*5.67E-8*(CF340+273)^3))</f>
        <v>0</v>
      </c>
      <c r="W340">
        <f>($C$7*CG340+$D$7*CH340+$E$7*V340)</f>
        <v>0</v>
      </c>
      <c r="X340">
        <f>0.61365*exp(17.502*W340/(240.97+W340))</f>
        <v>0</v>
      </c>
      <c r="Y340">
        <f>(Z340/AA340*100)</f>
        <v>0</v>
      </c>
      <c r="Z340">
        <f>BY340*(CD340+CE340)/1000</f>
        <v>0</v>
      </c>
      <c r="AA340">
        <f>0.61365*exp(17.502*CF340/(240.97+CF340))</f>
        <v>0</v>
      </c>
      <c r="AB340">
        <f>(X340-BY340*(CD340+CE340)/1000)</f>
        <v>0</v>
      </c>
      <c r="AC340">
        <f>(-J340*44100)</f>
        <v>0</v>
      </c>
      <c r="AD340">
        <f>2*29.3*R340*0.92*(CF340-W340)</f>
        <v>0</v>
      </c>
      <c r="AE340">
        <f>2*0.95*5.67E-8*(((CF340+$B$7)+273)^4-(W340+273)^4)</f>
        <v>0</v>
      </c>
      <c r="AF340">
        <f>U340+AE340+AC340+AD340</f>
        <v>0</v>
      </c>
      <c r="AG340">
        <v>10</v>
      </c>
      <c r="AH340">
        <v>1</v>
      </c>
      <c r="AI340">
        <f>IF(AG340*$H$13&gt;=AK340,1.0,(AK340/(AK340-AG340*$H$13)))</f>
        <v>0</v>
      </c>
      <c r="AJ340">
        <f>(AI340-1)*100</f>
        <v>0</v>
      </c>
      <c r="AK340">
        <f>MAX(0,($B$13+$C$13*CK340)/(1+$D$13*CK340)*CD340/(CF340+273)*$E$13)</f>
        <v>0</v>
      </c>
      <c r="AL340" t="s">
        <v>292</v>
      </c>
      <c r="AM340" t="s">
        <v>292</v>
      </c>
      <c r="AN340">
        <v>0</v>
      </c>
      <c r="AO340">
        <v>0</v>
      </c>
      <c r="AP340">
        <f>1-AN340/AO340</f>
        <v>0</v>
      </c>
      <c r="AQ340">
        <v>0</v>
      </c>
      <c r="AR340" t="s">
        <v>292</v>
      </c>
      <c r="AS340" t="s">
        <v>292</v>
      </c>
      <c r="AT340">
        <v>0</v>
      </c>
      <c r="AU340">
        <v>0</v>
      </c>
      <c r="AV340">
        <f>1-AT340/AU340</f>
        <v>0</v>
      </c>
      <c r="AW340">
        <v>0.5</v>
      </c>
      <c r="AX340">
        <f>BO340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292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BN340">
        <f>$B$11*CL340+$C$11*CM340+$F$11*CN340*(1-CQ340)</f>
        <v>0</v>
      </c>
      <c r="BO340">
        <f>BN340*BP340</f>
        <v>0</v>
      </c>
      <c r="BP340">
        <f>($B$11*$D$9+$C$11*$D$9+$F$11*((DA340+CS340)/MAX(DA340+CS340+DB340, 0.1)*$I$9+DB340/MAX(DA340+CS340+DB340, 0.1)*$J$9))/($B$11+$C$11+$F$11)</f>
        <v>0</v>
      </c>
      <c r="BQ340">
        <f>($B$11*$K$9+$C$11*$K$9+$F$11*((DA340+CS340)/MAX(DA340+CS340+DB340, 0.1)*$P$9+DB340/MAX(DA340+CS340+DB340, 0.1)*$Q$9))/($B$11+$C$11+$F$11)</f>
        <v>0</v>
      </c>
      <c r="BR340">
        <v>6</v>
      </c>
      <c r="BS340">
        <v>0.5</v>
      </c>
      <c r="BT340" t="s">
        <v>293</v>
      </c>
      <c r="BU340">
        <v>2</v>
      </c>
      <c r="BV340">
        <v>1626126959.6</v>
      </c>
      <c r="BW340">
        <v>399.750333333333</v>
      </c>
      <c r="BX340">
        <v>419.995333333333</v>
      </c>
      <c r="BY340">
        <v>11.0442</v>
      </c>
      <c r="BZ340">
        <v>6.30101333333333</v>
      </c>
      <c r="CA340">
        <v>397.624333333333</v>
      </c>
      <c r="CB340">
        <v>11.0773333333333</v>
      </c>
      <c r="CC340">
        <v>900.159666666667</v>
      </c>
      <c r="CD340">
        <v>100.776</v>
      </c>
      <c r="CE340">
        <v>0.105446666666667</v>
      </c>
      <c r="CF340">
        <v>25.2527666666667</v>
      </c>
      <c r="CG340">
        <v>23.6054</v>
      </c>
      <c r="CH340">
        <v>999.9</v>
      </c>
      <c r="CI340">
        <v>0</v>
      </c>
      <c r="CJ340">
        <v>0</v>
      </c>
      <c r="CK340">
        <v>10132.1</v>
      </c>
      <c r="CL340">
        <v>0</v>
      </c>
      <c r="CM340">
        <v>0.221023</v>
      </c>
      <c r="CN340">
        <v>1459.87</v>
      </c>
      <c r="CO340">
        <v>0.972996333333333</v>
      </c>
      <c r="CP340">
        <v>0.0270039333333333</v>
      </c>
      <c r="CQ340">
        <v>0</v>
      </c>
      <c r="CR340">
        <v>873.176</v>
      </c>
      <c r="CS340">
        <v>4.99999</v>
      </c>
      <c r="CT340">
        <v>12805.8</v>
      </c>
      <c r="CU340">
        <v>12727.2</v>
      </c>
      <c r="CV340">
        <v>40.3956666666667</v>
      </c>
      <c r="CW340">
        <v>42.312</v>
      </c>
      <c r="CX340">
        <v>41.479</v>
      </c>
      <c r="CY340">
        <v>41.7706666666667</v>
      </c>
      <c r="CZ340">
        <v>42.437</v>
      </c>
      <c r="DA340">
        <v>1415.58</v>
      </c>
      <c r="DB340">
        <v>39.29</v>
      </c>
      <c r="DC340">
        <v>0</v>
      </c>
      <c r="DD340">
        <v>1626126969.7</v>
      </c>
      <c r="DE340">
        <v>0</v>
      </c>
      <c r="DF340">
        <v>873.209423076923</v>
      </c>
      <c r="DG340">
        <v>-1.02977777365356</v>
      </c>
      <c r="DH340">
        <v>-16.034188045097</v>
      </c>
      <c r="DI340">
        <v>12808</v>
      </c>
      <c r="DJ340">
        <v>15</v>
      </c>
      <c r="DK340">
        <v>1626126261</v>
      </c>
      <c r="DL340" t="s">
        <v>294</v>
      </c>
      <c r="DM340">
        <v>1626126255</v>
      </c>
      <c r="DN340">
        <v>1626126261</v>
      </c>
      <c r="DO340">
        <v>7</v>
      </c>
      <c r="DP340">
        <v>0.339</v>
      </c>
      <c r="DQ340">
        <v>0.02</v>
      </c>
      <c r="DR340">
        <v>2.158</v>
      </c>
      <c r="DS340">
        <v>-0.064</v>
      </c>
      <c r="DT340">
        <v>420</v>
      </c>
      <c r="DU340">
        <v>4</v>
      </c>
      <c r="DV340">
        <v>0.09</v>
      </c>
      <c r="DW340">
        <v>0.05</v>
      </c>
      <c r="DX340">
        <v>-20.1627512195122</v>
      </c>
      <c r="DY340">
        <v>-0.373896167247399</v>
      </c>
      <c r="DZ340">
        <v>0.0409649411198385</v>
      </c>
      <c r="EA340">
        <v>1</v>
      </c>
      <c r="EB340">
        <v>873.285885714286</v>
      </c>
      <c r="EC340">
        <v>-1.57007576690439</v>
      </c>
      <c r="ED340">
        <v>0.249142732634307</v>
      </c>
      <c r="EE340">
        <v>1</v>
      </c>
      <c r="EF340">
        <v>4.68686073170732</v>
      </c>
      <c r="EG340">
        <v>0.361359094076665</v>
      </c>
      <c r="EH340">
        <v>0.0365682513497935</v>
      </c>
      <c r="EI340">
        <v>0</v>
      </c>
      <c r="EJ340">
        <v>2</v>
      </c>
      <c r="EK340">
        <v>3</v>
      </c>
      <c r="EL340" t="s">
        <v>340</v>
      </c>
      <c r="EM340">
        <v>100</v>
      </c>
      <c r="EN340">
        <v>100</v>
      </c>
      <c r="EO340">
        <v>2.126</v>
      </c>
      <c r="EP340">
        <v>-0.033</v>
      </c>
      <c r="EQ340">
        <v>1.36772170046793</v>
      </c>
      <c r="ER340">
        <v>0.00225868272383977</v>
      </c>
      <c r="ES340">
        <v>-9.96746185667655e-07</v>
      </c>
      <c r="ET340">
        <v>2.83711317370827e-10</v>
      </c>
      <c r="EU340">
        <v>-0.063082517618382</v>
      </c>
      <c r="EV340">
        <v>-0.00217948432402501</v>
      </c>
      <c r="EW340">
        <v>0.000453263451741206</v>
      </c>
      <c r="EX340">
        <v>-1.16319206543697e-06</v>
      </c>
      <c r="EY340">
        <v>-2</v>
      </c>
      <c r="EZ340">
        <v>2196</v>
      </c>
      <c r="FA340">
        <v>1</v>
      </c>
      <c r="FB340">
        <v>25</v>
      </c>
      <c r="FC340">
        <v>11.8</v>
      </c>
      <c r="FD340">
        <v>11.7</v>
      </c>
      <c r="FE340">
        <v>18</v>
      </c>
      <c r="FF340">
        <v>948.647</v>
      </c>
      <c r="FG340">
        <v>426.874</v>
      </c>
      <c r="FH340">
        <v>29.0482</v>
      </c>
      <c r="FI340">
        <v>25.3363</v>
      </c>
      <c r="FJ340">
        <v>30.0001</v>
      </c>
      <c r="FK340">
        <v>25.5049</v>
      </c>
      <c r="FL340">
        <v>25.548</v>
      </c>
      <c r="FM340">
        <v>25.2936</v>
      </c>
      <c r="FN340">
        <v>63.3794</v>
      </c>
      <c r="FO340">
        <v>0</v>
      </c>
      <c r="FP340">
        <v>29.15</v>
      </c>
      <c r="FQ340">
        <v>420</v>
      </c>
      <c r="FR340">
        <v>6.38868</v>
      </c>
      <c r="FS340">
        <v>101.441</v>
      </c>
      <c r="FT340">
        <v>102.065</v>
      </c>
    </row>
    <row r="341" spans="1:176">
      <c r="A341">
        <v>325</v>
      </c>
      <c r="B341">
        <v>1626126962.6</v>
      </c>
      <c r="C341">
        <v>648.099999904633</v>
      </c>
      <c r="D341" t="s">
        <v>944</v>
      </c>
      <c r="E341" t="s">
        <v>945</v>
      </c>
      <c r="F341">
        <v>1</v>
      </c>
      <c r="I341">
        <v>1626126961.6</v>
      </c>
      <c r="J341">
        <f>(K341)/1000</f>
        <v>0</v>
      </c>
      <c r="K341">
        <f>1000*CC341*AI341*(BY341-BZ341)/(100*BR341*(1000-AI341*BY341))</f>
        <v>0</v>
      </c>
      <c r="L341">
        <f>CC341*AI341*(BX341-BW341*(1000-AI341*BZ341)/(1000-AI341*BY341))/(100*BR341)</f>
        <v>0</v>
      </c>
      <c r="M341">
        <f>BW341 - IF(AI341&gt;1, L341*BR341*100.0/(AK341*CK341), 0)</f>
        <v>0</v>
      </c>
      <c r="N341">
        <f>((T341-J341/2)*M341-L341)/(T341+J341/2)</f>
        <v>0</v>
      </c>
      <c r="O341">
        <f>N341*(CD341+CE341)/1000.0</f>
        <v>0</v>
      </c>
      <c r="P341">
        <f>(BW341 - IF(AI341&gt;1, L341*BR341*100.0/(AK341*CK341), 0))*(CD341+CE341)/1000.0</f>
        <v>0</v>
      </c>
      <c r="Q341">
        <f>2.0/((1/S341-1/R341)+SIGN(S341)*SQRT((1/S341-1/R341)*(1/S341-1/R341) + 4*BS341/((BS341+1)*(BS341+1))*(2*1/S341*1/R341-1/R341*1/R341)))</f>
        <v>0</v>
      </c>
      <c r="R341">
        <f>IF(LEFT(BT341,1)&lt;&gt;"0",IF(LEFT(BT341,1)="1",3.0,BU341),$D$5+$E$5*(CK341*CD341/($K$5*1000))+$F$5*(CK341*CD341/($K$5*1000))*MAX(MIN(BR341,$J$5),$I$5)*MAX(MIN(BR341,$J$5),$I$5)+$G$5*MAX(MIN(BR341,$J$5),$I$5)*(CK341*CD341/($K$5*1000))+$H$5*(CK341*CD341/($K$5*1000))*(CK341*CD341/($K$5*1000)))</f>
        <v>0</v>
      </c>
      <c r="S341">
        <f>J341*(1000-(1000*0.61365*exp(17.502*W341/(240.97+W341))/(CD341+CE341)+BY341)/2)/(1000*0.61365*exp(17.502*W341/(240.97+W341))/(CD341+CE341)-BY341)</f>
        <v>0</v>
      </c>
      <c r="T341">
        <f>1/((BS341+1)/(Q341/1.6)+1/(R341/1.37)) + BS341/((BS341+1)/(Q341/1.6) + BS341/(R341/1.37))</f>
        <v>0</v>
      </c>
      <c r="U341">
        <f>(BN341*BQ341)</f>
        <v>0</v>
      </c>
      <c r="V341">
        <f>(CF341+(U341+2*0.95*5.67E-8*(((CF341+$B$7)+273)^4-(CF341+273)^4)-44100*J341)/(1.84*29.3*R341+8*0.95*5.67E-8*(CF341+273)^3))</f>
        <v>0</v>
      </c>
      <c r="W341">
        <f>($C$7*CG341+$D$7*CH341+$E$7*V341)</f>
        <v>0</v>
      </c>
      <c r="X341">
        <f>0.61365*exp(17.502*W341/(240.97+W341))</f>
        <v>0</v>
      </c>
      <c r="Y341">
        <f>(Z341/AA341*100)</f>
        <v>0</v>
      </c>
      <c r="Z341">
        <f>BY341*(CD341+CE341)/1000</f>
        <v>0</v>
      </c>
      <c r="AA341">
        <f>0.61365*exp(17.502*CF341/(240.97+CF341))</f>
        <v>0</v>
      </c>
      <c r="AB341">
        <f>(X341-BY341*(CD341+CE341)/1000)</f>
        <v>0</v>
      </c>
      <c r="AC341">
        <f>(-J341*44100)</f>
        <v>0</v>
      </c>
      <c r="AD341">
        <f>2*29.3*R341*0.92*(CF341-W341)</f>
        <v>0</v>
      </c>
      <c r="AE341">
        <f>2*0.95*5.67E-8*(((CF341+$B$7)+273)^4-(W341+273)^4)</f>
        <v>0</v>
      </c>
      <c r="AF341">
        <f>U341+AE341+AC341+AD341</f>
        <v>0</v>
      </c>
      <c r="AG341">
        <v>10</v>
      </c>
      <c r="AH341">
        <v>1</v>
      </c>
      <c r="AI341">
        <f>IF(AG341*$H$13&gt;=AK341,1.0,(AK341/(AK341-AG341*$H$13)))</f>
        <v>0</v>
      </c>
      <c r="AJ341">
        <f>(AI341-1)*100</f>
        <v>0</v>
      </c>
      <c r="AK341">
        <f>MAX(0,($B$13+$C$13*CK341)/(1+$D$13*CK341)*CD341/(CF341+273)*$E$13)</f>
        <v>0</v>
      </c>
      <c r="AL341" t="s">
        <v>292</v>
      </c>
      <c r="AM341" t="s">
        <v>292</v>
      </c>
      <c r="AN341">
        <v>0</v>
      </c>
      <c r="AO341">
        <v>0</v>
      </c>
      <c r="AP341">
        <f>1-AN341/AO341</f>
        <v>0</v>
      </c>
      <c r="AQ341">
        <v>0</v>
      </c>
      <c r="AR341" t="s">
        <v>292</v>
      </c>
      <c r="AS341" t="s">
        <v>292</v>
      </c>
      <c r="AT341">
        <v>0</v>
      </c>
      <c r="AU341">
        <v>0</v>
      </c>
      <c r="AV341">
        <f>1-AT341/AU341</f>
        <v>0</v>
      </c>
      <c r="AW341">
        <v>0.5</v>
      </c>
      <c r="AX341">
        <f>BO341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292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BN341">
        <f>$B$11*CL341+$C$11*CM341+$F$11*CN341*(1-CQ341)</f>
        <v>0</v>
      </c>
      <c r="BO341">
        <f>BN341*BP341</f>
        <v>0</v>
      </c>
      <c r="BP341">
        <f>($B$11*$D$9+$C$11*$D$9+$F$11*((DA341+CS341)/MAX(DA341+CS341+DB341, 0.1)*$I$9+DB341/MAX(DA341+CS341+DB341, 0.1)*$J$9))/($B$11+$C$11+$F$11)</f>
        <v>0</v>
      </c>
      <c r="BQ341">
        <f>($B$11*$K$9+$C$11*$K$9+$F$11*((DA341+CS341)/MAX(DA341+CS341+DB341, 0.1)*$P$9+DB341/MAX(DA341+CS341+DB341, 0.1)*$Q$9))/($B$11+$C$11+$F$11)</f>
        <v>0</v>
      </c>
      <c r="BR341">
        <v>6</v>
      </c>
      <c r="BS341">
        <v>0.5</v>
      </c>
      <c r="BT341" t="s">
        <v>293</v>
      </c>
      <c r="BU341">
        <v>2</v>
      </c>
      <c r="BV341">
        <v>1626126961.6</v>
      </c>
      <c r="BW341">
        <v>399.740666666667</v>
      </c>
      <c r="BX341">
        <v>419.998666666667</v>
      </c>
      <c r="BY341">
        <v>11.0751</v>
      </c>
      <c r="BZ341">
        <v>6.30554666666667</v>
      </c>
      <c r="CA341">
        <v>397.614333333333</v>
      </c>
      <c r="CB341">
        <v>11.1080666666667</v>
      </c>
      <c r="CC341">
        <v>900.102666666667</v>
      </c>
      <c r="CD341">
        <v>100.776</v>
      </c>
      <c r="CE341">
        <v>0.104890333333333</v>
      </c>
      <c r="CF341">
        <v>25.2976666666667</v>
      </c>
      <c r="CG341">
        <v>23.6392666666667</v>
      </c>
      <c r="CH341">
        <v>999.9</v>
      </c>
      <c r="CI341">
        <v>0</v>
      </c>
      <c r="CJ341">
        <v>0</v>
      </c>
      <c r="CK341">
        <v>10113.1333333333</v>
      </c>
      <c r="CL341">
        <v>0</v>
      </c>
      <c r="CM341">
        <v>0.221023</v>
      </c>
      <c r="CN341">
        <v>1460.03</v>
      </c>
      <c r="CO341">
        <v>0.972999</v>
      </c>
      <c r="CP341">
        <v>0.0270008</v>
      </c>
      <c r="CQ341">
        <v>0</v>
      </c>
      <c r="CR341">
        <v>873.058333333333</v>
      </c>
      <c r="CS341">
        <v>4.99999</v>
      </c>
      <c r="CT341">
        <v>12807.3</v>
      </c>
      <c r="CU341">
        <v>12728.6333333333</v>
      </c>
      <c r="CV341">
        <v>40.4163333333333</v>
      </c>
      <c r="CW341">
        <v>42.312</v>
      </c>
      <c r="CX341">
        <v>41.5</v>
      </c>
      <c r="CY341">
        <v>41.7706666666667</v>
      </c>
      <c r="CZ341">
        <v>42.437</v>
      </c>
      <c r="DA341">
        <v>1415.74</v>
      </c>
      <c r="DB341">
        <v>39.29</v>
      </c>
      <c r="DC341">
        <v>0</v>
      </c>
      <c r="DD341">
        <v>1626126972.1</v>
      </c>
      <c r="DE341">
        <v>0</v>
      </c>
      <c r="DF341">
        <v>873.148269230769</v>
      </c>
      <c r="DG341">
        <v>-0.682837605348305</v>
      </c>
      <c r="DH341">
        <v>-9.93846154703648</v>
      </c>
      <c r="DI341">
        <v>12807.5653846154</v>
      </c>
      <c r="DJ341">
        <v>15</v>
      </c>
      <c r="DK341">
        <v>1626126261</v>
      </c>
      <c r="DL341" t="s">
        <v>294</v>
      </c>
      <c r="DM341">
        <v>1626126255</v>
      </c>
      <c r="DN341">
        <v>1626126261</v>
      </c>
      <c r="DO341">
        <v>7</v>
      </c>
      <c r="DP341">
        <v>0.339</v>
      </c>
      <c r="DQ341">
        <v>0.02</v>
      </c>
      <c r="DR341">
        <v>2.158</v>
      </c>
      <c r="DS341">
        <v>-0.064</v>
      </c>
      <c r="DT341">
        <v>420</v>
      </c>
      <c r="DU341">
        <v>4</v>
      </c>
      <c r="DV341">
        <v>0.09</v>
      </c>
      <c r="DW341">
        <v>0.05</v>
      </c>
      <c r="DX341">
        <v>-20.1785853658537</v>
      </c>
      <c r="DY341">
        <v>-0.416368641115001</v>
      </c>
      <c r="DZ341">
        <v>0.0456090254278244</v>
      </c>
      <c r="EA341">
        <v>1</v>
      </c>
      <c r="EB341">
        <v>873.232696969697</v>
      </c>
      <c r="EC341">
        <v>-0.894079833819486</v>
      </c>
      <c r="ED341">
        <v>0.202445875273023</v>
      </c>
      <c r="EE341">
        <v>1</v>
      </c>
      <c r="EF341">
        <v>4.70090707317073</v>
      </c>
      <c r="EG341">
        <v>0.34074271777005</v>
      </c>
      <c r="EH341">
        <v>0.0341781746964347</v>
      </c>
      <c r="EI341">
        <v>0</v>
      </c>
      <c r="EJ341">
        <v>2</v>
      </c>
      <c r="EK341">
        <v>3</v>
      </c>
      <c r="EL341" t="s">
        <v>340</v>
      </c>
      <c r="EM341">
        <v>100</v>
      </c>
      <c r="EN341">
        <v>100</v>
      </c>
      <c r="EO341">
        <v>2.126</v>
      </c>
      <c r="EP341">
        <v>-0.0328</v>
      </c>
      <c r="EQ341">
        <v>1.36772170046793</v>
      </c>
      <c r="ER341">
        <v>0.00225868272383977</v>
      </c>
      <c r="ES341">
        <v>-9.96746185667655e-07</v>
      </c>
      <c r="ET341">
        <v>2.83711317370827e-10</v>
      </c>
      <c r="EU341">
        <v>-0.063082517618382</v>
      </c>
      <c r="EV341">
        <v>-0.00217948432402501</v>
      </c>
      <c r="EW341">
        <v>0.000453263451741206</v>
      </c>
      <c r="EX341">
        <v>-1.16319206543697e-06</v>
      </c>
      <c r="EY341">
        <v>-2</v>
      </c>
      <c r="EZ341">
        <v>2196</v>
      </c>
      <c r="FA341">
        <v>1</v>
      </c>
      <c r="FB341">
        <v>25</v>
      </c>
      <c r="FC341">
        <v>11.8</v>
      </c>
      <c r="FD341">
        <v>11.7</v>
      </c>
      <c r="FE341">
        <v>18</v>
      </c>
      <c r="FF341">
        <v>948.864</v>
      </c>
      <c r="FG341">
        <v>426.821</v>
      </c>
      <c r="FH341">
        <v>29.1109</v>
      </c>
      <c r="FI341">
        <v>25.3363</v>
      </c>
      <c r="FJ341">
        <v>30.0001</v>
      </c>
      <c r="FK341">
        <v>25.5038</v>
      </c>
      <c r="FL341">
        <v>25.547</v>
      </c>
      <c r="FM341">
        <v>25.2941</v>
      </c>
      <c r="FN341">
        <v>63.1064</v>
      </c>
      <c r="FO341">
        <v>0</v>
      </c>
      <c r="FP341">
        <v>29.26</v>
      </c>
      <c r="FQ341">
        <v>420</v>
      </c>
      <c r="FR341">
        <v>6.38248</v>
      </c>
      <c r="FS341">
        <v>101.442</v>
      </c>
      <c r="FT341">
        <v>102.065</v>
      </c>
    </row>
    <row r="342" spans="1:176">
      <c r="A342">
        <v>326</v>
      </c>
      <c r="B342">
        <v>1626126964.6</v>
      </c>
      <c r="C342">
        <v>650.099999904633</v>
      </c>
      <c r="D342" t="s">
        <v>946</v>
      </c>
      <c r="E342" t="s">
        <v>947</v>
      </c>
      <c r="F342">
        <v>1</v>
      </c>
      <c r="I342">
        <v>1626126963.6</v>
      </c>
      <c r="J342">
        <f>(K342)/1000</f>
        <v>0</v>
      </c>
      <c r="K342">
        <f>1000*CC342*AI342*(BY342-BZ342)/(100*BR342*(1000-AI342*BY342))</f>
        <v>0</v>
      </c>
      <c r="L342">
        <f>CC342*AI342*(BX342-BW342*(1000-AI342*BZ342)/(1000-AI342*BY342))/(100*BR342)</f>
        <v>0</v>
      </c>
      <c r="M342">
        <f>BW342 - IF(AI342&gt;1, L342*BR342*100.0/(AK342*CK342), 0)</f>
        <v>0</v>
      </c>
      <c r="N342">
        <f>((T342-J342/2)*M342-L342)/(T342+J342/2)</f>
        <v>0</v>
      </c>
      <c r="O342">
        <f>N342*(CD342+CE342)/1000.0</f>
        <v>0</v>
      </c>
      <c r="P342">
        <f>(BW342 - IF(AI342&gt;1, L342*BR342*100.0/(AK342*CK342), 0))*(CD342+CE342)/1000.0</f>
        <v>0</v>
      </c>
      <c r="Q342">
        <f>2.0/((1/S342-1/R342)+SIGN(S342)*SQRT((1/S342-1/R342)*(1/S342-1/R342) + 4*BS342/((BS342+1)*(BS342+1))*(2*1/S342*1/R342-1/R342*1/R342)))</f>
        <v>0</v>
      </c>
      <c r="R342">
        <f>IF(LEFT(BT342,1)&lt;&gt;"0",IF(LEFT(BT342,1)="1",3.0,BU342),$D$5+$E$5*(CK342*CD342/($K$5*1000))+$F$5*(CK342*CD342/($K$5*1000))*MAX(MIN(BR342,$J$5),$I$5)*MAX(MIN(BR342,$J$5),$I$5)+$G$5*MAX(MIN(BR342,$J$5),$I$5)*(CK342*CD342/($K$5*1000))+$H$5*(CK342*CD342/($K$5*1000))*(CK342*CD342/($K$5*1000)))</f>
        <v>0</v>
      </c>
      <c r="S342">
        <f>J342*(1000-(1000*0.61365*exp(17.502*W342/(240.97+W342))/(CD342+CE342)+BY342)/2)/(1000*0.61365*exp(17.502*W342/(240.97+W342))/(CD342+CE342)-BY342)</f>
        <v>0</v>
      </c>
      <c r="T342">
        <f>1/((BS342+1)/(Q342/1.6)+1/(R342/1.37)) + BS342/((BS342+1)/(Q342/1.6) + BS342/(R342/1.37))</f>
        <v>0</v>
      </c>
      <c r="U342">
        <f>(BN342*BQ342)</f>
        <v>0</v>
      </c>
      <c r="V342">
        <f>(CF342+(U342+2*0.95*5.67E-8*(((CF342+$B$7)+273)^4-(CF342+273)^4)-44100*J342)/(1.84*29.3*R342+8*0.95*5.67E-8*(CF342+273)^3))</f>
        <v>0</v>
      </c>
      <c r="W342">
        <f>($C$7*CG342+$D$7*CH342+$E$7*V342)</f>
        <v>0</v>
      </c>
      <c r="X342">
        <f>0.61365*exp(17.502*W342/(240.97+W342))</f>
        <v>0</v>
      </c>
      <c r="Y342">
        <f>(Z342/AA342*100)</f>
        <v>0</v>
      </c>
      <c r="Z342">
        <f>BY342*(CD342+CE342)/1000</f>
        <v>0</v>
      </c>
      <c r="AA342">
        <f>0.61365*exp(17.502*CF342/(240.97+CF342))</f>
        <v>0</v>
      </c>
      <c r="AB342">
        <f>(X342-BY342*(CD342+CE342)/1000)</f>
        <v>0</v>
      </c>
      <c r="AC342">
        <f>(-J342*44100)</f>
        <v>0</v>
      </c>
      <c r="AD342">
        <f>2*29.3*R342*0.92*(CF342-W342)</f>
        <v>0</v>
      </c>
      <c r="AE342">
        <f>2*0.95*5.67E-8*(((CF342+$B$7)+273)^4-(W342+273)^4)</f>
        <v>0</v>
      </c>
      <c r="AF342">
        <f>U342+AE342+AC342+AD342</f>
        <v>0</v>
      </c>
      <c r="AG342">
        <v>10</v>
      </c>
      <c r="AH342">
        <v>1</v>
      </c>
      <c r="AI342">
        <f>IF(AG342*$H$13&gt;=AK342,1.0,(AK342/(AK342-AG342*$H$13)))</f>
        <v>0</v>
      </c>
      <c r="AJ342">
        <f>(AI342-1)*100</f>
        <v>0</v>
      </c>
      <c r="AK342">
        <f>MAX(0,($B$13+$C$13*CK342)/(1+$D$13*CK342)*CD342/(CF342+273)*$E$13)</f>
        <v>0</v>
      </c>
      <c r="AL342" t="s">
        <v>292</v>
      </c>
      <c r="AM342" t="s">
        <v>292</v>
      </c>
      <c r="AN342">
        <v>0</v>
      </c>
      <c r="AO342">
        <v>0</v>
      </c>
      <c r="AP342">
        <f>1-AN342/AO342</f>
        <v>0</v>
      </c>
      <c r="AQ342">
        <v>0</v>
      </c>
      <c r="AR342" t="s">
        <v>292</v>
      </c>
      <c r="AS342" t="s">
        <v>292</v>
      </c>
      <c r="AT342">
        <v>0</v>
      </c>
      <c r="AU342">
        <v>0</v>
      </c>
      <c r="AV342">
        <f>1-AT342/AU342</f>
        <v>0</v>
      </c>
      <c r="AW342">
        <v>0.5</v>
      </c>
      <c r="AX342">
        <f>BO342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292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BN342">
        <f>$B$11*CL342+$C$11*CM342+$F$11*CN342*(1-CQ342)</f>
        <v>0</v>
      </c>
      <c r="BO342">
        <f>BN342*BP342</f>
        <v>0</v>
      </c>
      <c r="BP342">
        <f>($B$11*$D$9+$C$11*$D$9+$F$11*((DA342+CS342)/MAX(DA342+CS342+DB342, 0.1)*$I$9+DB342/MAX(DA342+CS342+DB342, 0.1)*$J$9))/($B$11+$C$11+$F$11)</f>
        <v>0</v>
      </c>
      <c r="BQ342">
        <f>($B$11*$K$9+$C$11*$K$9+$F$11*((DA342+CS342)/MAX(DA342+CS342+DB342, 0.1)*$P$9+DB342/MAX(DA342+CS342+DB342, 0.1)*$Q$9))/($B$11+$C$11+$F$11)</f>
        <v>0</v>
      </c>
      <c r="BR342">
        <v>6</v>
      </c>
      <c r="BS342">
        <v>0.5</v>
      </c>
      <c r="BT342" t="s">
        <v>293</v>
      </c>
      <c r="BU342">
        <v>2</v>
      </c>
      <c r="BV342">
        <v>1626126963.6</v>
      </c>
      <c r="BW342">
        <v>399.758666666667</v>
      </c>
      <c r="BX342">
        <v>419.997333333333</v>
      </c>
      <c r="BY342">
        <v>11.0995666666667</v>
      </c>
      <c r="BZ342">
        <v>6.30855333333333</v>
      </c>
      <c r="CA342">
        <v>397.632333333333</v>
      </c>
      <c r="CB342">
        <v>11.1323666666667</v>
      </c>
      <c r="CC342">
        <v>899.934666666667</v>
      </c>
      <c r="CD342">
        <v>100.775333333333</v>
      </c>
      <c r="CE342">
        <v>0.106221666666667</v>
      </c>
      <c r="CF342">
        <v>25.3419</v>
      </c>
      <c r="CG342">
        <v>23.6839</v>
      </c>
      <c r="CH342">
        <v>999.9</v>
      </c>
      <c r="CI342">
        <v>0</v>
      </c>
      <c r="CJ342">
        <v>0</v>
      </c>
      <c r="CK342">
        <v>9979.8</v>
      </c>
      <c r="CL342">
        <v>0</v>
      </c>
      <c r="CM342">
        <v>0.221023</v>
      </c>
      <c r="CN342">
        <v>1460.03</v>
      </c>
      <c r="CO342">
        <v>0.972999</v>
      </c>
      <c r="CP342">
        <v>0.0270008</v>
      </c>
      <c r="CQ342">
        <v>0</v>
      </c>
      <c r="CR342">
        <v>872.913333333333</v>
      </c>
      <c r="CS342">
        <v>4.99999</v>
      </c>
      <c r="CT342">
        <v>12807.1666666667</v>
      </c>
      <c r="CU342">
        <v>12728.6</v>
      </c>
      <c r="CV342">
        <v>40.437</v>
      </c>
      <c r="CW342">
        <v>42.312</v>
      </c>
      <c r="CX342">
        <v>41.5</v>
      </c>
      <c r="CY342">
        <v>41.7913333333333</v>
      </c>
      <c r="CZ342">
        <v>42.458</v>
      </c>
      <c r="DA342">
        <v>1415.74</v>
      </c>
      <c r="DB342">
        <v>39.29</v>
      </c>
      <c r="DC342">
        <v>0</v>
      </c>
      <c r="DD342">
        <v>1626126973.9</v>
      </c>
      <c r="DE342">
        <v>0</v>
      </c>
      <c r="DF342">
        <v>873.11596</v>
      </c>
      <c r="DG342">
        <v>-0.723999996392138</v>
      </c>
      <c r="DH342">
        <v>-7.4461538502409</v>
      </c>
      <c r="DI342">
        <v>12807.3</v>
      </c>
      <c r="DJ342">
        <v>15</v>
      </c>
      <c r="DK342">
        <v>1626126261</v>
      </c>
      <c r="DL342" t="s">
        <v>294</v>
      </c>
      <c r="DM342">
        <v>1626126255</v>
      </c>
      <c r="DN342">
        <v>1626126261</v>
      </c>
      <c r="DO342">
        <v>7</v>
      </c>
      <c r="DP342">
        <v>0.339</v>
      </c>
      <c r="DQ342">
        <v>0.02</v>
      </c>
      <c r="DR342">
        <v>2.158</v>
      </c>
      <c r="DS342">
        <v>-0.064</v>
      </c>
      <c r="DT342">
        <v>420</v>
      </c>
      <c r="DU342">
        <v>4</v>
      </c>
      <c r="DV342">
        <v>0.09</v>
      </c>
      <c r="DW342">
        <v>0.05</v>
      </c>
      <c r="DX342">
        <v>-20.188756097561</v>
      </c>
      <c r="DY342">
        <v>-0.415444599303177</v>
      </c>
      <c r="DZ342">
        <v>0.0454810818284173</v>
      </c>
      <c r="EA342">
        <v>1</v>
      </c>
      <c r="EB342">
        <v>873.208911764706</v>
      </c>
      <c r="EC342">
        <v>-1.23250751676087</v>
      </c>
      <c r="ED342">
        <v>0.223328479736889</v>
      </c>
      <c r="EE342">
        <v>1</v>
      </c>
      <c r="EF342">
        <v>4.71464829268293</v>
      </c>
      <c r="EG342">
        <v>0.360075261324037</v>
      </c>
      <c r="EH342">
        <v>0.0363648813368893</v>
      </c>
      <c r="EI342">
        <v>0</v>
      </c>
      <c r="EJ342">
        <v>2</v>
      </c>
      <c r="EK342">
        <v>3</v>
      </c>
      <c r="EL342" t="s">
        <v>340</v>
      </c>
      <c r="EM342">
        <v>100</v>
      </c>
      <c r="EN342">
        <v>100</v>
      </c>
      <c r="EO342">
        <v>2.126</v>
      </c>
      <c r="EP342">
        <v>-0.0327</v>
      </c>
      <c r="EQ342">
        <v>1.36772170046793</v>
      </c>
      <c r="ER342">
        <v>0.00225868272383977</v>
      </c>
      <c r="ES342">
        <v>-9.96746185667655e-07</v>
      </c>
      <c r="ET342">
        <v>2.83711317370827e-10</v>
      </c>
      <c r="EU342">
        <v>-0.063082517618382</v>
      </c>
      <c r="EV342">
        <v>-0.00217948432402501</v>
      </c>
      <c r="EW342">
        <v>0.000453263451741206</v>
      </c>
      <c r="EX342">
        <v>-1.16319206543697e-06</v>
      </c>
      <c r="EY342">
        <v>-2</v>
      </c>
      <c r="EZ342">
        <v>2196</v>
      </c>
      <c r="FA342">
        <v>1</v>
      </c>
      <c r="FB342">
        <v>25</v>
      </c>
      <c r="FC342">
        <v>11.8</v>
      </c>
      <c r="FD342">
        <v>11.7</v>
      </c>
      <c r="FE342">
        <v>18</v>
      </c>
      <c r="FF342">
        <v>948.535</v>
      </c>
      <c r="FG342">
        <v>427.185</v>
      </c>
      <c r="FH342">
        <v>29.1748</v>
      </c>
      <c r="FI342">
        <v>25.3363</v>
      </c>
      <c r="FJ342">
        <v>30.0001</v>
      </c>
      <c r="FK342">
        <v>25.503</v>
      </c>
      <c r="FL342">
        <v>25.5464</v>
      </c>
      <c r="FM342">
        <v>25.2933</v>
      </c>
      <c r="FN342">
        <v>63.1064</v>
      </c>
      <c r="FO342">
        <v>0</v>
      </c>
      <c r="FP342">
        <v>29.26</v>
      </c>
      <c r="FQ342">
        <v>420</v>
      </c>
      <c r="FR342">
        <v>6.43236</v>
      </c>
      <c r="FS342">
        <v>101.442</v>
      </c>
      <c r="FT342">
        <v>102.066</v>
      </c>
    </row>
    <row r="343" spans="1:176">
      <c r="A343">
        <v>327</v>
      </c>
      <c r="B343">
        <v>1626126966.6</v>
      </c>
      <c r="C343">
        <v>652.099999904633</v>
      </c>
      <c r="D343" t="s">
        <v>948</v>
      </c>
      <c r="E343" t="s">
        <v>949</v>
      </c>
      <c r="F343">
        <v>1</v>
      </c>
      <c r="I343">
        <v>1626126965.6</v>
      </c>
      <c r="J343">
        <f>(K343)/1000</f>
        <v>0</v>
      </c>
      <c r="K343">
        <f>1000*CC343*AI343*(BY343-BZ343)/(100*BR343*(1000-AI343*BY343))</f>
        <v>0</v>
      </c>
      <c r="L343">
        <f>CC343*AI343*(BX343-BW343*(1000-AI343*BZ343)/(1000-AI343*BY343))/(100*BR343)</f>
        <v>0</v>
      </c>
      <c r="M343">
        <f>BW343 - IF(AI343&gt;1, L343*BR343*100.0/(AK343*CK343), 0)</f>
        <v>0</v>
      </c>
      <c r="N343">
        <f>((T343-J343/2)*M343-L343)/(T343+J343/2)</f>
        <v>0</v>
      </c>
      <c r="O343">
        <f>N343*(CD343+CE343)/1000.0</f>
        <v>0</v>
      </c>
      <c r="P343">
        <f>(BW343 - IF(AI343&gt;1, L343*BR343*100.0/(AK343*CK343), 0))*(CD343+CE343)/1000.0</f>
        <v>0</v>
      </c>
      <c r="Q343">
        <f>2.0/((1/S343-1/R343)+SIGN(S343)*SQRT((1/S343-1/R343)*(1/S343-1/R343) + 4*BS343/((BS343+1)*(BS343+1))*(2*1/S343*1/R343-1/R343*1/R343)))</f>
        <v>0</v>
      </c>
      <c r="R343">
        <f>IF(LEFT(BT343,1)&lt;&gt;"0",IF(LEFT(BT343,1)="1",3.0,BU343),$D$5+$E$5*(CK343*CD343/($K$5*1000))+$F$5*(CK343*CD343/($K$5*1000))*MAX(MIN(BR343,$J$5),$I$5)*MAX(MIN(BR343,$J$5),$I$5)+$G$5*MAX(MIN(BR343,$J$5),$I$5)*(CK343*CD343/($K$5*1000))+$H$5*(CK343*CD343/($K$5*1000))*(CK343*CD343/($K$5*1000)))</f>
        <v>0</v>
      </c>
      <c r="S343">
        <f>J343*(1000-(1000*0.61365*exp(17.502*W343/(240.97+W343))/(CD343+CE343)+BY343)/2)/(1000*0.61365*exp(17.502*W343/(240.97+W343))/(CD343+CE343)-BY343)</f>
        <v>0</v>
      </c>
      <c r="T343">
        <f>1/((BS343+1)/(Q343/1.6)+1/(R343/1.37)) + BS343/((BS343+1)/(Q343/1.6) + BS343/(R343/1.37))</f>
        <v>0</v>
      </c>
      <c r="U343">
        <f>(BN343*BQ343)</f>
        <v>0</v>
      </c>
      <c r="V343">
        <f>(CF343+(U343+2*0.95*5.67E-8*(((CF343+$B$7)+273)^4-(CF343+273)^4)-44100*J343)/(1.84*29.3*R343+8*0.95*5.67E-8*(CF343+273)^3))</f>
        <v>0</v>
      </c>
      <c r="W343">
        <f>($C$7*CG343+$D$7*CH343+$E$7*V343)</f>
        <v>0</v>
      </c>
      <c r="X343">
        <f>0.61365*exp(17.502*W343/(240.97+W343))</f>
        <v>0</v>
      </c>
      <c r="Y343">
        <f>(Z343/AA343*100)</f>
        <v>0</v>
      </c>
      <c r="Z343">
        <f>BY343*(CD343+CE343)/1000</f>
        <v>0</v>
      </c>
      <c r="AA343">
        <f>0.61365*exp(17.502*CF343/(240.97+CF343))</f>
        <v>0</v>
      </c>
      <c r="AB343">
        <f>(X343-BY343*(CD343+CE343)/1000)</f>
        <v>0</v>
      </c>
      <c r="AC343">
        <f>(-J343*44100)</f>
        <v>0</v>
      </c>
      <c r="AD343">
        <f>2*29.3*R343*0.92*(CF343-W343)</f>
        <v>0</v>
      </c>
      <c r="AE343">
        <f>2*0.95*5.67E-8*(((CF343+$B$7)+273)^4-(W343+273)^4)</f>
        <v>0</v>
      </c>
      <c r="AF343">
        <f>U343+AE343+AC343+AD343</f>
        <v>0</v>
      </c>
      <c r="AG343">
        <v>10</v>
      </c>
      <c r="AH343">
        <v>1</v>
      </c>
      <c r="AI343">
        <f>IF(AG343*$H$13&gt;=AK343,1.0,(AK343/(AK343-AG343*$H$13)))</f>
        <v>0</v>
      </c>
      <c r="AJ343">
        <f>(AI343-1)*100</f>
        <v>0</v>
      </c>
      <c r="AK343">
        <f>MAX(0,($B$13+$C$13*CK343)/(1+$D$13*CK343)*CD343/(CF343+273)*$E$13)</f>
        <v>0</v>
      </c>
      <c r="AL343" t="s">
        <v>292</v>
      </c>
      <c r="AM343" t="s">
        <v>292</v>
      </c>
      <c r="AN343">
        <v>0</v>
      </c>
      <c r="AO343">
        <v>0</v>
      </c>
      <c r="AP343">
        <f>1-AN343/AO343</f>
        <v>0</v>
      </c>
      <c r="AQ343">
        <v>0</v>
      </c>
      <c r="AR343" t="s">
        <v>292</v>
      </c>
      <c r="AS343" t="s">
        <v>292</v>
      </c>
      <c r="AT343">
        <v>0</v>
      </c>
      <c r="AU343">
        <v>0</v>
      </c>
      <c r="AV343">
        <f>1-AT343/AU343</f>
        <v>0</v>
      </c>
      <c r="AW343">
        <v>0.5</v>
      </c>
      <c r="AX343">
        <f>BO343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292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BN343">
        <f>$B$11*CL343+$C$11*CM343+$F$11*CN343*(1-CQ343)</f>
        <v>0</v>
      </c>
      <c r="BO343">
        <f>BN343*BP343</f>
        <v>0</v>
      </c>
      <c r="BP343">
        <f>($B$11*$D$9+$C$11*$D$9+$F$11*((DA343+CS343)/MAX(DA343+CS343+DB343, 0.1)*$I$9+DB343/MAX(DA343+CS343+DB343, 0.1)*$J$9))/($B$11+$C$11+$F$11)</f>
        <v>0</v>
      </c>
      <c r="BQ343">
        <f>($B$11*$K$9+$C$11*$K$9+$F$11*((DA343+CS343)/MAX(DA343+CS343+DB343, 0.1)*$P$9+DB343/MAX(DA343+CS343+DB343, 0.1)*$Q$9))/($B$11+$C$11+$F$11)</f>
        <v>0</v>
      </c>
      <c r="BR343">
        <v>6</v>
      </c>
      <c r="BS343">
        <v>0.5</v>
      </c>
      <c r="BT343" t="s">
        <v>293</v>
      </c>
      <c r="BU343">
        <v>2</v>
      </c>
      <c r="BV343">
        <v>1626126965.6</v>
      </c>
      <c r="BW343">
        <v>399.750333333333</v>
      </c>
      <c r="BX343">
        <v>420.002</v>
      </c>
      <c r="BY343">
        <v>11.1226666666667</v>
      </c>
      <c r="BZ343">
        <v>6.31581666666667</v>
      </c>
      <c r="CA343">
        <v>397.624333333333</v>
      </c>
      <c r="CB343">
        <v>11.1552333333333</v>
      </c>
      <c r="CC343">
        <v>899.981</v>
      </c>
      <c r="CD343">
        <v>100.776</v>
      </c>
      <c r="CE343">
        <v>0.106325666666667</v>
      </c>
      <c r="CF343">
        <v>25.3845666666667</v>
      </c>
      <c r="CG343">
        <v>23.7264</v>
      </c>
      <c r="CH343">
        <v>999.9</v>
      </c>
      <c r="CI343">
        <v>0</v>
      </c>
      <c r="CJ343">
        <v>0</v>
      </c>
      <c r="CK343">
        <v>9980.2</v>
      </c>
      <c r="CL343">
        <v>0</v>
      </c>
      <c r="CM343">
        <v>0.221023</v>
      </c>
      <c r="CN343">
        <v>1460.03666666667</v>
      </c>
      <c r="CO343">
        <v>0.972999</v>
      </c>
      <c r="CP343">
        <v>0.0270008</v>
      </c>
      <c r="CQ343">
        <v>0</v>
      </c>
      <c r="CR343">
        <v>872.937</v>
      </c>
      <c r="CS343">
        <v>4.99999</v>
      </c>
      <c r="CT343">
        <v>12806.4333333333</v>
      </c>
      <c r="CU343">
        <v>12728.6</v>
      </c>
      <c r="CV343">
        <v>40.437</v>
      </c>
      <c r="CW343">
        <v>42.312</v>
      </c>
      <c r="CX343">
        <v>41.437</v>
      </c>
      <c r="CY343">
        <v>41.812</v>
      </c>
      <c r="CZ343">
        <v>42.437</v>
      </c>
      <c r="DA343">
        <v>1415.74666666667</v>
      </c>
      <c r="DB343">
        <v>39.29</v>
      </c>
      <c r="DC343">
        <v>0</v>
      </c>
      <c r="DD343">
        <v>1626126975.7</v>
      </c>
      <c r="DE343">
        <v>0</v>
      </c>
      <c r="DF343">
        <v>873.103730769231</v>
      </c>
      <c r="DG343">
        <v>-0.95312820608461</v>
      </c>
      <c r="DH343">
        <v>-8.10598292995033</v>
      </c>
      <c r="DI343">
        <v>12806.9807692308</v>
      </c>
      <c r="DJ343">
        <v>15</v>
      </c>
      <c r="DK343">
        <v>1626126261</v>
      </c>
      <c r="DL343" t="s">
        <v>294</v>
      </c>
      <c r="DM343">
        <v>1626126255</v>
      </c>
      <c r="DN343">
        <v>1626126261</v>
      </c>
      <c r="DO343">
        <v>7</v>
      </c>
      <c r="DP343">
        <v>0.339</v>
      </c>
      <c r="DQ343">
        <v>0.02</v>
      </c>
      <c r="DR343">
        <v>2.158</v>
      </c>
      <c r="DS343">
        <v>-0.064</v>
      </c>
      <c r="DT343">
        <v>420</v>
      </c>
      <c r="DU343">
        <v>4</v>
      </c>
      <c r="DV343">
        <v>0.09</v>
      </c>
      <c r="DW343">
        <v>0.05</v>
      </c>
      <c r="DX343">
        <v>-20.2006731707317</v>
      </c>
      <c r="DY343">
        <v>-0.378129616724802</v>
      </c>
      <c r="DZ343">
        <v>0.0424609606889601</v>
      </c>
      <c r="EA343">
        <v>1</v>
      </c>
      <c r="EB343">
        <v>873.157142857143</v>
      </c>
      <c r="EC343">
        <v>-1.14008235412331</v>
      </c>
      <c r="ED343">
        <v>0.21336262128889</v>
      </c>
      <c r="EE343">
        <v>1</v>
      </c>
      <c r="EF343">
        <v>4.72849829268293</v>
      </c>
      <c r="EG343">
        <v>0.392194912891984</v>
      </c>
      <c r="EH343">
        <v>0.0397727787718109</v>
      </c>
      <c r="EI343">
        <v>0</v>
      </c>
      <c r="EJ343">
        <v>2</v>
      </c>
      <c r="EK343">
        <v>3</v>
      </c>
      <c r="EL343" t="s">
        <v>340</v>
      </c>
      <c r="EM343">
        <v>100</v>
      </c>
      <c r="EN343">
        <v>100</v>
      </c>
      <c r="EO343">
        <v>2.126</v>
      </c>
      <c r="EP343">
        <v>-0.0326</v>
      </c>
      <c r="EQ343">
        <v>1.36772170046793</v>
      </c>
      <c r="ER343">
        <v>0.00225868272383977</v>
      </c>
      <c r="ES343">
        <v>-9.96746185667655e-07</v>
      </c>
      <c r="ET343">
        <v>2.83711317370827e-10</v>
      </c>
      <c r="EU343">
        <v>-0.063082517618382</v>
      </c>
      <c r="EV343">
        <v>-0.00217948432402501</v>
      </c>
      <c r="EW343">
        <v>0.000453263451741206</v>
      </c>
      <c r="EX343">
        <v>-1.16319206543697e-06</v>
      </c>
      <c r="EY343">
        <v>-2</v>
      </c>
      <c r="EZ343">
        <v>2196</v>
      </c>
      <c r="FA343">
        <v>1</v>
      </c>
      <c r="FB343">
        <v>25</v>
      </c>
      <c r="FC343">
        <v>11.9</v>
      </c>
      <c r="FD343">
        <v>11.8</v>
      </c>
      <c r="FE343">
        <v>18</v>
      </c>
      <c r="FF343">
        <v>948.418</v>
      </c>
      <c r="FG343">
        <v>427.044</v>
      </c>
      <c r="FH343">
        <v>29.2497</v>
      </c>
      <c r="FI343">
        <v>25.3363</v>
      </c>
      <c r="FJ343">
        <v>30.0003</v>
      </c>
      <c r="FK343">
        <v>25.5022</v>
      </c>
      <c r="FL343">
        <v>25.5453</v>
      </c>
      <c r="FM343">
        <v>25.2932</v>
      </c>
      <c r="FN343">
        <v>63.1064</v>
      </c>
      <c r="FO343">
        <v>0</v>
      </c>
      <c r="FP343">
        <v>29.36</v>
      </c>
      <c r="FQ343">
        <v>420</v>
      </c>
      <c r="FR343">
        <v>6.43291</v>
      </c>
      <c r="FS343">
        <v>101.442</v>
      </c>
      <c r="FT343">
        <v>102.066</v>
      </c>
    </row>
    <row r="344" spans="1:176">
      <c r="A344">
        <v>328</v>
      </c>
      <c r="B344">
        <v>1626126968.6</v>
      </c>
      <c r="C344">
        <v>654.099999904633</v>
      </c>
      <c r="D344" t="s">
        <v>950</v>
      </c>
      <c r="E344" t="s">
        <v>951</v>
      </c>
      <c r="F344">
        <v>1</v>
      </c>
      <c r="I344">
        <v>1626126967.6</v>
      </c>
      <c r="J344">
        <f>(K344)/1000</f>
        <v>0</v>
      </c>
      <c r="K344">
        <f>1000*CC344*AI344*(BY344-BZ344)/(100*BR344*(1000-AI344*BY344))</f>
        <v>0</v>
      </c>
      <c r="L344">
        <f>CC344*AI344*(BX344-BW344*(1000-AI344*BZ344)/(1000-AI344*BY344))/(100*BR344)</f>
        <v>0</v>
      </c>
      <c r="M344">
        <f>BW344 - IF(AI344&gt;1, L344*BR344*100.0/(AK344*CK344), 0)</f>
        <v>0</v>
      </c>
      <c r="N344">
        <f>((T344-J344/2)*M344-L344)/(T344+J344/2)</f>
        <v>0</v>
      </c>
      <c r="O344">
        <f>N344*(CD344+CE344)/1000.0</f>
        <v>0</v>
      </c>
      <c r="P344">
        <f>(BW344 - IF(AI344&gt;1, L344*BR344*100.0/(AK344*CK344), 0))*(CD344+CE344)/1000.0</f>
        <v>0</v>
      </c>
      <c r="Q344">
        <f>2.0/((1/S344-1/R344)+SIGN(S344)*SQRT((1/S344-1/R344)*(1/S344-1/R344) + 4*BS344/((BS344+1)*(BS344+1))*(2*1/S344*1/R344-1/R344*1/R344)))</f>
        <v>0</v>
      </c>
      <c r="R344">
        <f>IF(LEFT(BT344,1)&lt;&gt;"0",IF(LEFT(BT344,1)="1",3.0,BU344),$D$5+$E$5*(CK344*CD344/($K$5*1000))+$F$5*(CK344*CD344/($K$5*1000))*MAX(MIN(BR344,$J$5),$I$5)*MAX(MIN(BR344,$J$5),$I$5)+$G$5*MAX(MIN(BR344,$J$5),$I$5)*(CK344*CD344/($K$5*1000))+$H$5*(CK344*CD344/($K$5*1000))*(CK344*CD344/($K$5*1000)))</f>
        <v>0</v>
      </c>
      <c r="S344">
        <f>J344*(1000-(1000*0.61365*exp(17.502*W344/(240.97+W344))/(CD344+CE344)+BY344)/2)/(1000*0.61365*exp(17.502*W344/(240.97+W344))/(CD344+CE344)-BY344)</f>
        <v>0</v>
      </c>
      <c r="T344">
        <f>1/((BS344+1)/(Q344/1.6)+1/(R344/1.37)) + BS344/((BS344+1)/(Q344/1.6) + BS344/(R344/1.37))</f>
        <v>0</v>
      </c>
      <c r="U344">
        <f>(BN344*BQ344)</f>
        <v>0</v>
      </c>
      <c r="V344">
        <f>(CF344+(U344+2*0.95*5.67E-8*(((CF344+$B$7)+273)^4-(CF344+273)^4)-44100*J344)/(1.84*29.3*R344+8*0.95*5.67E-8*(CF344+273)^3))</f>
        <v>0</v>
      </c>
      <c r="W344">
        <f>($C$7*CG344+$D$7*CH344+$E$7*V344)</f>
        <v>0</v>
      </c>
      <c r="X344">
        <f>0.61365*exp(17.502*W344/(240.97+W344))</f>
        <v>0</v>
      </c>
      <c r="Y344">
        <f>(Z344/AA344*100)</f>
        <v>0</v>
      </c>
      <c r="Z344">
        <f>BY344*(CD344+CE344)/1000</f>
        <v>0</v>
      </c>
      <c r="AA344">
        <f>0.61365*exp(17.502*CF344/(240.97+CF344))</f>
        <v>0</v>
      </c>
      <c r="AB344">
        <f>(X344-BY344*(CD344+CE344)/1000)</f>
        <v>0</v>
      </c>
      <c r="AC344">
        <f>(-J344*44100)</f>
        <v>0</v>
      </c>
      <c r="AD344">
        <f>2*29.3*R344*0.92*(CF344-W344)</f>
        <v>0</v>
      </c>
      <c r="AE344">
        <f>2*0.95*5.67E-8*(((CF344+$B$7)+273)^4-(W344+273)^4)</f>
        <v>0</v>
      </c>
      <c r="AF344">
        <f>U344+AE344+AC344+AD344</f>
        <v>0</v>
      </c>
      <c r="AG344">
        <v>10</v>
      </c>
      <c r="AH344">
        <v>1</v>
      </c>
      <c r="AI344">
        <f>IF(AG344*$H$13&gt;=AK344,1.0,(AK344/(AK344-AG344*$H$13)))</f>
        <v>0</v>
      </c>
      <c r="AJ344">
        <f>(AI344-1)*100</f>
        <v>0</v>
      </c>
      <c r="AK344">
        <f>MAX(0,($B$13+$C$13*CK344)/(1+$D$13*CK344)*CD344/(CF344+273)*$E$13)</f>
        <v>0</v>
      </c>
      <c r="AL344" t="s">
        <v>292</v>
      </c>
      <c r="AM344" t="s">
        <v>292</v>
      </c>
      <c r="AN344">
        <v>0</v>
      </c>
      <c r="AO344">
        <v>0</v>
      </c>
      <c r="AP344">
        <f>1-AN344/AO344</f>
        <v>0</v>
      </c>
      <c r="AQ344">
        <v>0</v>
      </c>
      <c r="AR344" t="s">
        <v>292</v>
      </c>
      <c r="AS344" t="s">
        <v>292</v>
      </c>
      <c r="AT344">
        <v>0</v>
      </c>
      <c r="AU344">
        <v>0</v>
      </c>
      <c r="AV344">
        <f>1-AT344/AU344</f>
        <v>0</v>
      </c>
      <c r="AW344">
        <v>0.5</v>
      </c>
      <c r="AX344">
        <f>BO344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292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BN344">
        <f>$B$11*CL344+$C$11*CM344+$F$11*CN344*(1-CQ344)</f>
        <v>0</v>
      </c>
      <c r="BO344">
        <f>BN344*BP344</f>
        <v>0</v>
      </c>
      <c r="BP344">
        <f>($B$11*$D$9+$C$11*$D$9+$F$11*((DA344+CS344)/MAX(DA344+CS344+DB344, 0.1)*$I$9+DB344/MAX(DA344+CS344+DB344, 0.1)*$J$9))/($B$11+$C$11+$F$11)</f>
        <v>0</v>
      </c>
      <c r="BQ344">
        <f>($B$11*$K$9+$C$11*$K$9+$F$11*((DA344+CS344)/MAX(DA344+CS344+DB344, 0.1)*$P$9+DB344/MAX(DA344+CS344+DB344, 0.1)*$Q$9))/($B$11+$C$11+$F$11)</f>
        <v>0</v>
      </c>
      <c r="BR344">
        <v>6</v>
      </c>
      <c r="BS344">
        <v>0.5</v>
      </c>
      <c r="BT344" t="s">
        <v>293</v>
      </c>
      <c r="BU344">
        <v>2</v>
      </c>
      <c r="BV344">
        <v>1626126967.6</v>
      </c>
      <c r="BW344">
        <v>399.729</v>
      </c>
      <c r="BX344">
        <v>420.023666666667</v>
      </c>
      <c r="BY344">
        <v>11.1469333333333</v>
      </c>
      <c r="BZ344">
        <v>6.33196</v>
      </c>
      <c r="CA344">
        <v>397.603</v>
      </c>
      <c r="CB344">
        <v>11.1793666666667</v>
      </c>
      <c r="CC344">
        <v>900.132333333333</v>
      </c>
      <c r="CD344">
        <v>100.776</v>
      </c>
      <c r="CE344">
        <v>0.104647666666667</v>
      </c>
      <c r="CF344">
        <v>25.4281333333333</v>
      </c>
      <c r="CG344">
        <v>23.7593</v>
      </c>
      <c r="CH344">
        <v>999.9</v>
      </c>
      <c r="CI344">
        <v>0</v>
      </c>
      <c r="CJ344">
        <v>0</v>
      </c>
      <c r="CK344">
        <v>10114.3666666667</v>
      </c>
      <c r="CL344">
        <v>0</v>
      </c>
      <c r="CM344">
        <v>0.221023</v>
      </c>
      <c r="CN344">
        <v>1460.04</v>
      </c>
      <c r="CO344">
        <v>0.972997666666667</v>
      </c>
      <c r="CP344">
        <v>0.0270023666666667</v>
      </c>
      <c r="CQ344">
        <v>0</v>
      </c>
      <c r="CR344">
        <v>872.988333333333</v>
      </c>
      <c r="CS344">
        <v>4.99999</v>
      </c>
      <c r="CT344">
        <v>12806.7666666667</v>
      </c>
      <c r="CU344">
        <v>12728.7</v>
      </c>
      <c r="CV344">
        <v>40.437</v>
      </c>
      <c r="CW344">
        <v>42.312</v>
      </c>
      <c r="CX344">
        <v>41.5</v>
      </c>
      <c r="CY344">
        <v>41.812</v>
      </c>
      <c r="CZ344">
        <v>42.479</v>
      </c>
      <c r="DA344">
        <v>1415.75</v>
      </c>
      <c r="DB344">
        <v>39.29</v>
      </c>
      <c r="DC344">
        <v>0</v>
      </c>
      <c r="DD344">
        <v>1626126978.1</v>
      </c>
      <c r="DE344">
        <v>0</v>
      </c>
      <c r="DF344">
        <v>873.065153846154</v>
      </c>
      <c r="DG344">
        <v>-1.36205128307118</v>
      </c>
      <c r="DH344">
        <v>-3.19658122459767</v>
      </c>
      <c r="DI344">
        <v>12806.7730769231</v>
      </c>
      <c r="DJ344">
        <v>15</v>
      </c>
      <c r="DK344">
        <v>1626126261</v>
      </c>
      <c r="DL344" t="s">
        <v>294</v>
      </c>
      <c r="DM344">
        <v>1626126255</v>
      </c>
      <c r="DN344">
        <v>1626126261</v>
      </c>
      <c r="DO344">
        <v>7</v>
      </c>
      <c r="DP344">
        <v>0.339</v>
      </c>
      <c r="DQ344">
        <v>0.02</v>
      </c>
      <c r="DR344">
        <v>2.158</v>
      </c>
      <c r="DS344">
        <v>-0.064</v>
      </c>
      <c r="DT344">
        <v>420</v>
      </c>
      <c r="DU344">
        <v>4</v>
      </c>
      <c r="DV344">
        <v>0.09</v>
      </c>
      <c r="DW344">
        <v>0.05</v>
      </c>
      <c r="DX344">
        <v>-20.2136146341463</v>
      </c>
      <c r="DY344">
        <v>-0.417752613240429</v>
      </c>
      <c r="DZ344">
        <v>0.0458687765684955</v>
      </c>
      <c r="EA344">
        <v>1</v>
      </c>
      <c r="EB344">
        <v>873.107454545455</v>
      </c>
      <c r="EC344">
        <v>-0.743278665389371</v>
      </c>
      <c r="ED344">
        <v>0.197603381597416</v>
      </c>
      <c r="EE344">
        <v>1</v>
      </c>
      <c r="EF344">
        <v>4.74238463414634</v>
      </c>
      <c r="EG344">
        <v>0.409868153310113</v>
      </c>
      <c r="EH344">
        <v>0.0415353570862317</v>
      </c>
      <c r="EI344">
        <v>0</v>
      </c>
      <c r="EJ344">
        <v>2</v>
      </c>
      <c r="EK344">
        <v>3</v>
      </c>
      <c r="EL344" t="s">
        <v>340</v>
      </c>
      <c r="EM344">
        <v>100</v>
      </c>
      <c r="EN344">
        <v>100</v>
      </c>
      <c r="EO344">
        <v>2.126</v>
      </c>
      <c r="EP344">
        <v>-0.0324</v>
      </c>
      <c r="EQ344">
        <v>1.36772170046793</v>
      </c>
      <c r="ER344">
        <v>0.00225868272383977</v>
      </c>
      <c r="ES344">
        <v>-9.96746185667655e-07</v>
      </c>
      <c r="ET344">
        <v>2.83711317370827e-10</v>
      </c>
      <c r="EU344">
        <v>-0.063082517618382</v>
      </c>
      <c r="EV344">
        <v>-0.00217948432402501</v>
      </c>
      <c r="EW344">
        <v>0.000453263451741206</v>
      </c>
      <c r="EX344">
        <v>-1.16319206543697e-06</v>
      </c>
      <c r="EY344">
        <v>-2</v>
      </c>
      <c r="EZ344">
        <v>2196</v>
      </c>
      <c r="FA344">
        <v>1</v>
      </c>
      <c r="FB344">
        <v>25</v>
      </c>
      <c r="FC344">
        <v>11.9</v>
      </c>
      <c r="FD344">
        <v>11.8</v>
      </c>
      <c r="FE344">
        <v>18</v>
      </c>
      <c r="FF344">
        <v>948.79</v>
      </c>
      <c r="FG344">
        <v>426.991</v>
      </c>
      <c r="FH344">
        <v>29.3199</v>
      </c>
      <c r="FI344">
        <v>25.3363</v>
      </c>
      <c r="FJ344">
        <v>30.0002</v>
      </c>
      <c r="FK344">
        <v>25.5011</v>
      </c>
      <c r="FL344">
        <v>25.5443</v>
      </c>
      <c r="FM344">
        <v>25.2927</v>
      </c>
      <c r="FN344">
        <v>62.6984</v>
      </c>
      <c r="FO344">
        <v>0</v>
      </c>
      <c r="FP344">
        <v>29.36</v>
      </c>
      <c r="FQ344">
        <v>420</v>
      </c>
      <c r="FR344">
        <v>6.47898</v>
      </c>
      <c r="FS344">
        <v>101.441</v>
      </c>
      <c r="FT344">
        <v>102.066</v>
      </c>
    </row>
    <row r="345" spans="1:176">
      <c r="A345">
        <v>329</v>
      </c>
      <c r="B345">
        <v>1626126970.6</v>
      </c>
      <c r="C345">
        <v>656.099999904633</v>
      </c>
      <c r="D345" t="s">
        <v>952</v>
      </c>
      <c r="E345" t="s">
        <v>953</v>
      </c>
      <c r="F345">
        <v>1</v>
      </c>
      <c r="I345">
        <v>1626126969.6</v>
      </c>
      <c r="J345">
        <f>(K345)/1000</f>
        <v>0</v>
      </c>
      <c r="K345">
        <f>1000*CC345*AI345*(BY345-BZ345)/(100*BR345*(1000-AI345*BY345))</f>
        <v>0</v>
      </c>
      <c r="L345">
        <f>CC345*AI345*(BX345-BW345*(1000-AI345*BZ345)/(1000-AI345*BY345))/(100*BR345)</f>
        <v>0</v>
      </c>
      <c r="M345">
        <f>BW345 - IF(AI345&gt;1, L345*BR345*100.0/(AK345*CK345), 0)</f>
        <v>0</v>
      </c>
      <c r="N345">
        <f>((T345-J345/2)*M345-L345)/(T345+J345/2)</f>
        <v>0</v>
      </c>
      <c r="O345">
        <f>N345*(CD345+CE345)/1000.0</f>
        <v>0</v>
      </c>
      <c r="P345">
        <f>(BW345 - IF(AI345&gt;1, L345*BR345*100.0/(AK345*CK345), 0))*(CD345+CE345)/1000.0</f>
        <v>0</v>
      </c>
      <c r="Q345">
        <f>2.0/((1/S345-1/R345)+SIGN(S345)*SQRT((1/S345-1/R345)*(1/S345-1/R345) + 4*BS345/((BS345+1)*(BS345+1))*(2*1/S345*1/R345-1/R345*1/R345)))</f>
        <v>0</v>
      </c>
      <c r="R345">
        <f>IF(LEFT(BT345,1)&lt;&gt;"0",IF(LEFT(BT345,1)="1",3.0,BU345),$D$5+$E$5*(CK345*CD345/($K$5*1000))+$F$5*(CK345*CD345/($K$5*1000))*MAX(MIN(BR345,$J$5),$I$5)*MAX(MIN(BR345,$J$5),$I$5)+$G$5*MAX(MIN(BR345,$J$5),$I$5)*(CK345*CD345/($K$5*1000))+$H$5*(CK345*CD345/($K$5*1000))*(CK345*CD345/($K$5*1000)))</f>
        <v>0</v>
      </c>
      <c r="S345">
        <f>J345*(1000-(1000*0.61365*exp(17.502*W345/(240.97+W345))/(CD345+CE345)+BY345)/2)/(1000*0.61365*exp(17.502*W345/(240.97+W345))/(CD345+CE345)-BY345)</f>
        <v>0</v>
      </c>
      <c r="T345">
        <f>1/((BS345+1)/(Q345/1.6)+1/(R345/1.37)) + BS345/((BS345+1)/(Q345/1.6) + BS345/(R345/1.37))</f>
        <v>0</v>
      </c>
      <c r="U345">
        <f>(BN345*BQ345)</f>
        <v>0</v>
      </c>
      <c r="V345">
        <f>(CF345+(U345+2*0.95*5.67E-8*(((CF345+$B$7)+273)^4-(CF345+273)^4)-44100*J345)/(1.84*29.3*R345+8*0.95*5.67E-8*(CF345+273)^3))</f>
        <v>0</v>
      </c>
      <c r="W345">
        <f>($C$7*CG345+$D$7*CH345+$E$7*V345)</f>
        <v>0</v>
      </c>
      <c r="X345">
        <f>0.61365*exp(17.502*W345/(240.97+W345))</f>
        <v>0</v>
      </c>
      <c r="Y345">
        <f>(Z345/AA345*100)</f>
        <v>0</v>
      </c>
      <c r="Z345">
        <f>BY345*(CD345+CE345)/1000</f>
        <v>0</v>
      </c>
      <c r="AA345">
        <f>0.61365*exp(17.502*CF345/(240.97+CF345))</f>
        <v>0</v>
      </c>
      <c r="AB345">
        <f>(X345-BY345*(CD345+CE345)/1000)</f>
        <v>0</v>
      </c>
      <c r="AC345">
        <f>(-J345*44100)</f>
        <v>0</v>
      </c>
      <c r="AD345">
        <f>2*29.3*R345*0.92*(CF345-W345)</f>
        <v>0</v>
      </c>
      <c r="AE345">
        <f>2*0.95*5.67E-8*(((CF345+$B$7)+273)^4-(W345+273)^4)</f>
        <v>0</v>
      </c>
      <c r="AF345">
        <f>U345+AE345+AC345+AD345</f>
        <v>0</v>
      </c>
      <c r="AG345">
        <v>10</v>
      </c>
      <c r="AH345">
        <v>1</v>
      </c>
      <c r="AI345">
        <f>IF(AG345*$H$13&gt;=AK345,1.0,(AK345/(AK345-AG345*$H$13)))</f>
        <v>0</v>
      </c>
      <c r="AJ345">
        <f>(AI345-1)*100</f>
        <v>0</v>
      </c>
      <c r="AK345">
        <f>MAX(0,($B$13+$C$13*CK345)/(1+$D$13*CK345)*CD345/(CF345+273)*$E$13)</f>
        <v>0</v>
      </c>
      <c r="AL345" t="s">
        <v>292</v>
      </c>
      <c r="AM345" t="s">
        <v>292</v>
      </c>
      <c r="AN345">
        <v>0</v>
      </c>
      <c r="AO345">
        <v>0</v>
      </c>
      <c r="AP345">
        <f>1-AN345/AO345</f>
        <v>0</v>
      </c>
      <c r="AQ345">
        <v>0</v>
      </c>
      <c r="AR345" t="s">
        <v>292</v>
      </c>
      <c r="AS345" t="s">
        <v>292</v>
      </c>
      <c r="AT345">
        <v>0</v>
      </c>
      <c r="AU345">
        <v>0</v>
      </c>
      <c r="AV345">
        <f>1-AT345/AU345</f>
        <v>0</v>
      </c>
      <c r="AW345">
        <v>0.5</v>
      </c>
      <c r="AX345">
        <f>BO345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292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BN345">
        <f>$B$11*CL345+$C$11*CM345+$F$11*CN345*(1-CQ345)</f>
        <v>0</v>
      </c>
      <c r="BO345">
        <f>BN345*BP345</f>
        <v>0</v>
      </c>
      <c r="BP345">
        <f>($B$11*$D$9+$C$11*$D$9+$F$11*((DA345+CS345)/MAX(DA345+CS345+DB345, 0.1)*$I$9+DB345/MAX(DA345+CS345+DB345, 0.1)*$J$9))/($B$11+$C$11+$F$11)</f>
        <v>0</v>
      </c>
      <c r="BQ345">
        <f>($B$11*$K$9+$C$11*$K$9+$F$11*((DA345+CS345)/MAX(DA345+CS345+DB345, 0.1)*$P$9+DB345/MAX(DA345+CS345+DB345, 0.1)*$Q$9))/($B$11+$C$11+$F$11)</f>
        <v>0</v>
      </c>
      <c r="BR345">
        <v>6</v>
      </c>
      <c r="BS345">
        <v>0.5</v>
      </c>
      <c r="BT345" t="s">
        <v>293</v>
      </c>
      <c r="BU345">
        <v>2</v>
      </c>
      <c r="BV345">
        <v>1626126969.6</v>
      </c>
      <c r="BW345">
        <v>399.711333333333</v>
      </c>
      <c r="BX345">
        <v>419.991666666667</v>
      </c>
      <c r="BY345">
        <v>11.172</v>
      </c>
      <c r="BZ345">
        <v>6.34694</v>
      </c>
      <c r="CA345">
        <v>397.585333333333</v>
      </c>
      <c r="CB345">
        <v>11.2042666666667</v>
      </c>
      <c r="CC345">
        <v>899.98</v>
      </c>
      <c r="CD345">
        <v>100.775333333333</v>
      </c>
      <c r="CE345">
        <v>0.104237666666667</v>
      </c>
      <c r="CF345">
        <v>25.4733666666667</v>
      </c>
      <c r="CG345">
        <v>23.8014</v>
      </c>
      <c r="CH345">
        <v>999.9</v>
      </c>
      <c r="CI345">
        <v>0</v>
      </c>
      <c r="CJ345">
        <v>0</v>
      </c>
      <c r="CK345">
        <v>10072.7333333333</v>
      </c>
      <c r="CL345">
        <v>0</v>
      </c>
      <c r="CM345">
        <v>0.221023</v>
      </c>
      <c r="CN345">
        <v>1460.03</v>
      </c>
      <c r="CO345">
        <v>0.972999</v>
      </c>
      <c r="CP345">
        <v>0.0270008</v>
      </c>
      <c r="CQ345">
        <v>0</v>
      </c>
      <c r="CR345">
        <v>872.554666666667</v>
      </c>
      <c r="CS345">
        <v>4.99999</v>
      </c>
      <c r="CT345">
        <v>12806.9</v>
      </c>
      <c r="CU345">
        <v>12728.6</v>
      </c>
      <c r="CV345">
        <v>40.437</v>
      </c>
      <c r="CW345">
        <v>42.312</v>
      </c>
      <c r="CX345">
        <v>41.5</v>
      </c>
      <c r="CY345">
        <v>41.812</v>
      </c>
      <c r="CZ345">
        <v>42.5</v>
      </c>
      <c r="DA345">
        <v>1415.74</v>
      </c>
      <c r="DB345">
        <v>39.29</v>
      </c>
      <c r="DC345">
        <v>0</v>
      </c>
      <c r="DD345">
        <v>1626126979.9</v>
      </c>
      <c r="DE345">
        <v>0</v>
      </c>
      <c r="DF345">
        <v>873.00716</v>
      </c>
      <c r="DG345">
        <v>-1.74723076580154</v>
      </c>
      <c r="DH345">
        <v>-2.82307692175499</v>
      </c>
      <c r="DI345">
        <v>12806.736</v>
      </c>
      <c r="DJ345">
        <v>15</v>
      </c>
      <c r="DK345">
        <v>1626126261</v>
      </c>
      <c r="DL345" t="s">
        <v>294</v>
      </c>
      <c r="DM345">
        <v>1626126255</v>
      </c>
      <c r="DN345">
        <v>1626126261</v>
      </c>
      <c r="DO345">
        <v>7</v>
      </c>
      <c r="DP345">
        <v>0.339</v>
      </c>
      <c r="DQ345">
        <v>0.02</v>
      </c>
      <c r="DR345">
        <v>2.158</v>
      </c>
      <c r="DS345">
        <v>-0.064</v>
      </c>
      <c r="DT345">
        <v>420</v>
      </c>
      <c r="DU345">
        <v>4</v>
      </c>
      <c r="DV345">
        <v>0.09</v>
      </c>
      <c r="DW345">
        <v>0.05</v>
      </c>
      <c r="DX345">
        <v>-20.2254731707317</v>
      </c>
      <c r="DY345">
        <v>-0.455297560975595</v>
      </c>
      <c r="DZ345">
        <v>0.0486646264298436</v>
      </c>
      <c r="EA345">
        <v>1</v>
      </c>
      <c r="EB345">
        <v>873.053484848485</v>
      </c>
      <c r="EC345">
        <v>-1.28431257706399</v>
      </c>
      <c r="ED345">
        <v>0.250185884979867</v>
      </c>
      <c r="EE345">
        <v>1</v>
      </c>
      <c r="EF345">
        <v>4.75561390243902</v>
      </c>
      <c r="EG345">
        <v>0.426591846689894</v>
      </c>
      <c r="EH345">
        <v>0.0430573217409382</v>
      </c>
      <c r="EI345">
        <v>0</v>
      </c>
      <c r="EJ345">
        <v>2</v>
      </c>
      <c r="EK345">
        <v>3</v>
      </c>
      <c r="EL345" t="s">
        <v>340</v>
      </c>
      <c r="EM345">
        <v>100</v>
      </c>
      <c r="EN345">
        <v>100</v>
      </c>
      <c r="EO345">
        <v>2.126</v>
      </c>
      <c r="EP345">
        <v>-0.0321</v>
      </c>
      <c r="EQ345">
        <v>1.36772170046793</v>
      </c>
      <c r="ER345">
        <v>0.00225868272383977</v>
      </c>
      <c r="ES345">
        <v>-9.96746185667655e-07</v>
      </c>
      <c r="ET345">
        <v>2.83711317370827e-10</v>
      </c>
      <c r="EU345">
        <v>-0.063082517618382</v>
      </c>
      <c r="EV345">
        <v>-0.00217948432402501</v>
      </c>
      <c r="EW345">
        <v>0.000453263451741206</v>
      </c>
      <c r="EX345">
        <v>-1.16319206543697e-06</v>
      </c>
      <c r="EY345">
        <v>-2</v>
      </c>
      <c r="EZ345">
        <v>2196</v>
      </c>
      <c r="FA345">
        <v>1</v>
      </c>
      <c r="FB345">
        <v>25</v>
      </c>
      <c r="FC345">
        <v>11.9</v>
      </c>
      <c r="FD345">
        <v>11.8</v>
      </c>
      <c r="FE345">
        <v>18</v>
      </c>
      <c r="FF345">
        <v>948.654</v>
      </c>
      <c r="FG345">
        <v>427.322</v>
      </c>
      <c r="FH345">
        <v>29.3825</v>
      </c>
      <c r="FI345">
        <v>25.3363</v>
      </c>
      <c r="FJ345">
        <v>29.9999</v>
      </c>
      <c r="FK345">
        <v>25.5008</v>
      </c>
      <c r="FL345">
        <v>25.5432</v>
      </c>
      <c r="FM345">
        <v>25.2971</v>
      </c>
      <c r="FN345">
        <v>62.6984</v>
      </c>
      <c r="FO345">
        <v>0</v>
      </c>
      <c r="FP345">
        <v>29.46</v>
      </c>
      <c r="FQ345">
        <v>420</v>
      </c>
      <c r="FR345">
        <v>6.4822</v>
      </c>
      <c r="FS345">
        <v>101.442</v>
      </c>
      <c r="FT345">
        <v>102.066</v>
      </c>
    </row>
    <row r="346" spans="1:176">
      <c r="A346">
        <v>330</v>
      </c>
      <c r="B346">
        <v>1626126972.6</v>
      </c>
      <c r="C346">
        <v>658.099999904633</v>
      </c>
      <c r="D346" t="s">
        <v>954</v>
      </c>
      <c r="E346" t="s">
        <v>955</v>
      </c>
      <c r="F346">
        <v>1</v>
      </c>
      <c r="I346">
        <v>1626126971.6</v>
      </c>
      <c r="J346">
        <f>(K346)/1000</f>
        <v>0</v>
      </c>
      <c r="K346">
        <f>1000*CC346*AI346*(BY346-BZ346)/(100*BR346*(1000-AI346*BY346))</f>
        <v>0</v>
      </c>
      <c r="L346">
        <f>CC346*AI346*(BX346-BW346*(1000-AI346*BZ346)/(1000-AI346*BY346))/(100*BR346)</f>
        <v>0</v>
      </c>
      <c r="M346">
        <f>BW346 - IF(AI346&gt;1, L346*BR346*100.0/(AK346*CK346), 0)</f>
        <v>0</v>
      </c>
      <c r="N346">
        <f>((T346-J346/2)*M346-L346)/(T346+J346/2)</f>
        <v>0</v>
      </c>
      <c r="O346">
        <f>N346*(CD346+CE346)/1000.0</f>
        <v>0</v>
      </c>
      <c r="P346">
        <f>(BW346 - IF(AI346&gt;1, L346*BR346*100.0/(AK346*CK346), 0))*(CD346+CE346)/1000.0</f>
        <v>0</v>
      </c>
      <c r="Q346">
        <f>2.0/((1/S346-1/R346)+SIGN(S346)*SQRT((1/S346-1/R346)*(1/S346-1/R346) + 4*BS346/((BS346+1)*(BS346+1))*(2*1/S346*1/R346-1/R346*1/R346)))</f>
        <v>0</v>
      </c>
      <c r="R346">
        <f>IF(LEFT(BT346,1)&lt;&gt;"0",IF(LEFT(BT346,1)="1",3.0,BU346),$D$5+$E$5*(CK346*CD346/($K$5*1000))+$F$5*(CK346*CD346/($K$5*1000))*MAX(MIN(BR346,$J$5),$I$5)*MAX(MIN(BR346,$J$5),$I$5)+$G$5*MAX(MIN(BR346,$J$5),$I$5)*(CK346*CD346/($K$5*1000))+$H$5*(CK346*CD346/($K$5*1000))*(CK346*CD346/($K$5*1000)))</f>
        <v>0</v>
      </c>
      <c r="S346">
        <f>J346*(1000-(1000*0.61365*exp(17.502*W346/(240.97+W346))/(CD346+CE346)+BY346)/2)/(1000*0.61365*exp(17.502*W346/(240.97+W346))/(CD346+CE346)-BY346)</f>
        <v>0</v>
      </c>
      <c r="T346">
        <f>1/((BS346+1)/(Q346/1.6)+1/(R346/1.37)) + BS346/((BS346+1)/(Q346/1.6) + BS346/(R346/1.37))</f>
        <v>0</v>
      </c>
      <c r="U346">
        <f>(BN346*BQ346)</f>
        <v>0</v>
      </c>
      <c r="V346">
        <f>(CF346+(U346+2*0.95*5.67E-8*(((CF346+$B$7)+273)^4-(CF346+273)^4)-44100*J346)/(1.84*29.3*R346+8*0.95*5.67E-8*(CF346+273)^3))</f>
        <v>0</v>
      </c>
      <c r="W346">
        <f>($C$7*CG346+$D$7*CH346+$E$7*V346)</f>
        <v>0</v>
      </c>
      <c r="X346">
        <f>0.61365*exp(17.502*W346/(240.97+W346))</f>
        <v>0</v>
      </c>
      <c r="Y346">
        <f>(Z346/AA346*100)</f>
        <v>0</v>
      </c>
      <c r="Z346">
        <f>BY346*(CD346+CE346)/1000</f>
        <v>0</v>
      </c>
      <c r="AA346">
        <f>0.61365*exp(17.502*CF346/(240.97+CF346))</f>
        <v>0</v>
      </c>
      <c r="AB346">
        <f>(X346-BY346*(CD346+CE346)/1000)</f>
        <v>0</v>
      </c>
      <c r="AC346">
        <f>(-J346*44100)</f>
        <v>0</v>
      </c>
      <c r="AD346">
        <f>2*29.3*R346*0.92*(CF346-W346)</f>
        <v>0</v>
      </c>
      <c r="AE346">
        <f>2*0.95*5.67E-8*(((CF346+$B$7)+273)^4-(W346+273)^4)</f>
        <v>0</v>
      </c>
      <c r="AF346">
        <f>U346+AE346+AC346+AD346</f>
        <v>0</v>
      </c>
      <c r="AG346">
        <v>10</v>
      </c>
      <c r="AH346">
        <v>1</v>
      </c>
      <c r="AI346">
        <f>IF(AG346*$H$13&gt;=AK346,1.0,(AK346/(AK346-AG346*$H$13)))</f>
        <v>0</v>
      </c>
      <c r="AJ346">
        <f>(AI346-1)*100</f>
        <v>0</v>
      </c>
      <c r="AK346">
        <f>MAX(0,($B$13+$C$13*CK346)/(1+$D$13*CK346)*CD346/(CF346+273)*$E$13)</f>
        <v>0</v>
      </c>
      <c r="AL346" t="s">
        <v>292</v>
      </c>
      <c r="AM346" t="s">
        <v>292</v>
      </c>
      <c r="AN346">
        <v>0</v>
      </c>
      <c r="AO346">
        <v>0</v>
      </c>
      <c r="AP346">
        <f>1-AN346/AO346</f>
        <v>0</v>
      </c>
      <c r="AQ346">
        <v>0</v>
      </c>
      <c r="AR346" t="s">
        <v>292</v>
      </c>
      <c r="AS346" t="s">
        <v>292</v>
      </c>
      <c r="AT346">
        <v>0</v>
      </c>
      <c r="AU346">
        <v>0</v>
      </c>
      <c r="AV346">
        <f>1-AT346/AU346</f>
        <v>0</v>
      </c>
      <c r="AW346">
        <v>0.5</v>
      </c>
      <c r="AX346">
        <f>BO346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292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BN346">
        <f>$B$11*CL346+$C$11*CM346+$F$11*CN346*(1-CQ346)</f>
        <v>0</v>
      </c>
      <c r="BO346">
        <f>BN346*BP346</f>
        <v>0</v>
      </c>
      <c r="BP346">
        <f>($B$11*$D$9+$C$11*$D$9+$F$11*((DA346+CS346)/MAX(DA346+CS346+DB346, 0.1)*$I$9+DB346/MAX(DA346+CS346+DB346, 0.1)*$J$9))/($B$11+$C$11+$F$11)</f>
        <v>0</v>
      </c>
      <c r="BQ346">
        <f>($B$11*$K$9+$C$11*$K$9+$F$11*((DA346+CS346)/MAX(DA346+CS346+DB346, 0.1)*$P$9+DB346/MAX(DA346+CS346+DB346, 0.1)*$Q$9))/($B$11+$C$11+$F$11)</f>
        <v>0</v>
      </c>
      <c r="BR346">
        <v>6</v>
      </c>
      <c r="BS346">
        <v>0.5</v>
      </c>
      <c r="BT346" t="s">
        <v>293</v>
      </c>
      <c r="BU346">
        <v>2</v>
      </c>
      <c r="BV346">
        <v>1626126971.6</v>
      </c>
      <c r="BW346">
        <v>399.679333333333</v>
      </c>
      <c r="BX346">
        <v>419.922333333333</v>
      </c>
      <c r="BY346">
        <v>11.201</v>
      </c>
      <c r="BZ346">
        <v>6.38764333333333</v>
      </c>
      <c r="CA346">
        <v>397.553333333333</v>
      </c>
      <c r="CB346">
        <v>11.2330666666667</v>
      </c>
      <c r="CC346">
        <v>900.029</v>
      </c>
      <c r="CD346">
        <v>100.776</v>
      </c>
      <c r="CE346">
        <v>0.105121</v>
      </c>
      <c r="CF346">
        <v>25.5131333333333</v>
      </c>
      <c r="CG346">
        <v>23.8380333333333</v>
      </c>
      <c r="CH346">
        <v>999.9</v>
      </c>
      <c r="CI346">
        <v>0</v>
      </c>
      <c r="CJ346">
        <v>0</v>
      </c>
      <c r="CK346">
        <v>10036.6333333333</v>
      </c>
      <c r="CL346">
        <v>0</v>
      </c>
      <c r="CM346">
        <v>0.221023</v>
      </c>
      <c r="CN346">
        <v>1459.87333333333</v>
      </c>
      <c r="CO346">
        <v>0.972996333333333</v>
      </c>
      <c r="CP346">
        <v>0.0270039333333333</v>
      </c>
      <c r="CQ346">
        <v>0</v>
      </c>
      <c r="CR346">
        <v>872.863666666667</v>
      </c>
      <c r="CS346">
        <v>4.99999</v>
      </c>
      <c r="CT346">
        <v>12804.4</v>
      </c>
      <c r="CU346">
        <v>12727.2333333333</v>
      </c>
      <c r="CV346">
        <v>40.437</v>
      </c>
      <c r="CW346">
        <v>42.312</v>
      </c>
      <c r="CX346">
        <v>41.5</v>
      </c>
      <c r="CY346">
        <v>41.812</v>
      </c>
      <c r="CZ346">
        <v>42.479</v>
      </c>
      <c r="DA346">
        <v>1415.58333333333</v>
      </c>
      <c r="DB346">
        <v>39.29</v>
      </c>
      <c r="DC346">
        <v>0</v>
      </c>
      <c r="DD346">
        <v>1626126981.7</v>
      </c>
      <c r="DE346">
        <v>0</v>
      </c>
      <c r="DF346">
        <v>872.971346153846</v>
      </c>
      <c r="DG346">
        <v>-1.40064957518885</v>
      </c>
      <c r="DH346">
        <v>-7.32307691414898</v>
      </c>
      <c r="DI346">
        <v>12806.4307692308</v>
      </c>
      <c r="DJ346">
        <v>15</v>
      </c>
      <c r="DK346">
        <v>1626126261</v>
      </c>
      <c r="DL346" t="s">
        <v>294</v>
      </c>
      <c r="DM346">
        <v>1626126255</v>
      </c>
      <c r="DN346">
        <v>1626126261</v>
      </c>
      <c r="DO346">
        <v>7</v>
      </c>
      <c r="DP346">
        <v>0.339</v>
      </c>
      <c r="DQ346">
        <v>0.02</v>
      </c>
      <c r="DR346">
        <v>2.158</v>
      </c>
      <c r="DS346">
        <v>-0.064</v>
      </c>
      <c r="DT346">
        <v>420</v>
      </c>
      <c r="DU346">
        <v>4</v>
      </c>
      <c r="DV346">
        <v>0.09</v>
      </c>
      <c r="DW346">
        <v>0.05</v>
      </c>
      <c r="DX346">
        <v>-20.2360658536585</v>
      </c>
      <c r="DY346">
        <v>-0.320080139372819</v>
      </c>
      <c r="DZ346">
        <v>0.0394665008290055</v>
      </c>
      <c r="EA346">
        <v>1</v>
      </c>
      <c r="EB346">
        <v>873.0364</v>
      </c>
      <c r="EC346">
        <v>-1.25930758691812</v>
      </c>
      <c r="ED346">
        <v>0.24797963049988</v>
      </c>
      <c r="EE346">
        <v>1</v>
      </c>
      <c r="EF346">
        <v>4.76724170731707</v>
      </c>
      <c r="EG346">
        <v>0.42089205574914</v>
      </c>
      <c r="EH346">
        <v>0.0426756689062663</v>
      </c>
      <c r="EI346">
        <v>0</v>
      </c>
      <c r="EJ346">
        <v>2</v>
      </c>
      <c r="EK346">
        <v>3</v>
      </c>
      <c r="EL346" t="s">
        <v>340</v>
      </c>
      <c r="EM346">
        <v>100</v>
      </c>
      <c r="EN346">
        <v>100</v>
      </c>
      <c r="EO346">
        <v>2.126</v>
      </c>
      <c r="EP346">
        <v>-0.0319</v>
      </c>
      <c r="EQ346">
        <v>1.36772170046793</v>
      </c>
      <c r="ER346">
        <v>0.00225868272383977</v>
      </c>
      <c r="ES346">
        <v>-9.96746185667655e-07</v>
      </c>
      <c r="ET346">
        <v>2.83711317370827e-10</v>
      </c>
      <c r="EU346">
        <v>-0.063082517618382</v>
      </c>
      <c r="EV346">
        <v>-0.00217948432402501</v>
      </c>
      <c r="EW346">
        <v>0.000453263451741206</v>
      </c>
      <c r="EX346">
        <v>-1.16319206543697e-06</v>
      </c>
      <c r="EY346">
        <v>-2</v>
      </c>
      <c r="EZ346">
        <v>2196</v>
      </c>
      <c r="FA346">
        <v>1</v>
      </c>
      <c r="FB346">
        <v>25</v>
      </c>
      <c r="FC346">
        <v>12</v>
      </c>
      <c r="FD346">
        <v>11.9</v>
      </c>
      <c r="FE346">
        <v>18</v>
      </c>
      <c r="FF346">
        <v>948.276</v>
      </c>
      <c r="FG346">
        <v>427.196</v>
      </c>
      <c r="FH346">
        <v>29.4499</v>
      </c>
      <c r="FI346">
        <v>25.3363</v>
      </c>
      <c r="FJ346">
        <v>30.0001</v>
      </c>
      <c r="FK346">
        <v>25.5</v>
      </c>
      <c r="FL346">
        <v>25.5423</v>
      </c>
      <c r="FM346">
        <v>25.2966</v>
      </c>
      <c r="FN346">
        <v>62.6984</v>
      </c>
      <c r="FO346">
        <v>0</v>
      </c>
      <c r="FP346">
        <v>29.56</v>
      </c>
      <c r="FQ346">
        <v>420</v>
      </c>
      <c r="FR346">
        <v>6.50254</v>
      </c>
      <c r="FS346">
        <v>101.444</v>
      </c>
      <c r="FT346">
        <v>102.066</v>
      </c>
    </row>
    <row r="347" spans="1:176">
      <c r="A347">
        <v>331</v>
      </c>
      <c r="B347">
        <v>1626126974.6</v>
      </c>
      <c r="C347">
        <v>660.099999904633</v>
      </c>
      <c r="D347" t="s">
        <v>956</v>
      </c>
      <c r="E347" t="s">
        <v>957</v>
      </c>
      <c r="F347">
        <v>1</v>
      </c>
      <c r="I347">
        <v>1626126973.6</v>
      </c>
      <c r="J347">
        <f>(K347)/1000</f>
        <v>0</v>
      </c>
      <c r="K347">
        <f>1000*CC347*AI347*(BY347-BZ347)/(100*BR347*(1000-AI347*BY347))</f>
        <v>0</v>
      </c>
      <c r="L347">
        <f>CC347*AI347*(BX347-BW347*(1000-AI347*BZ347)/(1000-AI347*BY347))/(100*BR347)</f>
        <v>0</v>
      </c>
      <c r="M347">
        <f>BW347 - IF(AI347&gt;1, L347*BR347*100.0/(AK347*CK347), 0)</f>
        <v>0</v>
      </c>
      <c r="N347">
        <f>((T347-J347/2)*M347-L347)/(T347+J347/2)</f>
        <v>0</v>
      </c>
      <c r="O347">
        <f>N347*(CD347+CE347)/1000.0</f>
        <v>0</v>
      </c>
      <c r="P347">
        <f>(BW347 - IF(AI347&gt;1, L347*BR347*100.0/(AK347*CK347), 0))*(CD347+CE347)/1000.0</f>
        <v>0</v>
      </c>
      <c r="Q347">
        <f>2.0/((1/S347-1/R347)+SIGN(S347)*SQRT((1/S347-1/R347)*(1/S347-1/R347) + 4*BS347/((BS347+1)*(BS347+1))*(2*1/S347*1/R347-1/R347*1/R347)))</f>
        <v>0</v>
      </c>
      <c r="R347">
        <f>IF(LEFT(BT347,1)&lt;&gt;"0",IF(LEFT(BT347,1)="1",3.0,BU347),$D$5+$E$5*(CK347*CD347/($K$5*1000))+$F$5*(CK347*CD347/($K$5*1000))*MAX(MIN(BR347,$J$5),$I$5)*MAX(MIN(BR347,$J$5),$I$5)+$G$5*MAX(MIN(BR347,$J$5),$I$5)*(CK347*CD347/($K$5*1000))+$H$5*(CK347*CD347/($K$5*1000))*(CK347*CD347/($K$5*1000)))</f>
        <v>0</v>
      </c>
      <c r="S347">
        <f>J347*(1000-(1000*0.61365*exp(17.502*W347/(240.97+W347))/(CD347+CE347)+BY347)/2)/(1000*0.61365*exp(17.502*W347/(240.97+W347))/(CD347+CE347)-BY347)</f>
        <v>0</v>
      </c>
      <c r="T347">
        <f>1/((BS347+1)/(Q347/1.6)+1/(R347/1.37)) + BS347/((BS347+1)/(Q347/1.6) + BS347/(R347/1.37))</f>
        <v>0</v>
      </c>
      <c r="U347">
        <f>(BN347*BQ347)</f>
        <v>0</v>
      </c>
      <c r="V347">
        <f>(CF347+(U347+2*0.95*5.67E-8*(((CF347+$B$7)+273)^4-(CF347+273)^4)-44100*J347)/(1.84*29.3*R347+8*0.95*5.67E-8*(CF347+273)^3))</f>
        <v>0</v>
      </c>
      <c r="W347">
        <f>($C$7*CG347+$D$7*CH347+$E$7*V347)</f>
        <v>0</v>
      </c>
      <c r="X347">
        <f>0.61365*exp(17.502*W347/(240.97+W347))</f>
        <v>0</v>
      </c>
      <c r="Y347">
        <f>(Z347/AA347*100)</f>
        <v>0</v>
      </c>
      <c r="Z347">
        <f>BY347*(CD347+CE347)/1000</f>
        <v>0</v>
      </c>
      <c r="AA347">
        <f>0.61365*exp(17.502*CF347/(240.97+CF347))</f>
        <v>0</v>
      </c>
      <c r="AB347">
        <f>(X347-BY347*(CD347+CE347)/1000)</f>
        <v>0</v>
      </c>
      <c r="AC347">
        <f>(-J347*44100)</f>
        <v>0</v>
      </c>
      <c r="AD347">
        <f>2*29.3*R347*0.92*(CF347-W347)</f>
        <v>0</v>
      </c>
      <c r="AE347">
        <f>2*0.95*5.67E-8*(((CF347+$B$7)+273)^4-(W347+273)^4)</f>
        <v>0</v>
      </c>
      <c r="AF347">
        <f>U347+AE347+AC347+AD347</f>
        <v>0</v>
      </c>
      <c r="AG347">
        <v>10</v>
      </c>
      <c r="AH347">
        <v>1</v>
      </c>
      <c r="AI347">
        <f>IF(AG347*$H$13&gt;=AK347,1.0,(AK347/(AK347-AG347*$H$13)))</f>
        <v>0</v>
      </c>
      <c r="AJ347">
        <f>(AI347-1)*100</f>
        <v>0</v>
      </c>
      <c r="AK347">
        <f>MAX(0,($B$13+$C$13*CK347)/(1+$D$13*CK347)*CD347/(CF347+273)*$E$13)</f>
        <v>0</v>
      </c>
      <c r="AL347" t="s">
        <v>292</v>
      </c>
      <c r="AM347" t="s">
        <v>292</v>
      </c>
      <c r="AN347">
        <v>0</v>
      </c>
      <c r="AO347">
        <v>0</v>
      </c>
      <c r="AP347">
        <f>1-AN347/AO347</f>
        <v>0</v>
      </c>
      <c r="AQ347">
        <v>0</v>
      </c>
      <c r="AR347" t="s">
        <v>292</v>
      </c>
      <c r="AS347" t="s">
        <v>292</v>
      </c>
      <c r="AT347">
        <v>0</v>
      </c>
      <c r="AU347">
        <v>0</v>
      </c>
      <c r="AV347">
        <f>1-AT347/AU347</f>
        <v>0</v>
      </c>
      <c r="AW347">
        <v>0.5</v>
      </c>
      <c r="AX347">
        <f>BO347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292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BN347">
        <f>$B$11*CL347+$C$11*CM347+$F$11*CN347*(1-CQ347)</f>
        <v>0</v>
      </c>
      <c r="BO347">
        <f>BN347*BP347</f>
        <v>0</v>
      </c>
      <c r="BP347">
        <f>($B$11*$D$9+$C$11*$D$9+$F$11*((DA347+CS347)/MAX(DA347+CS347+DB347, 0.1)*$I$9+DB347/MAX(DA347+CS347+DB347, 0.1)*$J$9))/($B$11+$C$11+$F$11)</f>
        <v>0</v>
      </c>
      <c r="BQ347">
        <f>($B$11*$K$9+$C$11*$K$9+$F$11*((DA347+CS347)/MAX(DA347+CS347+DB347, 0.1)*$P$9+DB347/MAX(DA347+CS347+DB347, 0.1)*$Q$9))/($B$11+$C$11+$F$11)</f>
        <v>0</v>
      </c>
      <c r="BR347">
        <v>6</v>
      </c>
      <c r="BS347">
        <v>0.5</v>
      </c>
      <c r="BT347" t="s">
        <v>293</v>
      </c>
      <c r="BU347">
        <v>2</v>
      </c>
      <c r="BV347">
        <v>1626126973.6</v>
      </c>
      <c r="BW347">
        <v>399.661</v>
      </c>
      <c r="BX347">
        <v>419.953</v>
      </c>
      <c r="BY347">
        <v>11.2423</v>
      </c>
      <c r="BZ347">
        <v>6.44124</v>
      </c>
      <c r="CA347">
        <v>397.535</v>
      </c>
      <c r="CB347">
        <v>11.2740666666667</v>
      </c>
      <c r="CC347">
        <v>900.020333333333</v>
      </c>
      <c r="CD347">
        <v>100.776333333333</v>
      </c>
      <c r="CE347">
        <v>0.105805333333333</v>
      </c>
      <c r="CF347">
        <v>25.5617</v>
      </c>
      <c r="CG347">
        <v>23.875</v>
      </c>
      <c r="CH347">
        <v>999.9</v>
      </c>
      <c r="CI347">
        <v>0</v>
      </c>
      <c r="CJ347">
        <v>0</v>
      </c>
      <c r="CK347">
        <v>10005.6</v>
      </c>
      <c r="CL347">
        <v>0</v>
      </c>
      <c r="CM347">
        <v>0.221023</v>
      </c>
      <c r="CN347">
        <v>1460.04333333333</v>
      </c>
      <c r="CO347">
        <v>0.972999</v>
      </c>
      <c r="CP347">
        <v>0.0270008</v>
      </c>
      <c r="CQ347">
        <v>0</v>
      </c>
      <c r="CR347">
        <v>872.995333333333</v>
      </c>
      <c r="CS347">
        <v>4.99999</v>
      </c>
      <c r="CT347">
        <v>12805.4666666667</v>
      </c>
      <c r="CU347">
        <v>12728.7333333333</v>
      </c>
      <c r="CV347">
        <v>40.437</v>
      </c>
      <c r="CW347">
        <v>42.312</v>
      </c>
      <c r="CX347">
        <v>41.5</v>
      </c>
      <c r="CY347">
        <v>41.812</v>
      </c>
      <c r="CZ347">
        <v>42.5</v>
      </c>
      <c r="DA347">
        <v>1415.75333333333</v>
      </c>
      <c r="DB347">
        <v>39.29</v>
      </c>
      <c r="DC347">
        <v>0</v>
      </c>
      <c r="DD347">
        <v>1626126984.1</v>
      </c>
      <c r="DE347">
        <v>0</v>
      </c>
      <c r="DF347">
        <v>872.945961538462</v>
      </c>
      <c r="DG347">
        <v>-1.36071794332312</v>
      </c>
      <c r="DH347">
        <v>-5.80854700200525</v>
      </c>
      <c r="DI347">
        <v>12806.1038461538</v>
      </c>
      <c r="DJ347">
        <v>15</v>
      </c>
      <c r="DK347">
        <v>1626126261</v>
      </c>
      <c r="DL347" t="s">
        <v>294</v>
      </c>
      <c r="DM347">
        <v>1626126255</v>
      </c>
      <c r="DN347">
        <v>1626126261</v>
      </c>
      <c r="DO347">
        <v>7</v>
      </c>
      <c r="DP347">
        <v>0.339</v>
      </c>
      <c r="DQ347">
        <v>0.02</v>
      </c>
      <c r="DR347">
        <v>2.158</v>
      </c>
      <c r="DS347">
        <v>-0.064</v>
      </c>
      <c r="DT347">
        <v>420</v>
      </c>
      <c r="DU347">
        <v>4</v>
      </c>
      <c r="DV347">
        <v>0.09</v>
      </c>
      <c r="DW347">
        <v>0.05</v>
      </c>
      <c r="DX347">
        <v>-20.2460658536585</v>
      </c>
      <c r="DY347">
        <v>-0.223141463414633</v>
      </c>
      <c r="DZ347">
        <v>0.0320741413188946</v>
      </c>
      <c r="EA347">
        <v>1</v>
      </c>
      <c r="EB347">
        <v>873.01644117647</v>
      </c>
      <c r="EC347">
        <v>-1.16925984016998</v>
      </c>
      <c r="ED347">
        <v>0.242889613172013</v>
      </c>
      <c r="EE347">
        <v>1</v>
      </c>
      <c r="EF347">
        <v>4.77643634146341</v>
      </c>
      <c r="EG347">
        <v>0.369023832752617</v>
      </c>
      <c r="EH347">
        <v>0.0393292012009259</v>
      </c>
      <c r="EI347">
        <v>0</v>
      </c>
      <c r="EJ347">
        <v>2</v>
      </c>
      <c r="EK347">
        <v>3</v>
      </c>
      <c r="EL347" t="s">
        <v>340</v>
      </c>
      <c r="EM347">
        <v>100</v>
      </c>
      <c r="EN347">
        <v>100</v>
      </c>
      <c r="EO347">
        <v>2.126</v>
      </c>
      <c r="EP347">
        <v>-0.0316</v>
      </c>
      <c r="EQ347">
        <v>1.36772170046793</v>
      </c>
      <c r="ER347">
        <v>0.00225868272383977</v>
      </c>
      <c r="ES347">
        <v>-9.96746185667655e-07</v>
      </c>
      <c r="ET347">
        <v>2.83711317370827e-10</v>
      </c>
      <c r="EU347">
        <v>-0.063082517618382</v>
      </c>
      <c r="EV347">
        <v>-0.00217948432402501</v>
      </c>
      <c r="EW347">
        <v>0.000453263451741206</v>
      </c>
      <c r="EX347">
        <v>-1.16319206543697e-06</v>
      </c>
      <c r="EY347">
        <v>-2</v>
      </c>
      <c r="EZ347">
        <v>2196</v>
      </c>
      <c r="FA347">
        <v>1</v>
      </c>
      <c r="FB347">
        <v>25</v>
      </c>
      <c r="FC347">
        <v>12</v>
      </c>
      <c r="FD347">
        <v>11.9</v>
      </c>
      <c r="FE347">
        <v>18</v>
      </c>
      <c r="FF347">
        <v>948.413</v>
      </c>
      <c r="FG347">
        <v>427.077</v>
      </c>
      <c r="FH347">
        <v>29.5156</v>
      </c>
      <c r="FI347">
        <v>25.3365</v>
      </c>
      <c r="FJ347">
        <v>30.0002</v>
      </c>
      <c r="FK347">
        <v>25.499</v>
      </c>
      <c r="FL347">
        <v>25.5421</v>
      </c>
      <c r="FM347">
        <v>25.297</v>
      </c>
      <c r="FN347">
        <v>62.6984</v>
      </c>
      <c r="FO347">
        <v>0</v>
      </c>
      <c r="FP347">
        <v>29.56</v>
      </c>
      <c r="FQ347">
        <v>420</v>
      </c>
      <c r="FR347">
        <v>6.49477</v>
      </c>
      <c r="FS347">
        <v>101.443</v>
      </c>
      <c r="FT347">
        <v>102.066</v>
      </c>
    </row>
    <row r="348" spans="1:176">
      <c r="A348">
        <v>332</v>
      </c>
      <c r="B348">
        <v>1626126976.6</v>
      </c>
      <c r="C348">
        <v>662.099999904633</v>
      </c>
      <c r="D348" t="s">
        <v>958</v>
      </c>
      <c r="E348" t="s">
        <v>959</v>
      </c>
      <c r="F348">
        <v>1</v>
      </c>
      <c r="I348">
        <v>1626126975.6</v>
      </c>
      <c r="J348">
        <f>(K348)/1000</f>
        <v>0</v>
      </c>
      <c r="K348">
        <f>1000*CC348*AI348*(BY348-BZ348)/(100*BR348*(1000-AI348*BY348))</f>
        <v>0</v>
      </c>
      <c r="L348">
        <f>CC348*AI348*(BX348-BW348*(1000-AI348*BZ348)/(1000-AI348*BY348))/(100*BR348)</f>
        <v>0</v>
      </c>
      <c r="M348">
        <f>BW348 - IF(AI348&gt;1, L348*BR348*100.0/(AK348*CK348), 0)</f>
        <v>0</v>
      </c>
      <c r="N348">
        <f>((T348-J348/2)*M348-L348)/(T348+J348/2)</f>
        <v>0</v>
      </c>
      <c r="O348">
        <f>N348*(CD348+CE348)/1000.0</f>
        <v>0</v>
      </c>
      <c r="P348">
        <f>(BW348 - IF(AI348&gt;1, L348*BR348*100.0/(AK348*CK348), 0))*(CD348+CE348)/1000.0</f>
        <v>0</v>
      </c>
      <c r="Q348">
        <f>2.0/((1/S348-1/R348)+SIGN(S348)*SQRT((1/S348-1/R348)*(1/S348-1/R348) + 4*BS348/((BS348+1)*(BS348+1))*(2*1/S348*1/R348-1/R348*1/R348)))</f>
        <v>0</v>
      </c>
      <c r="R348">
        <f>IF(LEFT(BT348,1)&lt;&gt;"0",IF(LEFT(BT348,1)="1",3.0,BU348),$D$5+$E$5*(CK348*CD348/($K$5*1000))+$F$5*(CK348*CD348/($K$5*1000))*MAX(MIN(BR348,$J$5),$I$5)*MAX(MIN(BR348,$J$5),$I$5)+$G$5*MAX(MIN(BR348,$J$5),$I$5)*(CK348*CD348/($K$5*1000))+$H$5*(CK348*CD348/($K$5*1000))*(CK348*CD348/($K$5*1000)))</f>
        <v>0</v>
      </c>
      <c r="S348">
        <f>J348*(1000-(1000*0.61365*exp(17.502*W348/(240.97+W348))/(CD348+CE348)+BY348)/2)/(1000*0.61365*exp(17.502*W348/(240.97+W348))/(CD348+CE348)-BY348)</f>
        <v>0</v>
      </c>
      <c r="T348">
        <f>1/((BS348+1)/(Q348/1.6)+1/(R348/1.37)) + BS348/((BS348+1)/(Q348/1.6) + BS348/(R348/1.37))</f>
        <v>0</v>
      </c>
      <c r="U348">
        <f>(BN348*BQ348)</f>
        <v>0</v>
      </c>
      <c r="V348">
        <f>(CF348+(U348+2*0.95*5.67E-8*(((CF348+$B$7)+273)^4-(CF348+273)^4)-44100*J348)/(1.84*29.3*R348+8*0.95*5.67E-8*(CF348+273)^3))</f>
        <v>0</v>
      </c>
      <c r="W348">
        <f>($C$7*CG348+$D$7*CH348+$E$7*V348)</f>
        <v>0</v>
      </c>
      <c r="X348">
        <f>0.61365*exp(17.502*W348/(240.97+W348))</f>
        <v>0</v>
      </c>
      <c r="Y348">
        <f>(Z348/AA348*100)</f>
        <v>0</v>
      </c>
      <c r="Z348">
        <f>BY348*(CD348+CE348)/1000</f>
        <v>0</v>
      </c>
      <c r="AA348">
        <f>0.61365*exp(17.502*CF348/(240.97+CF348))</f>
        <v>0</v>
      </c>
      <c r="AB348">
        <f>(X348-BY348*(CD348+CE348)/1000)</f>
        <v>0</v>
      </c>
      <c r="AC348">
        <f>(-J348*44100)</f>
        <v>0</v>
      </c>
      <c r="AD348">
        <f>2*29.3*R348*0.92*(CF348-W348)</f>
        <v>0</v>
      </c>
      <c r="AE348">
        <f>2*0.95*5.67E-8*(((CF348+$B$7)+273)^4-(W348+273)^4)</f>
        <v>0</v>
      </c>
      <c r="AF348">
        <f>U348+AE348+AC348+AD348</f>
        <v>0</v>
      </c>
      <c r="AG348">
        <v>10</v>
      </c>
      <c r="AH348">
        <v>1</v>
      </c>
      <c r="AI348">
        <f>IF(AG348*$H$13&gt;=AK348,1.0,(AK348/(AK348-AG348*$H$13)))</f>
        <v>0</v>
      </c>
      <c r="AJ348">
        <f>(AI348-1)*100</f>
        <v>0</v>
      </c>
      <c r="AK348">
        <f>MAX(0,($B$13+$C$13*CK348)/(1+$D$13*CK348)*CD348/(CF348+273)*$E$13)</f>
        <v>0</v>
      </c>
      <c r="AL348" t="s">
        <v>292</v>
      </c>
      <c r="AM348" t="s">
        <v>292</v>
      </c>
      <c r="AN348">
        <v>0</v>
      </c>
      <c r="AO348">
        <v>0</v>
      </c>
      <c r="AP348">
        <f>1-AN348/AO348</f>
        <v>0</v>
      </c>
      <c r="AQ348">
        <v>0</v>
      </c>
      <c r="AR348" t="s">
        <v>292</v>
      </c>
      <c r="AS348" t="s">
        <v>292</v>
      </c>
      <c r="AT348">
        <v>0</v>
      </c>
      <c r="AU348">
        <v>0</v>
      </c>
      <c r="AV348">
        <f>1-AT348/AU348</f>
        <v>0</v>
      </c>
      <c r="AW348">
        <v>0.5</v>
      </c>
      <c r="AX348">
        <f>BO348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292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BN348">
        <f>$B$11*CL348+$C$11*CM348+$F$11*CN348*(1-CQ348)</f>
        <v>0</v>
      </c>
      <c r="BO348">
        <f>BN348*BP348</f>
        <v>0</v>
      </c>
      <c r="BP348">
        <f>($B$11*$D$9+$C$11*$D$9+$F$11*((DA348+CS348)/MAX(DA348+CS348+DB348, 0.1)*$I$9+DB348/MAX(DA348+CS348+DB348, 0.1)*$J$9))/($B$11+$C$11+$F$11)</f>
        <v>0</v>
      </c>
      <c r="BQ348">
        <f>($B$11*$K$9+$C$11*$K$9+$F$11*((DA348+CS348)/MAX(DA348+CS348+DB348, 0.1)*$P$9+DB348/MAX(DA348+CS348+DB348, 0.1)*$Q$9))/($B$11+$C$11+$F$11)</f>
        <v>0</v>
      </c>
      <c r="BR348">
        <v>6</v>
      </c>
      <c r="BS348">
        <v>0.5</v>
      </c>
      <c r="BT348" t="s">
        <v>293</v>
      </c>
      <c r="BU348">
        <v>2</v>
      </c>
      <c r="BV348">
        <v>1626126975.6</v>
      </c>
      <c r="BW348">
        <v>399.650666666667</v>
      </c>
      <c r="BX348">
        <v>420.007</v>
      </c>
      <c r="BY348">
        <v>11.2856666666667</v>
      </c>
      <c r="BZ348">
        <v>6.46265</v>
      </c>
      <c r="CA348">
        <v>397.524666666667</v>
      </c>
      <c r="CB348">
        <v>11.3170666666667</v>
      </c>
      <c r="CC348">
        <v>899.975</v>
      </c>
      <c r="CD348">
        <v>100.776333333333</v>
      </c>
      <c r="CE348">
        <v>0.105430333333333</v>
      </c>
      <c r="CF348">
        <v>25.6083</v>
      </c>
      <c r="CG348">
        <v>23.9143</v>
      </c>
      <c r="CH348">
        <v>999.9</v>
      </c>
      <c r="CI348">
        <v>0</v>
      </c>
      <c r="CJ348">
        <v>0</v>
      </c>
      <c r="CK348">
        <v>10023.7333333333</v>
      </c>
      <c r="CL348">
        <v>0</v>
      </c>
      <c r="CM348">
        <v>0.221023</v>
      </c>
      <c r="CN348">
        <v>1460.04</v>
      </c>
      <c r="CO348">
        <v>0.972999</v>
      </c>
      <c r="CP348">
        <v>0.0270008</v>
      </c>
      <c r="CQ348">
        <v>0</v>
      </c>
      <c r="CR348">
        <v>872.789</v>
      </c>
      <c r="CS348">
        <v>4.99999</v>
      </c>
      <c r="CT348">
        <v>12805.1666666667</v>
      </c>
      <c r="CU348">
        <v>12728.7</v>
      </c>
      <c r="CV348">
        <v>40.437</v>
      </c>
      <c r="CW348">
        <v>42.312</v>
      </c>
      <c r="CX348">
        <v>41.5</v>
      </c>
      <c r="CY348">
        <v>41.812</v>
      </c>
      <c r="CZ348">
        <v>42.5</v>
      </c>
      <c r="DA348">
        <v>1415.75</v>
      </c>
      <c r="DB348">
        <v>39.29</v>
      </c>
      <c r="DC348">
        <v>0</v>
      </c>
      <c r="DD348">
        <v>1626126985.9</v>
      </c>
      <c r="DE348">
        <v>0</v>
      </c>
      <c r="DF348">
        <v>872.8944</v>
      </c>
      <c r="DG348">
        <v>-0.59446153232457</v>
      </c>
      <c r="DH348">
        <v>-11.6384615535726</v>
      </c>
      <c r="DI348">
        <v>12805.864</v>
      </c>
      <c r="DJ348">
        <v>15</v>
      </c>
      <c r="DK348">
        <v>1626126261</v>
      </c>
      <c r="DL348" t="s">
        <v>294</v>
      </c>
      <c r="DM348">
        <v>1626126255</v>
      </c>
      <c r="DN348">
        <v>1626126261</v>
      </c>
      <c r="DO348">
        <v>7</v>
      </c>
      <c r="DP348">
        <v>0.339</v>
      </c>
      <c r="DQ348">
        <v>0.02</v>
      </c>
      <c r="DR348">
        <v>2.158</v>
      </c>
      <c r="DS348">
        <v>-0.064</v>
      </c>
      <c r="DT348">
        <v>420</v>
      </c>
      <c r="DU348">
        <v>4</v>
      </c>
      <c r="DV348">
        <v>0.09</v>
      </c>
      <c r="DW348">
        <v>0.05</v>
      </c>
      <c r="DX348">
        <v>-20.2592756097561</v>
      </c>
      <c r="DY348">
        <v>-0.294913588850179</v>
      </c>
      <c r="DZ348">
        <v>0.0398029278276433</v>
      </c>
      <c r="EA348">
        <v>1</v>
      </c>
      <c r="EB348">
        <v>872.976181818182</v>
      </c>
      <c r="EC348">
        <v>-1.19237445753416</v>
      </c>
      <c r="ED348">
        <v>0.2403920351811</v>
      </c>
      <c r="EE348">
        <v>1</v>
      </c>
      <c r="EF348">
        <v>4.78538804878049</v>
      </c>
      <c r="EG348">
        <v>0.320589616724747</v>
      </c>
      <c r="EH348">
        <v>0.0360063433584472</v>
      </c>
      <c r="EI348">
        <v>0</v>
      </c>
      <c r="EJ348">
        <v>2</v>
      </c>
      <c r="EK348">
        <v>3</v>
      </c>
      <c r="EL348" t="s">
        <v>340</v>
      </c>
      <c r="EM348">
        <v>100</v>
      </c>
      <c r="EN348">
        <v>100</v>
      </c>
      <c r="EO348">
        <v>2.126</v>
      </c>
      <c r="EP348">
        <v>-0.0312</v>
      </c>
      <c r="EQ348">
        <v>1.36772170046793</v>
      </c>
      <c r="ER348">
        <v>0.00225868272383977</v>
      </c>
      <c r="ES348">
        <v>-9.96746185667655e-07</v>
      </c>
      <c r="ET348">
        <v>2.83711317370827e-10</v>
      </c>
      <c r="EU348">
        <v>-0.063082517618382</v>
      </c>
      <c r="EV348">
        <v>-0.00217948432402501</v>
      </c>
      <c r="EW348">
        <v>0.000453263451741206</v>
      </c>
      <c r="EX348">
        <v>-1.16319206543697e-06</v>
      </c>
      <c r="EY348">
        <v>-2</v>
      </c>
      <c r="EZ348">
        <v>2196</v>
      </c>
      <c r="FA348">
        <v>1</v>
      </c>
      <c r="FB348">
        <v>25</v>
      </c>
      <c r="FC348">
        <v>12</v>
      </c>
      <c r="FD348">
        <v>11.9</v>
      </c>
      <c r="FE348">
        <v>18</v>
      </c>
      <c r="FF348">
        <v>948.669</v>
      </c>
      <c r="FG348">
        <v>427.069</v>
      </c>
      <c r="FH348">
        <v>29.5797</v>
      </c>
      <c r="FI348">
        <v>25.3376</v>
      </c>
      <c r="FJ348">
        <v>30.0001</v>
      </c>
      <c r="FK348">
        <v>25.4987</v>
      </c>
      <c r="FL348">
        <v>25.5411</v>
      </c>
      <c r="FM348">
        <v>25.2946</v>
      </c>
      <c r="FN348">
        <v>62.6984</v>
      </c>
      <c r="FO348">
        <v>0</v>
      </c>
      <c r="FP348">
        <v>29.66</v>
      </c>
      <c r="FQ348">
        <v>420</v>
      </c>
      <c r="FR348">
        <v>6.52089</v>
      </c>
      <c r="FS348">
        <v>101.442</v>
      </c>
      <c r="FT348">
        <v>102.067</v>
      </c>
    </row>
    <row r="349" spans="1:176">
      <c r="A349">
        <v>333</v>
      </c>
      <c r="B349">
        <v>1626126978.6</v>
      </c>
      <c r="C349">
        <v>664.099999904633</v>
      </c>
      <c r="D349" t="s">
        <v>960</v>
      </c>
      <c r="E349" t="s">
        <v>961</v>
      </c>
      <c r="F349">
        <v>1</v>
      </c>
      <c r="I349">
        <v>1626126977.6</v>
      </c>
      <c r="J349">
        <f>(K349)/1000</f>
        <v>0</v>
      </c>
      <c r="K349">
        <f>1000*CC349*AI349*(BY349-BZ349)/(100*BR349*(1000-AI349*BY349))</f>
        <v>0</v>
      </c>
      <c r="L349">
        <f>CC349*AI349*(BX349-BW349*(1000-AI349*BZ349)/(1000-AI349*BY349))/(100*BR349)</f>
        <v>0</v>
      </c>
      <c r="M349">
        <f>BW349 - IF(AI349&gt;1, L349*BR349*100.0/(AK349*CK349), 0)</f>
        <v>0</v>
      </c>
      <c r="N349">
        <f>((T349-J349/2)*M349-L349)/(T349+J349/2)</f>
        <v>0</v>
      </c>
      <c r="O349">
        <f>N349*(CD349+CE349)/1000.0</f>
        <v>0</v>
      </c>
      <c r="P349">
        <f>(BW349 - IF(AI349&gt;1, L349*BR349*100.0/(AK349*CK349), 0))*(CD349+CE349)/1000.0</f>
        <v>0</v>
      </c>
      <c r="Q349">
        <f>2.0/((1/S349-1/R349)+SIGN(S349)*SQRT((1/S349-1/R349)*(1/S349-1/R349) + 4*BS349/((BS349+1)*(BS349+1))*(2*1/S349*1/R349-1/R349*1/R349)))</f>
        <v>0</v>
      </c>
      <c r="R349">
        <f>IF(LEFT(BT349,1)&lt;&gt;"0",IF(LEFT(BT349,1)="1",3.0,BU349),$D$5+$E$5*(CK349*CD349/($K$5*1000))+$F$5*(CK349*CD349/($K$5*1000))*MAX(MIN(BR349,$J$5),$I$5)*MAX(MIN(BR349,$J$5),$I$5)+$G$5*MAX(MIN(BR349,$J$5),$I$5)*(CK349*CD349/($K$5*1000))+$H$5*(CK349*CD349/($K$5*1000))*(CK349*CD349/($K$5*1000)))</f>
        <v>0</v>
      </c>
      <c r="S349">
        <f>J349*(1000-(1000*0.61365*exp(17.502*W349/(240.97+W349))/(CD349+CE349)+BY349)/2)/(1000*0.61365*exp(17.502*W349/(240.97+W349))/(CD349+CE349)-BY349)</f>
        <v>0</v>
      </c>
      <c r="T349">
        <f>1/((BS349+1)/(Q349/1.6)+1/(R349/1.37)) + BS349/((BS349+1)/(Q349/1.6) + BS349/(R349/1.37))</f>
        <v>0</v>
      </c>
      <c r="U349">
        <f>(BN349*BQ349)</f>
        <v>0</v>
      </c>
      <c r="V349">
        <f>(CF349+(U349+2*0.95*5.67E-8*(((CF349+$B$7)+273)^4-(CF349+273)^4)-44100*J349)/(1.84*29.3*R349+8*0.95*5.67E-8*(CF349+273)^3))</f>
        <v>0</v>
      </c>
      <c r="W349">
        <f>($C$7*CG349+$D$7*CH349+$E$7*V349)</f>
        <v>0</v>
      </c>
      <c r="X349">
        <f>0.61365*exp(17.502*W349/(240.97+W349))</f>
        <v>0</v>
      </c>
      <c r="Y349">
        <f>(Z349/AA349*100)</f>
        <v>0</v>
      </c>
      <c r="Z349">
        <f>BY349*(CD349+CE349)/1000</f>
        <v>0</v>
      </c>
      <c r="AA349">
        <f>0.61365*exp(17.502*CF349/(240.97+CF349))</f>
        <v>0</v>
      </c>
      <c r="AB349">
        <f>(X349-BY349*(CD349+CE349)/1000)</f>
        <v>0</v>
      </c>
      <c r="AC349">
        <f>(-J349*44100)</f>
        <v>0</v>
      </c>
      <c r="AD349">
        <f>2*29.3*R349*0.92*(CF349-W349)</f>
        <v>0</v>
      </c>
      <c r="AE349">
        <f>2*0.95*5.67E-8*(((CF349+$B$7)+273)^4-(W349+273)^4)</f>
        <v>0</v>
      </c>
      <c r="AF349">
        <f>U349+AE349+AC349+AD349</f>
        <v>0</v>
      </c>
      <c r="AG349">
        <v>10</v>
      </c>
      <c r="AH349">
        <v>1</v>
      </c>
      <c r="AI349">
        <f>IF(AG349*$H$13&gt;=AK349,1.0,(AK349/(AK349-AG349*$H$13)))</f>
        <v>0</v>
      </c>
      <c r="AJ349">
        <f>(AI349-1)*100</f>
        <v>0</v>
      </c>
      <c r="AK349">
        <f>MAX(0,($B$13+$C$13*CK349)/(1+$D$13*CK349)*CD349/(CF349+273)*$E$13)</f>
        <v>0</v>
      </c>
      <c r="AL349" t="s">
        <v>292</v>
      </c>
      <c r="AM349" t="s">
        <v>292</v>
      </c>
      <c r="AN349">
        <v>0</v>
      </c>
      <c r="AO349">
        <v>0</v>
      </c>
      <c r="AP349">
        <f>1-AN349/AO349</f>
        <v>0</v>
      </c>
      <c r="AQ349">
        <v>0</v>
      </c>
      <c r="AR349" t="s">
        <v>292</v>
      </c>
      <c r="AS349" t="s">
        <v>292</v>
      </c>
      <c r="AT349">
        <v>0</v>
      </c>
      <c r="AU349">
        <v>0</v>
      </c>
      <c r="AV349">
        <f>1-AT349/AU349</f>
        <v>0</v>
      </c>
      <c r="AW349">
        <v>0.5</v>
      </c>
      <c r="AX349">
        <f>BO349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292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BN349">
        <f>$B$11*CL349+$C$11*CM349+$F$11*CN349*(1-CQ349)</f>
        <v>0</v>
      </c>
      <c r="BO349">
        <f>BN349*BP349</f>
        <v>0</v>
      </c>
      <c r="BP349">
        <f>($B$11*$D$9+$C$11*$D$9+$F$11*((DA349+CS349)/MAX(DA349+CS349+DB349, 0.1)*$I$9+DB349/MAX(DA349+CS349+DB349, 0.1)*$J$9))/($B$11+$C$11+$F$11)</f>
        <v>0</v>
      </c>
      <c r="BQ349">
        <f>($B$11*$K$9+$C$11*$K$9+$F$11*((DA349+CS349)/MAX(DA349+CS349+DB349, 0.1)*$P$9+DB349/MAX(DA349+CS349+DB349, 0.1)*$Q$9))/($B$11+$C$11+$F$11)</f>
        <v>0</v>
      </c>
      <c r="BR349">
        <v>6</v>
      </c>
      <c r="BS349">
        <v>0.5</v>
      </c>
      <c r="BT349" t="s">
        <v>293</v>
      </c>
      <c r="BU349">
        <v>2</v>
      </c>
      <c r="BV349">
        <v>1626126977.6</v>
      </c>
      <c r="BW349">
        <v>399.643666666667</v>
      </c>
      <c r="BX349">
        <v>420.023333333333</v>
      </c>
      <c r="BY349">
        <v>11.3218</v>
      </c>
      <c r="BZ349">
        <v>6.46762666666667</v>
      </c>
      <c r="CA349">
        <v>397.517666666667</v>
      </c>
      <c r="CB349">
        <v>11.3528666666667</v>
      </c>
      <c r="CC349">
        <v>899.959</v>
      </c>
      <c r="CD349">
        <v>100.776</v>
      </c>
      <c r="CE349">
        <v>0.105699</v>
      </c>
      <c r="CF349">
        <v>25.6513666666667</v>
      </c>
      <c r="CG349">
        <v>23.9473666666667</v>
      </c>
      <c r="CH349">
        <v>999.9</v>
      </c>
      <c r="CI349">
        <v>0</v>
      </c>
      <c r="CJ349">
        <v>0</v>
      </c>
      <c r="CK349">
        <v>10027.5</v>
      </c>
      <c r="CL349">
        <v>0</v>
      </c>
      <c r="CM349">
        <v>0.221023</v>
      </c>
      <c r="CN349">
        <v>1459.94666666667</v>
      </c>
      <c r="CO349">
        <v>0.972997666666667</v>
      </c>
      <c r="CP349">
        <v>0.0270023666666667</v>
      </c>
      <c r="CQ349">
        <v>0</v>
      </c>
      <c r="CR349">
        <v>872.863666666667</v>
      </c>
      <c r="CS349">
        <v>4.99999</v>
      </c>
      <c r="CT349">
        <v>12803.8333333333</v>
      </c>
      <c r="CU349">
        <v>12727.8666666667</v>
      </c>
      <c r="CV349">
        <v>40.437</v>
      </c>
      <c r="CW349">
        <v>42.312</v>
      </c>
      <c r="CX349">
        <v>41.5</v>
      </c>
      <c r="CY349">
        <v>41.812</v>
      </c>
      <c r="CZ349">
        <v>42.5</v>
      </c>
      <c r="DA349">
        <v>1415.65666666667</v>
      </c>
      <c r="DB349">
        <v>39.29</v>
      </c>
      <c r="DC349">
        <v>0</v>
      </c>
      <c r="DD349">
        <v>1626126987.7</v>
      </c>
      <c r="DE349">
        <v>0</v>
      </c>
      <c r="DF349">
        <v>872.890846153846</v>
      </c>
      <c r="DG349">
        <v>-0.602598287248646</v>
      </c>
      <c r="DH349">
        <v>-12.6632479001969</v>
      </c>
      <c r="DI349">
        <v>12805.5384615385</v>
      </c>
      <c r="DJ349">
        <v>15</v>
      </c>
      <c r="DK349">
        <v>1626126261</v>
      </c>
      <c r="DL349" t="s">
        <v>294</v>
      </c>
      <c r="DM349">
        <v>1626126255</v>
      </c>
      <c r="DN349">
        <v>1626126261</v>
      </c>
      <c r="DO349">
        <v>7</v>
      </c>
      <c r="DP349">
        <v>0.339</v>
      </c>
      <c r="DQ349">
        <v>0.02</v>
      </c>
      <c r="DR349">
        <v>2.158</v>
      </c>
      <c r="DS349">
        <v>-0.064</v>
      </c>
      <c r="DT349">
        <v>420</v>
      </c>
      <c r="DU349">
        <v>4</v>
      </c>
      <c r="DV349">
        <v>0.09</v>
      </c>
      <c r="DW349">
        <v>0.05</v>
      </c>
      <c r="DX349">
        <v>-20.277656097561</v>
      </c>
      <c r="DY349">
        <v>-0.367147735191631</v>
      </c>
      <c r="DZ349">
        <v>0.0486247706059194</v>
      </c>
      <c r="EA349">
        <v>1</v>
      </c>
      <c r="EB349">
        <v>872.947057142857</v>
      </c>
      <c r="EC349">
        <v>-0.904741418867633</v>
      </c>
      <c r="ED349">
        <v>0.225218743556078</v>
      </c>
      <c r="EE349">
        <v>1</v>
      </c>
      <c r="EF349">
        <v>4.79717951219512</v>
      </c>
      <c r="EG349">
        <v>0.289707177700356</v>
      </c>
      <c r="EH349">
        <v>0.0329578023591897</v>
      </c>
      <c r="EI349">
        <v>0</v>
      </c>
      <c r="EJ349">
        <v>2</v>
      </c>
      <c r="EK349">
        <v>3</v>
      </c>
      <c r="EL349" t="s">
        <v>340</v>
      </c>
      <c r="EM349">
        <v>100</v>
      </c>
      <c r="EN349">
        <v>100</v>
      </c>
      <c r="EO349">
        <v>2.126</v>
      </c>
      <c r="EP349">
        <v>-0.031</v>
      </c>
      <c r="EQ349">
        <v>1.36772170046793</v>
      </c>
      <c r="ER349">
        <v>0.00225868272383977</v>
      </c>
      <c r="ES349">
        <v>-9.96746185667655e-07</v>
      </c>
      <c r="ET349">
        <v>2.83711317370827e-10</v>
      </c>
      <c r="EU349">
        <v>-0.063082517618382</v>
      </c>
      <c r="EV349">
        <v>-0.00217948432402501</v>
      </c>
      <c r="EW349">
        <v>0.000453263451741206</v>
      </c>
      <c r="EX349">
        <v>-1.16319206543697e-06</v>
      </c>
      <c r="EY349">
        <v>-2</v>
      </c>
      <c r="EZ349">
        <v>2196</v>
      </c>
      <c r="FA349">
        <v>1</v>
      </c>
      <c r="FB349">
        <v>25</v>
      </c>
      <c r="FC349">
        <v>12.1</v>
      </c>
      <c r="FD349">
        <v>12</v>
      </c>
      <c r="FE349">
        <v>18</v>
      </c>
      <c r="FF349">
        <v>948.577</v>
      </c>
      <c r="FG349">
        <v>427.002</v>
      </c>
      <c r="FH349">
        <v>29.6491</v>
      </c>
      <c r="FI349">
        <v>25.3384</v>
      </c>
      <c r="FJ349">
        <v>30.0001</v>
      </c>
      <c r="FK349">
        <v>25.4979</v>
      </c>
      <c r="FL349">
        <v>25.5402</v>
      </c>
      <c r="FM349">
        <v>25.2959</v>
      </c>
      <c r="FN349">
        <v>62.6984</v>
      </c>
      <c r="FO349">
        <v>0</v>
      </c>
      <c r="FP349">
        <v>29.76</v>
      </c>
      <c r="FQ349">
        <v>420</v>
      </c>
      <c r="FR349">
        <v>6.52194</v>
      </c>
      <c r="FS349">
        <v>101.443</v>
      </c>
      <c r="FT349">
        <v>102.066</v>
      </c>
    </row>
    <row r="350" spans="1:176">
      <c r="A350">
        <v>334</v>
      </c>
      <c r="B350">
        <v>1626126980.6</v>
      </c>
      <c r="C350">
        <v>666.099999904633</v>
      </c>
      <c r="D350" t="s">
        <v>962</v>
      </c>
      <c r="E350" t="s">
        <v>963</v>
      </c>
      <c r="F350">
        <v>1</v>
      </c>
      <c r="I350">
        <v>1626126979.6</v>
      </c>
      <c r="J350">
        <f>(K350)/1000</f>
        <v>0</v>
      </c>
      <c r="K350">
        <f>1000*CC350*AI350*(BY350-BZ350)/(100*BR350*(1000-AI350*BY350))</f>
        <v>0</v>
      </c>
      <c r="L350">
        <f>CC350*AI350*(BX350-BW350*(1000-AI350*BZ350)/(1000-AI350*BY350))/(100*BR350)</f>
        <v>0</v>
      </c>
      <c r="M350">
        <f>BW350 - IF(AI350&gt;1, L350*BR350*100.0/(AK350*CK350), 0)</f>
        <v>0</v>
      </c>
      <c r="N350">
        <f>((T350-J350/2)*M350-L350)/(T350+J350/2)</f>
        <v>0</v>
      </c>
      <c r="O350">
        <f>N350*(CD350+CE350)/1000.0</f>
        <v>0</v>
      </c>
      <c r="P350">
        <f>(BW350 - IF(AI350&gt;1, L350*BR350*100.0/(AK350*CK350), 0))*(CD350+CE350)/1000.0</f>
        <v>0</v>
      </c>
      <c r="Q350">
        <f>2.0/((1/S350-1/R350)+SIGN(S350)*SQRT((1/S350-1/R350)*(1/S350-1/R350) + 4*BS350/((BS350+1)*(BS350+1))*(2*1/S350*1/R350-1/R350*1/R350)))</f>
        <v>0</v>
      </c>
      <c r="R350">
        <f>IF(LEFT(BT350,1)&lt;&gt;"0",IF(LEFT(BT350,1)="1",3.0,BU350),$D$5+$E$5*(CK350*CD350/($K$5*1000))+$F$5*(CK350*CD350/($K$5*1000))*MAX(MIN(BR350,$J$5),$I$5)*MAX(MIN(BR350,$J$5),$I$5)+$G$5*MAX(MIN(BR350,$J$5),$I$5)*(CK350*CD350/($K$5*1000))+$H$5*(CK350*CD350/($K$5*1000))*(CK350*CD350/($K$5*1000)))</f>
        <v>0</v>
      </c>
      <c r="S350">
        <f>J350*(1000-(1000*0.61365*exp(17.502*W350/(240.97+W350))/(CD350+CE350)+BY350)/2)/(1000*0.61365*exp(17.502*W350/(240.97+W350))/(CD350+CE350)-BY350)</f>
        <v>0</v>
      </c>
      <c r="T350">
        <f>1/((BS350+1)/(Q350/1.6)+1/(R350/1.37)) + BS350/((BS350+1)/(Q350/1.6) + BS350/(R350/1.37))</f>
        <v>0</v>
      </c>
      <c r="U350">
        <f>(BN350*BQ350)</f>
        <v>0</v>
      </c>
      <c r="V350">
        <f>(CF350+(U350+2*0.95*5.67E-8*(((CF350+$B$7)+273)^4-(CF350+273)^4)-44100*J350)/(1.84*29.3*R350+8*0.95*5.67E-8*(CF350+273)^3))</f>
        <v>0</v>
      </c>
      <c r="W350">
        <f>($C$7*CG350+$D$7*CH350+$E$7*V350)</f>
        <v>0</v>
      </c>
      <c r="X350">
        <f>0.61365*exp(17.502*W350/(240.97+W350))</f>
        <v>0</v>
      </c>
      <c r="Y350">
        <f>(Z350/AA350*100)</f>
        <v>0</v>
      </c>
      <c r="Z350">
        <f>BY350*(CD350+CE350)/1000</f>
        <v>0</v>
      </c>
      <c r="AA350">
        <f>0.61365*exp(17.502*CF350/(240.97+CF350))</f>
        <v>0</v>
      </c>
      <c r="AB350">
        <f>(X350-BY350*(CD350+CE350)/1000)</f>
        <v>0</v>
      </c>
      <c r="AC350">
        <f>(-J350*44100)</f>
        <v>0</v>
      </c>
      <c r="AD350">
        <f>2*29.3*R350*0.92*(CF350-W350)</f>
        <v>0</v>
      </c>
      <c r="AE350">
        <f>2*0.95*5.67E-8*(((CF350+$B$7)+273)^4-(W350+273)^4)</f>
        <v>0</v>
      </c>
      <c r="AF350">
        <f>U350+AE350+AC350+AD350</f>
        <v>0</v>
      </c>
      <c r="AG350">
        <v>10</v>
      </c>
      <c r="AH350">
        <v>1</v>
      </c>
      <c r="AI350">
        <f>IF(AG350*$H$13&gt;=AK350,1.0,(AK350/(AK350-AG350*$H$13)))</f>
        <v>0</v>
      </c>
      <c r="AJ350">
        <f>(AI350-1)*100</f>
        <v>0</v>
      </c>
      <c r="AK350">
        <f>MAX(0,($B$13+$C$13*CK350)/(1+$D$13*CK350)*CD350/(CF350+273)*$E$13)</f>
        <v>0</v>
      </c>
      <c r="AL350" t="s">
        <v>292</v>
      </c>
      <c r="AM350" t="s">
        <v>292</v>
      </c>
      <c r="AN350">
        <v>0</v>
      </c>
      <c r="AO350">
        <v>0</v>
      </c>
      <c r="AP350">
        <f>1-AN350/AO350</f>
        <v>0</v>
      </c>
      <c r="AQ350">
        <v>0</v>
      </c>
      <c r="AR350" t="s">
        <v>292</v>
      </c>
      <c r="AS350" t="s">
        <v>292</v>
      </c>
      <c r="AT350">
        <v>0</v>
      </c>
      <c r="AU350">
        <v>0</v>
      </c>
      <c r="AV350">
        <f>1-AT350/AU350</f>
        <v>0</v>
      </c>
      <c r="AW350">
        <v>0.5</v>
      </c>
      <c r="AX350">
        <f>BO350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292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BN350">
        <f>$B$11*CL350+$C$11*CM350+$F$11*CN350*(1-CQ350)</f>
        <v>0</v>
      </c>
      <c r="BO350">
        <f>BN350*BP350</f>
        <v>0</v>
      </c>
      <c r="BP350">
        <f>($B$11*$D$9+$C$11*$D$9+$F$11*((DA350+CS350)/MAX(DA350+CS350+DB350, 0.1)*$I$9+DB350/MAX(DA350+CS350+DB350, 0.1)*$J$9))/($B$11+$C$11+$F$11)</f>
        <v>0</v>
      </c>
      <c r="BQ350">
        <f>($B$11*$K$9+$C$11*$K$9+$F$11*((DA350+CS350)/MAX(DA350+CS350+DB350, 0.1)*$P$9+DB350/MAX(DA350+CS350+DB350, 0.1)*$Q$9))/($B$11+$C$11+$F$11)</f>
        <v>0</v>
      </c>
      <c r="BR350">
        <v>6</v>
      </c>
      <c r="BS350">
        <v>0.5</v>
      </c>
      <c r="BT350" t="s">
        <v>293</v>
      </c>
      <c r="BU350">
        <v>2</v>
      </c>
      <c r="BV350">
        <v>1626126979.6</v>
      </c>
      <c r="BW350">
        <v>399.638</v>
      </c>
      <c r="BX350">
        <v>419.994</v>
      </c>
      <c r="BY350">
        <v>11.3527333333333</v>
      </c>
      <c r="BZ350">
        <v>6.47007</v>
      </c>
      <c r="CA350">
        <v>397.512</v>
      </c>
      <c r="CB350">
        <v>11.3836333333333</v>
      </c>
      <c r="CC350">
        <v>899.870333333333</v>
      </c>
      <c r="CD350">
        <v>100.776666666667</v>
      </c>
      <c r="CE350">
        <v>0.107000333333333</v>
      </c>
      <c r="CF350">
        <v>25.6958</v>
      </c>
      <c r="CG350">
        <v>23.9871666666667</v>
      </c>
      <c r="CH350">
        <v>999.9</v>
      </c>
      <c r="CI350">
        <v>0</v>
      </c>
      <c r="CJ350">
        <v>0</v>
      </c>
      <c r="CK350">
        <v>9932.70666666667</v>
      </c>
      <c r="CL350">
        <v>0</v>
      </c>
      <c r="CM350">
        <v>0.221023</v>
      </c>
      <c r="CN350">
        <v>1460.03333333333</v>
      </c>
      <c r="CO350">
        <v>0.972999</v>
      </c>
      <c r="CP350">
        <v>0.0270008</v>
      </c>
      <c r="CQ350">
        <v>0</v>
      </c>
      <c r="CR350">
        <v>872.988333333333</v>
      </c>
      <c r="CS350">
        <v>4.99999</v>
      </c>
      <c r="CT350">
        <v>12804.8666666667</v>
      </c>
      <c r="CU350">
        <v>12728.6333333333</v>
      </c>
      <c r="CV350">
        <v>40.437</v>
      </c>
      <c r="CW350">
        <v>42.312</v>
      </c>
      <c r="CX350">
        <v>41.5</v>
      </c>
      <c r="CY350">
        <v>41.812</v>
      </c>
      <c r="CZ350">
        <v>42.5</v>
      </c>
      <c r="DA350">
        <v>1415.74333333333</v>
      </c>
      <c r="DB350">
        <v>39.29</v>
      </c>
      <c r="DC350">
        <v>0</v>
      </c>
      <c r="DD350">
        <v>1626126990.1</v>
      </c>
      <c r="DE350">
        <v>0</v>
      </c>
      <c r="DF350">
        <v>872.890576923077</v>
      </c>
      <c r="DG350">
        <v>0.16810256586308</v>
      </c>
      <c r="DH350">
        <v>-9.78119661122703</v>
      </c>
      <c r="DI350">
        <v>12805.2423076923</v>
      </c>
      <c r="DJ350">
        <v>15</v>
      </c>
      <c r="DK350">
        <v>1626126261</v>
      </c>
      <c r="DL350" t="s">
        <v>294</v>
      </c>
      <c r="DM350">
        <v>1626126255</v>
      </c>
      <c r="DN350">
        <v>1626126261</v>
      </c>
      <c r="DO350">
        <v>7</v>
      </c>
      <c r="DP350">
        <v>0.339</v>
      </c>
      <c r="DQ350">
        <v>0.02</v>
      </c>
      <c r="DR350">
        <v>2.158</v>
      </c>
      <c r="DS350">
        <v>-0.064</v>
      </c>
      <c r="DT350">
        <v>420</v>
      </c>
      <c r="DU350">
        <v>4</v>
      </c>
      <c r="DV350">
        <v>0.09</v>
      </c>
      <c r="DW350">
        <v>0.05</v>
      </c>
      <c r="DX350">
        <v>-20.2911756097561</v>
      </c>
      <c r="DY350">
        <v>-0.407136585365888</v>
      </c>
      <c r="DZ350">
        <v>0.0517841617207037</v>
      </c>
      <c r="EA350">
        <v>1</v>
      </c>
      <c r="EB350">
        <v>872.937735294118</v>
      </c>
      <c r="EC350">
        <v>-0.670452668718465</v>
      </c>
      <c r="ED350">
        <v>0.220206094485237</v>
      </c>
      <c r="EE350">
        <v>1</v>
      </c>
      <c r="EF350">
        <v>4.81130146341463</v>
      </c>
      <c r="EG350">
        <v>0.275088919860632</v>
      </c>
      <c r="EH350">
        <v>0.0310981824079468</v>
      </c>
      <c r="EI350">
        <v>0</v>
      </c>
      <c r="EJ350">
        <v>2</v>
      </c>
      <c r="EK350">
        <v>3</v>
      </c>
      <c r="EL350" t="s">
        <v>340</v>
      </c>
      <c r="EM350">
        <v>100</v>
      </c>
      <c r="EN350">
        <v>100</v>
      </c>
      <c r="EO350">
        <v>2.126</v>
      </c>
      <c r="EP350">
        <v>-0.0307</v>
      </c>
      <c r="EQ350">
        <v>1.36772170046793</v>
      </c>
      <c r="ER350">
        <v>0.00225868272383977</v>
      </c>
      <c r="ES350">
        <v>-9.96746185667655e-07</v>
      </c>
      <c r="ET350">
        <v>2.83711317370827e-10</v>
      </c>
      <c r="EU350">
        <v>-0.063082517618382</v>
      </c>
      <c r="EV350">
        <v>-0.00217948432402501</v>
      </c>
      <c r="EW350">
        <v>0.000453263451741206</v>
      </c>
      <c r="EX350">
        <v>-1.16319206543697e-06</v>
      </c>
      <c r="EY350">
        <v>-2</v>
      </c>
      <c r="EZ350">
        <v>2196</v>
      </c>
      <c r="FA350">
        <v>1</v>
      </c>
      <c r="FB350">
        <v>25</v>
      </c>
      <c r="FC350">
        <v>12.1</v>
      </c>
      <c r="FD350">
        <v>12</v>
      </c>
      <c r="FE350">
        <v>18</v>
      </c>
      <c r="FF350">
        <v>948.454</v>
      </c>
      <c r="FG350">
        <v>427.056</v>
      </c>
      <c r="FH350">
        <v>29.7165</v>
      </c>
      <c r="FI350">
        <v>25.3384</v>
      </c>
      <c r="FJ350">
        <v>30</v>
      </c>
      <c r="FK350">
        <v>25.4968</v>
      </c>
      <c r="FL350">
        <v>25.5395</v>
      </c>
      <c r="FM350">
        <v>25.2963</v>
      </c>
      <c r="FN350">
        <v>62.6984</v>
      </c>
      <c r="FO350">
        <v>0</v>
      </c>
      <c r="FP350">
        <v>29.76</v>
      </c>
      <c r="FQ350">
        <v>420</v>
      </c>
      <c r="FR350">
        <v>6.51791</v>
      </c>
      <c r="FS350">
        <v>101.443</v>
      </c>
      <c r="FT350">
        <v>102.067</v>
      </c>
    </row>
    <row r="351" spans="1:176">
      <c r="A351">
        <v>335</v>
      </c>
      <c r="B351">
        <v>1626126982.6</v>
      </c>
      <c r="C351">
        <v>668.099999904633</v>
      </c>
      <c r="D351" t="s">
        <v>964</v>
      </c>
      <c r="E351" t="s">
        <v>965</v>
      </c>
      <c r="F351">
        <v>1</v>
      </c>
      <c r="I351">
        <v>1626126981.6</v>
      </c>
      <c r="J351">
        <f>(K351)/1000</f>
        <v>0</v>
      </c>
      <c r="K351">
        <f>1000*CC351*AI351*(BY351-BZ351)/(100*BR351*(1000-AI351*BY351))</f>
        <v>0</v>
      </c>
      <c r="L351">
        <f>CC351*AI351*(BX351-BW351*(1000-AI351*BZ351)/(1000-AI351*BY351))/(100*BR351)</f>
        <v>0</v>
      </c>
      <c r="M351">
        <f>BW351 - IF(AI351&gt;1, L351*BR351*100.0/(AK351*CK351), 0)</f>
        <v>0</v>
      </c>
      <c r="N351">
        <f>((T351-J351/2)*M351-L351)/(T351+J351/2)</f>
        <v>0</v>
      </c>
      <c r="O351">
        <f>N351*(CD351+CE351)/1000.0</f>
        <v>0</v>
      </c>
      <c r="P351">
        <f>(BW351 - IF(AI351&gt;1, L351*BR351*100.0/(AK351*CK351), 0))*(CD351+CE351)/1000.0</f>
        <v>0</v>
      </c>
      <c r="Q351">
        <f>2.0/((1/S351-1/R351)+SIGN(S351)*SQRT((1/S351-1/R351)*(1/S351-1/R351) + 4*BS351/((BS351+1)*(BS351+1))*(2*1/S351*1/R351-1/R351*1/R351)))</f>
        <v>0</v>
      </c>
      <c r="R351">
        <f>IF(LEFT(BT351,1)&lt;&gt;"0",IF(LEFT(BT351,1)="1",3.0,BU351),$D$5+$E$5*(CK351*CD351/($K$5*1000))+$F$5*(CK351*CD351/($K$5*1000))*MAX(MIN(BR351,$J$5),$I$5)*MAX(MIN(BR351,$J$5),$I$5)+$G$5*MAX(MIN(BR351,$J$5),$I$5)*(CK351*CD351/($K$5*1000))+$H$5*(CK351*CD351/($K$5*1000))*(CK351*CD351/($K$5*1000)))</f>
        <v>0</v>
      </c>
      <c r="S351">
        <f>J351*(1000-(1000*0.61365*exp(17.502*W351/(240.97+W351))/(CD351+CE351)+BY351)/2)/(1000*0.61365*exp(17.502*W351/(240.97+W351))/(CD351+CE351)-BY351)</f>
        <v>0</v>
      </c>
      <c r="T351">
        <f>1/((BS351+1)/(Q351/1.6)+1/(R351/1.37)) + BS351/((BS351+1)/(Q351/1.6) + BS351/(R351/1.37))</f>
        <v>0</v>
      </c>
      <c r="U351">
        <f>(BN351*BQ351)</f>
        <v>0</v>
      </c>
      <c r="V351">
        <f>(CF351+(U351+2*0.95*5.67E-8*(((CF351+$B$7)+273)^4-(CF351+273)^4)-44100*J351)/(1.84*29.3*R351+8*0.95*5.67E-8*(CF351+273)^3))</f>
        <v>0</v>
      </c>
      <c r="W351">
        <f>($C$7*CG351+$D$7*CH351+$E$7*V351)</f>
        <v>0</v>
      </c>
      <c r="X351">
        <f>0.61365*exp(17.502*W351/(240.97+W351))</f>
        <v>0</v>
      </c>
      <c r="Y351">
        <f>(Z351/AA351*100)</f>
        <v>0</v>
      </c>
      <c r="Z351">
        <f>BY351*(CD351+CE351)/1000</f>
        <v>0</v>
      </c>
      <c r="AA351">
        <f>0.61365*exp(17.502*CF351/(240.97+CF351))</f>
        <v>0</v>
      </c>
      <c r="AB351">
        <f>(X351-BY351*(CD351+CE351)/1000)</f>
        <v>0</v>
      </c>
      <c r="AC351">
        <f>(-J351*44100)</f>
        <v>0</v>
      </c>
      <c r="AD351">
        <f>2*29.3*R351*0.92*(CF351-W351)</f>
        <v>0</v>
      </c>
      <c r="AE351">
        <f>2*0.95*5.67E-8*(((CF351+$B$7)+273)^4-(W351+273)^4)</f>
        <v>0</v>
      </c>
      <c r="AF351">
        <f>U351+AE351+AC351+AD351</f>
        <v>0</v>
      </c>
      <c r="AG351">
        <v>10</v>
      </c>
      <c r="AH351">
        <v>1</v>
      </c>
      <c r="AI351">
        <f>IF(AG351*$H$13&gt;=AK351,1.0,(AK351/(AK351-AG351*$H$13)))</f>
        <v>0</v>
      </c>
      <c r="AJ351">
        <f>(AI351-1)*100</f>
        <v>0</v>
      </c>
      <c r="AK351">
        <f>MAX(0,($B$13+$C$13*CK351)/(1+$D$13*CK351)*CD351/(CF351+273)*$E$13)</f>
        <v>0</v>
      </c>
      <c r="AL351" t="s">
        <v>292</v>
      </c>
      <c r="AM351" t="s">
        <v>292</v>
      </c>
      <c r="AN351">
        <v>0</v>
      </c>
      <c r="AO351">
        <v>0</v>
      </c>
      <c r="AP351">
        <f>1-AN351/AO351</f>
        <v>0</v>
      </c>
      <c r="AQ351">
        <v>0</v>
      </c>
      <c r="AR351" t="s">
        <v>292</v>
      </c>
      <c r="AS351" t="s">
        <v>292</v>
      </c>
      <c r="AT351">
        <v>0</v>
      </c>
      <c r="AU351">
        <v>0</v>
      </c>
      <c r="AV351">
        <f>1-AT351/AU351</f>
        <v>0</v>
      </c>
      <c r="AW351">
        <v>0.5</v>
      </c>
      <c r="AX351">
        <f>BO351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292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BN351">
        <f>$B$11*CL351+$C$11*CM351+$F$11*CN351*(1-CQ351)</f>
        <v>0</v>
      </c>
      <c r="BO351">
        <f>BN351*BP351</f>
        <v>0</v>
      </c>
      <c r="BP351">
        <f>($B$11*$D$9+$C$11*$D$9+$F$11*((DA351+CS351)/MAX(DA351+CS351+DB351, 0.1)*$I$9+DB351/MAX(DA351+CS351+DB351, 0.1)*$J$9))/($B$11+$C$11+$F$11)</f>
        <v>0</v>
      </c>
      <c r="BQ351">
        <f>($B$11*$K$9+$C$11*$K$9+$F$11*((DA351+CS351)/MAX(DA351+CS351+DB351, 0.1)*$P$9+DB351/MAX(DA351+CS351+DB351, 0.1)*$Q$9))/($B$11+$C$11+$F$11)</f>
        <v>0</v>
      </c>
      <c r="BR351">
        <v>6</v>
      </c>
      <c r="BS351">
        <v>0.5</v>
      </c>
      <c r="BT351" t="s">
        <v>293</v>
      </c>
      <c r="BU351">
        <v>2</v>
      </c>
      <c r="BV351">
        <v>1626126981.6</v>
      </c>
      <c r="BW351">
        <v>399.639</v>
      </c>
      <c r="BX351">
        <v>420.000333333333</v>
      </c>
      <c r="BY351">
        <v>11.3775</v>
      </c>
      <c r="BZ351">
        <v>6.47310333333333</v>
      </c>
      <c r="CA351">
        <v>397.513</v>
      </c>
      <c r="CB351">
        <v>11.4082</v>
      </c>
      <c r="CC351">
        <v>899.981</v>
      </c>
      <c r="CD351">
        <v>100.776666666667</v>
      </c>
      <c r="CE351">
        <v>0.108178</v>
      </c>
      <c r="CF351">
        <v>25.7386666666667</v>
      </c>
      <c r="CG351">
        <v>24.0285</v>
      </c>
      <c r="CH351">
        <v>999.9</v>
      </c>
      <c r="CI351">
        <v>0</v>
      </c>
      <c r="CJ351">
        <v>0</v>
      </c>
      <c r="CK351">
        <v>9929.79</v>
      </c>
      <c r="CL351">
        <v>0</v>
      </c>
      <c r="CM351">
        <v>0.221023</v>
      </c>
      <c r="CN351">
        <v>1460.03</v>
      </c>
      <c r="CO351">
        <v>0.972999</v>
      </c>
      <c r="CP351">
        <v>0.0270008</v>
      </c>
      <c r="CQ351">
        <v>0</v>
      </c>
      <c r="CR351">
        <v>872.78</v>
      </c>
      <c r="CS351">
        <v>4.99999</v>
      </c>
      <c r="CT351">
        <v>12804.8333333333</v>
      </c>
      <c r="CU351">
        <v>12728.6</v>
      </c>
      <c r="CV351">
        <v>40.437</v>
      </c>
      <c r="CW351">
        <v>42.312</v>
      </c>
      <c r="CX351">
        <v>41.5</v>
      </c>
      <c r="CY351">
        <v>41.812</v>
      </c>
      <c r="CZ351">
        <v>42.5</v>
      </c>
      <c r="DA351">
        <v>1415.74</v>
      </c>
      <c r="DB351">
        <v>39.29</v>
      </c>
      <c r="DC351">
        <v>0</v>
      </c>
      <c r="DD351">
        <v>1626126991.9</v>
      </c>
      <c r="DE351">
        <v>0</v>
      </c>
      <c r="DF351">
        <v>872.84668</v>
      </c>
      <c r="DG351">
        <v>0.192846154437727</v>
      </c>
      <c r="DH351">
        <v>-8.39230768679949</v>
      </c>
      <c r="DI351">
        <v>12805.1</v>
      </c>
      <c r="DJ351">
        <v>15</v>
      </c>
      <c r="DK351">
        <v>1626126261</v>
      </c>
      <c r="DL351" t="s">
        <v>294</v>
      </c>
      <c r="DM351">
        <v>1626126255</v>
      </c>
      <c r="DN351">
        <v>1626126261</v>
      </c>
      <c r="DO351">
        <v>7</v>
      </c>
      <c r="DP351">
        <v>0.339</v>
      </c>
      <c r="DQ351">
        <v>0.02</v>
      </c>
      <c r="DR351">
        <v>2.158</v>
      </c>
      <c r="DS351">
        <v>-0.064</v>
      </c>
      <c r="DT351">
        <v>420</v>
      </c>
      <c r="DU351">
        <v>4</v>
      </c>
      <c r="DV351">
        <v>0.09</v>
      </c>
      <c r="DW351">
        <v>0.05</v>
      </c>
      <c r="DX351">
        <v>-20.2992170731707</v>
      </c>
      <c r="DY351">
        <v>-0.440247386759535</v>
      </c>
      <c r="DZ351">
        <v>0.0532635870788557</v>
      </c>
      <c r="EA351">
        <v>1</v>
      </c>
      <c r="EB351">
        <v>872.893666666667</v>
      </c>
      <c r="EC351">
        <v>-0.286627038093003</v>
      </c>
      <c r="ED351">
        <v>0.205810837931577</v>
      </c>
      <c r="EE351">
        <v>1</v>
      </c>
      <c r="EF351">
        <v>4.82525268292683</v>
      </c>
      <c r="EG351">
        <v>0.297350592334498</v>
      </c>
      <c r="EH351">
        <v>0.0338748994076008</v>
      </c>
      <c r="EI351">
        <v>0</v>
      </c>
      <c r="EJ351">
        <v>2</v>
      </c>
      <c r="EK351">
        <v>3</v>
      </c>
      <c r="EL351" t="s">
        <v>340</v>
      </c>
      <c r="EM351">
        <v>100</v>
      </c>
      <c r="EN351">
        <v>100</v>
      </c>
      <c r="EO351">
        <v>2.126</v>
      </c>
      <c r="EP351">
        <v>-0.0306</v>
      </c>
      <c r="EQ351">
        <v>1.36772170046793</v>
      </c>
      <c r="ER351">
        <v>0.00225868272383977</v>
      </c>
      <c r="ES351">
        <v>-9.96746185667655e-07</v>
      </c>
      <c r="ET351">
        <v>2.83711317370827e-10</v>
      </c>
      <c r="EU351">
        <v>-0.063082517618382</v>
      </c>
      <c r="EV351">
        <v>-0.00217948432402501</v>
      </c>
      <c r="EW351">
        <v>0.000453263451741206</v>
      </c>
      <c r="EX351">
        <v>-1.16319206543697e-06</v>
      </c>
      <c r="EY351">
        <v>-2</v>
      </c>
      <c r="EZ351">
        <v>2196</v>
      </c>
      <c r="FA351">
        <v>1</v>
      </c>
      <c r="FB351">
        <v>25</v>
      </c>
      <c r="FC351">
        <v>12.1</v>
      </c>
      <c r="FD351">
        <v>12</v>
      </c>
      <c r="FE351">
        <v>18</v>
      </c>
      <c r="FF351">
        <v>948.578</v>
      </c>
      <c r="FG351">
        <v>427.077</v>
      </c>
      <c r="FH351">
        <v>29.778</v>
      </c>
      <c r="FI351">
        <v>25.3384</v>
      </c>
      <c r="FJ351">
        <v>30.0001</v>
      </c>
      <c r="FK351">
        <v>25.4966</v>
      </c>
      <c r="FL351">
        <v>25.5384</v>
      </c>
      <c r="FM351">
        <v>25.2952</v>
      </c>
      <c r="FN351">
        <v>62.6984</v>
      </c>
      <c r="FO351">
        <v>0</v>
      </c>
      <c r="FP351">
        <v>29.86</v>
      </c>
      <c r="FQ351">
        <v>420</v>
      </c>
      <c r="FR351">
        <v>6.55725</v>
      </c>
      <c r="FS351">
        <v>101.443</v>
      </c>
      <c r="FT351">
        <v>102.067</v>
      </c>
    </row>
    <row r="352" spans="1:176">
      <c r="A352">
        <v>336</v>
      </c>
      <c r="B352">
        <v>1626126984.6</v>
      </c>
      <c r="C352">
        <v>670.099999904633</v>
      </c>
      <c r="D352" t="s">
        <v>966</v>
      </c>
      <c r="E352" t="s">
        <v>967</v>
      </c>
      <c r="F352">
        <v>1</v>
      </c>
      <c r="I352">
        <v>1626126983.6</v>
      </c>
      <c r="J352">
        <f>(K352)/1000</f>
        <v>0</v>
      </c>
      <c r="K352">
        <f>1000*CC352*AI352*(BY352-BZ352)/(100*BR352*(1000-AI352*BY352))</f>
        <v>0</v>
      </c>
      <c r="L352">
        <f>CC352*AI352*(BX352-BW352*(1000-AI352*BZ352)/(1000-AI352*BY352))/(100*BR352)</f>
        <v>0</v>
      </c>
      <c r="M352">
        <f>BW352 - IF(AI352&gt;1, L352*BR352*100.0/(AK352*CK352), 0)</f>
        <v>0</v>
      </c>
      <c r="N352">
        <f>((T352-J352/2)*M352-L352)/(T352+J352/2)</f>
        <v>0</v>
      </c>
      <c r="O352">
        <f>N352*(CD352+CE352)/1000.0</f>
        <v>0</v>
      </c>
      <c r="P352">
        <f>(BW352 - IF(AI352&gt;1, L352*BR352*100.0/(AK352*CK352), 0))*(CD352+CE352)/1000.0</f>
        <v>0</v>
      </c>
      <c r="Q352">
        <f>2.0/((1/S352-1/R352)+SIGN(S352)*SQRT((1/S352-1/R352)*(1/S352-1/R352) + 4*BS352/((BS352+1)*(BS352+1))*(2*1/S352*1/R352-1/R352*1/R352)))</f>
        <v>0</v>
      </c>
      <c r="R352">
        <f>IF(LEFT(BT352,1)&lt;&gt;"0",IF(LEFT(BT352,1)="1",3.0,BU352),$D$5+$E$5*(CK352*CD352/($K$5*1000))+$F$5*(CK352*CD352/($K$5*1000))*MAX(MIN(BR352,$J$5),$I$5)*MAX(MIN(BR352,$J$5),$I$5)+$G$5*MAX(MIN(BR352,$J$5),$I$5)*(CK352*CD352/($K$5*1000))+$H$5*(CK352*CD352/($K$5*1000))*(CK352*CD352/($K$5*1000)))</f>
        <v>0</v>
      </c>
      <c r="S352">
        <f>J352*(1000-(1000*0.61365*exp(17.502*W352/(240.97+W352))/(CD352+CE352)+BY352)/2)/(1000*0.61365*exp(17.502*W352/(240.97+W352))/(CD352+CE352)-BY352)</f>
        <v>0</v>
      </c>
      <c r="T352">
        <f>1/((BS352+1)/(Q352/1.6)+1/(R352/1.37)) + BS352/((BS352+1)/(Q352/1.6) + BS352/(R352/1.37))</f>
        <v>0</v>
      </c>
      <c r="U352">
        <f>(BN352*BQ352)</f>
        <v>0</v>
      </c>
      <c r="V352">
        <f>(CF352+(U352+2*0.95*5.67E-8*(((CF352+$B$7)+273)^4-(CF352+273)^4)-44100*J352)/(1.84*29.3*R352+8*0.95*5.67E-8*(CF352+273)^3))</f>
        <v>0</v>
      </c>
      <c r="W352">
        <f>($C$7*CG352+$D$7*CH352+$E$7*V352)</f>
        <v>0</v>
      </c>
      <c r="X352">
        <f>0.61365*exp(17.502*W352/(240.97+W352))</f>
        <v>0</v>
      </c>
      <c r="Y352">
        <f>(Z352/AA352*100)</f>
        <v>0</v>
      </c>
      <c r="Z352">
        <f>BY352*(CD352+CE352)/1000</f>
        <v>0</v>
      </c>
      <c r="AA352">
        <f>0.61365*exp(17.502*CF352/(240.97+CF352))</f>
        <v>0</v>
      </c>
      <c r="AB352">
        <f>(X352-BY352*(CD352+CE352)/1000)</f>
        <v>0</v>
      </c>
      <c r="AC352">
        <f>(-J352*44100)</f>
        <v>0</v>
      </c>
      <c r="AD352">
        <f>2*29.3*R352*0.92*(CF352-W352)</f>
        <v>0</v>
      </c>
      <c r="AE352">
        <f>2*0.95*5.67E-8*(((CF352+$B$7)+273)^4-(W352+273)^4)</f>
        <v>0</v>
      </c>
      <c r="AF352">
        <f>U352+AE352+AC352+AD352</f>
        <v>0</v>
      </c>
      <c r="AG352">
        <v>10</v>
      </c>
      <c r="AH352">
        <v>1</v>
      </c>
      <c r="AI352">
        <f>IF(AG352*$H$13&gt;=AK352,1.0,(AK352/(AK352-AG352*$H$13)))</f>
        <v>0</v>
      </c>
      <c r="AJ352">
        <f>(AI352-1)*100</f>
        <v>0</v>
      </c>
      <c r="AK352">
        <f>MAX(0,($B$13+$C$13*CK352)/(1+$D$13*CK352)*CD352/(CF352+273)*$E$13)</f>
        <v>0</v>
      </c>
      <c r="AL352" t="s">
        <v>292</v>
      </c>
      <c r="AM352" t="s">
        <v>292</v>
      </c>
      <c r="AN352">
        <v>0</v>
      </c>
      <c r="AO352">
        <v>0</v>
      </c>
      <c r="AP352">
        <f>1-AN352/AO352</f>
        <v>0</v>
      </c>
      <c r="AQ352">
        <v>0</v>
      </c>
      <c r="AR352" t="s">
        <v>292</v>
      </c>
      <c r="AS352" t="s">
        <v>292</v>
      </c>
      <c r="AT352">
        <v>0</v>
      </c>
      <c r="AU352">
        <v>0</v>
      </c>
      <c r="AV352">
        <f>1-AT352/AU352</f>
        <v>0</v>
      </c>
      <c r="AW352">
        <v>0.5</v>
      </c>
      <c r="AX352">
        <f>BO352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292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BN352">
        <f>$B$11*CL352+$C$11*CM352+$F$11*CN352*(1-CQ352)</f>
        <v>0</v>
      </c>
      <c r="BO352">
        <f>BN352*BP352</f>
        <v>0</v>
      </c>
      <c r="BP352">
        <f>($B$11*$D$9+$C$11*$D$9+$F$11*((DA352+CS352)/MAX(DA352+CS352+DB352, 0.1)*$I$9+DB352/MAX(DA352+CS352+DB352, 0.1)*$J$9))/($B$11+$C$11+$F$11)</f>
        <v>0</v>
      </c>
      <c r="BQ352">
        <f>($B$11*$K$9+$C$11*$K$9+$F$11*((DA352+CS352)/MAX(DA352+CS352+DB352, 0.1)*$P$9+DB352/MAX(DA352+CS352+DB352, 0.1)*$Q$9))/($B$11+$C$11+$F$11)</f>
        <v>0</v>
      </c>
      <c r="BR352">
        <v>6</v>
      </c>
      <c r="BS352">
        <v>0.5</v>
      </c>
      <c r="BT352" t="s">
        <v>293</v>
      </c>
      <c r="BU352">
        <v>2</v>
      </c>
      <c r="BV352">
        <v>1626126983.6</v>
      </c>
      <c r="BW352">
        <v>399.638333333333</v>
      </c>
      <c r="BX352">
        <v>420.045333333333</v>
      </c>
      <c r="BY352">
        <v>11.4020333333333</v>
      </c>
      <c r="BZ352">
        <v>6.47544666666667</v>
      </c>
      <c r="CA352">
        <v>397.512666666667</v>
      </c>
      <c r="CB352">
        <v>11.4325333333333</v>
      </c>
      <c r="CC352">
        <v>899.902333333333</v>
      </c>
      <c r="CD352">
        <v>100.776</v>
      </c>
      <c r="CE352">
        <v>0.108733333333333</v>
      </c>
      <c r="CF352">
        <v>25.7841</v>
      </c>
      <c r="CG352">
        <v>24.0708333333333</v>
      </c>
      <c r="CH352">
        <v>999.9</v>
      </c>
      <c r="CI352">
        <v>0</v>
      </c>
      <c r="CJ352">
        <v>0</v>
      </c>
      <c r="CK352">
        <v>9962.08333333333</v>
      </c>
      <c r="CL352">
        <v>0</v>
      </c>
      <c r="CM352">
        <v>0.221023</v>
      </c>
      <c r="CN352">
        <v>1459.94333333333</v>
      </c>
      <c r="CO352">
        <v>0.972996333333333</v>
      </c>
      <c r="CP352">
        <v>0.0270039333333333</v>
      </c>
      <c r="CQ352">
        <v>0</v>
      </c>
      <c r="CR352">
        <v>872.941666666667</v>
      </c>
      <c r="CS352">
        <v>4.99999</v>
      </c>
      <c r="CT352">
        <v>12803.7666666667</v>
      </c>
      <c r="CU352">
        <v>12727.8333333333</v>
      </c>
      <c r="CV352">
        <v>40.437</v>
      </c>
      <c r="CW352">
        <v>42.312</v>
      </c>
      <c r="CX352">
        <v>41.5</v>
      </c>
      <c r="CY352">
        <v>41.812</v>
      </c>
      <c r="CZ352">
        <v>42.5</v>
      </c>
      <c r="DA352">
        <v>1415.65333333333</v>
      </c>
      <c r="DB352">
        <v>39.29</v>
      </c>
      <c r="DC352">
        <v>0</v>
      </c>
      <c r="DD352">
        <v>1626126993.7</v>
      </c>
      <c r="DE352">
        <v>0</v>
      </c>
      <c r="DF352">
        <v>872.861076923077</v>
      </c>
      <c r="DG352">
        <v>0.33196581152939</v>
      </c>
      <c r="DH352">
        <v>-6.90940170416626</v>
      </c>
      <c r="DI352">
        <v>12804.8038461538</v>
      </c>
      <c r="DJ352">
        <v>15</v>
      </c>
      <c r="DK352">
        <v>1626126261</v>
      </c>
      <c r="DL352" t="s">
        <v>294</v>
      </c>
      <c r="DM352">
        <v>1626126255</v>
      </c>
      <c r="DN352">
        <v>1626126261</v>
      </c>
      <c r="DO352">
        <v>7</v>
      </c>
      <c r="DP352">
        <v>0.339</v>
      </c>
      <c r="DQ352">
        <v>0.02</v>
      </c>
      <c r="DR352">
        <v>2.158</v>
      </c>
      <c r="DS352">
        <v>-0.064</v>
      </c>
      <c r="DT352">
        <v>420</v>
      </c>
      <c r="DU352">
        <v>4</v>
      </c>
      <c r="DV352">
        <v>0.09</v>
      </c>
      <c r="DW352">
        <v>0.05</v>
      </c>
      <c r="DX352">
        <v>-20.3136609756098</v>
      </c>
      <c r="DY352">
        <v>-0.46995470383279</v>
      </c>
      <c r="DZ352">
        <v>0.0555306414120488</v>
      </c>
      <c r="EA352">
        <v>1</v>
      </c>
      <c r="EB352">
        <v>872.8846</v>
      </c>
      <c r="EC352">
        <v>-0.372268690603267</v>
      </c>
      <c r="ED352">
        <v>0.202428710555446</v>
      </c>
      <c r="EE352">
        <v>1</v>
      </c>
      <c r="EF352">
        <v>4.83889756097561</v>
      </c>
      <c r="EG352">
        <v>0.354081742160286</v>
      </c>
      <c r="EH352">
        <v>0.0399838871681525</v>
      </c>
      <c r="EI352">
        <v>0</v>
      </c>
      <c r="EJ352">
        <v>2</v>
      </c>
      <c r="EK352">
        <v>3</v>
      </c>
      <c r="EL352" t="s">
        <v>340</v>
      </c>
      <c r="EM352">
        <v>100</v>
      </c>
      <c r="EN352">
        <v>100</v>
      </c>
      <c r="EO352">
        <v>2.126</v>
      </c>
      <c r="EP352">
        <v>-0.0304</v>
      </c>
      <c r="EQ352">
        <v>1.36772170046793</v>
      </c>
      <c r="ER352">
        <v>0.00225868272383977</v>
      </c>
      <c r="ES352">
        <v>-9.96746185667655e-07</v>
      </c>
      <c r="ET352">
        <v>2.83711317370827e-10</v>
      </c>
      <c r="EU352">
        <v>-0.063082517618382</v>
      </c>
      <c r="EV352">
        <v>-0.00217948432402501</v>
      </c>
      <c r="EW352">
        <v>0.000453263451741206</v>
      </c>
      <c r="EX352">
        <v>-1.16319206543697e-06</v>
      </c>
      <c r="EY352">
        <v>-2</v>
      </c>
      <c r="EZ352">
        <v>2196</v>
      </c>
      <c r="FA352">
        <v>1</v>
      </c>
      <c r="FB352">
        <v>25</v>
      </c>
      <c r="FC352">
        <v>12.2</v>
      </c>
      <c r="FD352">
        <v>12.1</v>
      </c>
      <c r="FE352">
        <v>18</v>
      </c>
      <c r="FF352">
        <v>948.461</v>
      </c>
      <c r="FG352">
        <v>426.925</v>
      </c>
      <c r="FH352">
        <v>29.8298</v>
      </c>
      <c r="FI352">
        <v>25.3384</v>
      </c>
      <c r="FJ352">
        <v>30</v>
      </c>
      <c r="FK352">
        <v>25.4958</v>
      </c>
      <c r="FL352">
        <v>25.5378</v>
      </c>
      <c r="FM352">
        <v>25.2949</v>
      </c>
      <c r="FN352">
        <v>62.6984</v>
      </c>
      <c r="FO352">
        <v>0</v>
      </c>
      <c r="FP352">
        <v>29.96</v>
      </c>
      <c r="FQ352">
        <v>420</v>
      </c>
      <c r="FR352">
        <v>6.5573</v>
      </c>
      <c r="FS352">
        <v>101.444</v>
      </c>
      <c r="FT352">
        <v>102.068</v>
      </c>
    </row>
    <row r="353" spans="1:176">
      <c r="A353">
        <v>337</v>
      </c>
      <c r="B353">
        <v>1626126986.6</v>
      </c>
      <c r="C353">
        <v>672.099999904633</v>
      </c>
      <c r="D353" t="s">
        <v>968</v>
      </c>
      <c r="E353" t="s">
        <v>969</v>
      </c>
      <c r="F353">
        <v>1</v>
      </c>
      <c r="I353">
        <v>1626126985.6</v>
      </c>
      <c r="J353">
        <f>(K353)/1000</f>
        <v>0</v>
      </c>
      <c r="K353">
        <f>1000*CC353*AI353*(BY353-BZ353)/(100*BR353*(1000-AI353*BY353))</f>
        <v>0</v>
      </c>
      <c r="L353">
        <f>CC353*AI353*(BX353-BW353*(1000-AI353*BZ353)/(1000-AI353*BY353))/(100*BR353)</f>
        <v>0</v>
      </c>
      <c r="M353">
        <f>BW353 - IF(AI353&gt;1, L353*BR353*100.0/(AK353*CK353), 0)</f>
        <v>0</v>
      </c>
      <c r="N353">
        <f>((T353-J353/2)*M353-L353)/(T353+J353/2)</f>
        <v>0</v>
      </c>
      <c r="O353">
        <f>N353*(CD353+CE353)/1000.0</f>
        <v>0</v>
      </c>
      <c r="P353">
        <f>(BW353 - IF(AI353&gt;1, L353*BR353*100.0/(AK353*CK353), 0))*(CD353+CE353)/1000.0</f>
        <v>0</v>
      </c>
      <c r="Q353">
        <f>2.0/((1/S353-1/R353)+SIGN(S353)*SQRT((1/S353-1/R353)*(1/S353-1/R353) + 4*BS353/((BS353+1)*(BS353+1))*(2*1/S353*1/R353-1/R353*1/R353)))</f>
        <v>0</v>
      </c>
      <c r="R353">
        <f>IF(LEFT(BT353,1)&lt;&gt;"0",IF(LEFT(BT353,1)="1",3.0,BU353),$D$5+$E$5*(CK353*CD353/($K$5*1000))+$F$5*(CK353*CD353/($K$5*1000))*MAX(MIN(BR353,$J$5),$I$5)*MAX(MIN(BR353,$J$5),$I$5)+$G$5*MAX(MIN(BR353,$J$5),$I$5)*(CK353*CD353/($K$5*1000))+$H$5*(CK353*CD353/($K$5*1000))*(CK353*CD353/($K$5*1000)))</f>
        <v>0</v>
      </c>
      <c r="S353">
        <f>J353*(1000-(1000*0.61365*exp(17.502*W353/(240.97+W353))/(CD353+CE353)+BY353)/2)/(1000*0.61365*exp(17.502*W353/(240.97+W353))/(CD353+CE353)-BY353)</f>
        <v>0</v>
      </c>
      <c r="T353">
        <f>1/((BS353+1)/(Q353/1.6)+1/(R353/1.37)) + BS353/((BS353+1)/(Q353/1.6) + BS353/(R353/1.37))</f>
        <v>0</v>
      </c>
      <c r="U353">
        <f>(BN353*BQ353)</f>
        <v>0</v>
      </c>
      <c r="V353">
        <f>(CF353+(U353+2*0.95*5.67E-8*(((CF353+$B$7)+273)^4-(CF353+273)^4)-44100*J353)/(1.84*29.3*R353+8*0.95*5.67E-8*(CF353+273)^3))</f>
        <v>0</v>
      </c>
      <c r="W353">
        <f>($C$7*CG353+$D$7*CH353+$E$7*V353)</f>
        <v>0</v>
      </c>
      <c r="X353">
        <f>0.61365*exp(17.502*W353/(240.97+W353))</f>
        <v>0</v>
      </c>
      <c r="Y353">
        <f>(Z353/AA353*100)</f>
        <v>0</v>
      </c>
      <c r="Z353">
        <f>BY353*(CD353+CE353)/1000</f>
        <v>0</v>
      </c>
      <c r="AA353">
        <f>0.61365*exp(17.502*CF353/(240.97+CF353))</f>
        <v>0</v>
      </c>
      <c r="AB353">
        <f>(X353-BY353*(CD353+CE353)/1000)</f>
        <v>0</v>
      </c>
      <c r="AC353">
        <f>(-J353*44100)</f>
        <v>0</v>
      </c>
      <c r="AD353">
        <f>2*29.3*R353*0.92*(CF353-W353)</f>
        <v>0</v>
      </c>
      <c r="AE353">
        <f>2*0.95*5.67E-8*(((CF353+$B$7)+273)^4-(W353+273)^4)</f>
        <v>0</v>
      </c>
      <c r="AF353">
        <f>U353+AE353+AC353+AD353</f>
        <v>0</v>
      </c>
      <c r="AG353">
        <v>10</v>
      </c>
      <c r="AH353">
        <v>1</v>
      </c>
      <c r="AI353">
        <f>IF(AG353*$H$13&gt;=AK353,1.0,(AK353/(AK353-AG353*$H$13)))</f>
        <v>0</v>
      </c>
      <c r="AJ353">
        <f>(AI353-1)*100</f>
        <v>0</v>
      </c>
      <c r="AK353">
        <f>MAX(0,($B$13+$C$13*CK353)/(1+$D$13*CK353)*CD353/(CF353+273)*$E$13)</f>
        <v>0</v>
      </c>
      <c r="AL353" t="s">
        <v>292</v>
      </c>
      <c r="AM353" t="s">
        <v>292</v>
      </c>
      <c r="AN353">
        <v>0</v>
      </c>
      <c r="AO353">
        <v>0</v>
      </c>
      <c r="AP353">
        <f>1-AN353/AO353</f>
        <v>0</v>
      </c>
      <c r="AQ353">
        <v>0</v>
      </c>
      <c r="AR353" t="s">
        <v>292</v>
      </c>
      <c r="AS353" t="s">
        <v>292</v>
      </c>
      <c r="AT353">
        <v>0</v>
      </c>
      <c r="AU353">
        <v>0</v>
      </c>
      <c r="AV353">
        <f>1-AT353/AU353</f>
        <v>0</v>
      </c>
      <c r="AW353">
        <v>0.5</v>
      </c>
      <c r="AX353">
        <f>BO353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292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BN353">
        <f>$B$11*CL353+$C$11*CM353+$F$11*CN353*(1-CQ353)</f>
        <v>0</v>
      </c>
      <c r="BO353">
        <f>BN353*BP353</f>
        <v>0</v>
      </c>
      <c r="BP353">
        <f>($B$11*$D$9+$C$11*$D$9+$F$11*((DA353+CS353)/MAX(DA353+CS353+DB353, 0.1)*$I$9+DB353/MAX(DA353+CS353+DB353, 0.1)*$J$9))/($B$11+$C$11+$F$11)</f>
        <v>0</v>
      </c>
      <c r="BQ353">
        <f>($B$11*$K$9+$C$11*$K$9+$F$11*((DA353+CS353)/MAX(DA353+CS353+DB353, 0.1)*$P$9+DB353/MAX(DA353+CS353+DB353, 0.1)*$Q$9))/($B$11+$C$11+$F$11)</f>
        <v>0</v>
      </c>
      <c r="BR353">
        <v>6</v>
      </c>
      <c r="BS353">
        <v>0.5</v>
      </c>
      <c r="BT353" t="s">
        <v>293</v>
      </c>
      <c r="BU353">
        <v>2</v>
      </c>
      <c r="BV353">
        <v>1626126985.6</v>
      </c>
      <c r="BW353">
        <v>399.619333333333</v>
      </c>
      <c r="BX353">
        <v>420.016</v>
      </c>
      <c r="BY353">
        <v>11.4252333333333</v>
      </c>
      <c r="BZ353">
        <v>6.47665333333333</v>
      </c>
      <c r="CA353">
        <v>397.493333333333</v>
      </c>
      <c r="CB353">
        <v>11.4555333333333</v>
      </c>
      <c r="CC353">
        <v>899.969333333333</v>
      </c>
      <c r="CD353">
        <v>100.775</v>
      </c>
      <c r="CE353">
        <v>0.107932333333333</v>
      </c>
      <c r="CF353">
        <v>25.8273</v>
      </c>
      <c r="CG353">
        <v>24.1166666666667</v>
      </c>
      <c r="CH353">
        <v>999.9</v>
      </c>
      <c r="CI353">
        <v>0</v>
      </c>
      <c r="CJ353">
        <v>0</v>
      </c>
      <c r="CK353">
        <v>10020.8666666667</v>
      </c>
      <c r="CL353">
        <v>0</v>
      </c>
      <c r="CM353">
        <v>0.221023</v>
      </c>
      <c r="CN353">
        <v>1460.02666666667</v>
      </c>
      <c r="CO353">
        <v>0.972999</v>
      </c>
      <c r="CP353">
        <v>0.0270008</v>
      </c>
      <c r="CQ353">
        <v>0</v>
      </c>
      <c r="CR353">
        <v>872.690666666667</v>
      </c>
      <c r="CS353">
        <v>4.99999</v>
      </c>
      <c r="CT353">
        <v>12805.4333333333</v>
      </c>
      <c r="CU353">
        <v>12728.5666666667</v>
      </c>
      <c r="CV353">
        <v>40.458</v>
      </c>
      <c r="CW353">
        <v>42.375</v>
      </c>
      <c r="CX353">
        <v>41.5</v>
      </c>
      <c r="CY353">
        <v>41.812</v>
      </c>
      <c r="CZ353">
        <v>42.5413333333333</v>
      </c>
      <c r="DA353">
        <v>1415.73666666667</v>
      </c>
      <c r="DB353">
        <v>39.29</v>
      </c>
      <c r="DC353">
        <v>0</v>
      </c>
      <c r="DD353">
        <v>1626126996.1</v>
      </c>
      <c r="DE353">
        <v>0</v>
      </c>
      <c r="DF353">
        <v>872.859038461538</v>
      </c>
      <c r="DG353">
        <v>-0.647829063923877</v>
      </c>
      <c r="DH353">
        <v>2.88205126554631</v>
      </c>
      <c r="DI353">
        <v>12804.6346153846</v>
      </c>
      <c r="DJ353">
        <v>15</v>
      </c>
      <c r="DK353">
        <v>1626126261</v>
      </c>
      <c r="DL353" t="s">
        <v>294</v>
      </c>
      <c r="DM353">
        <v>1626126255</v>
      </c>
      <c r="DN353">
        <v>1626126261</v>
      </c>
      <c r="DO353">
        <v>7</v>
      </c>
      <c r="DP353">
        <v>0.339</v>
      </c>
      <c r="DQ353">
        <v>0.02</v>
      </c>
      <c r="DR353">
        <v>2.158</v>
      </c>
      <c r="DS353">
        <v>-0.064</v>
      </c>
      <c r="DT353">
        <v>420</v>
      </c>
      <c r="DU353">
        <v>4</v>
      </c>
      <c r="DV353">
        <v>0.09</v>
      </c>
      <c r="DW353">
        <v>0.05</v>
      </c>
      <c r="DX353">
        <v>-20.3297731707317</v>
      </c>
      <c r="DY353">
        <v>-0.471027177700345</v>
      </c>
      <c r="DZ353">
        <v>0.0558421600689476</v>
      </c>
      <c r="EA353">
        <v>1</v>
      </c>
      <c r="EB353">
        <v>872.860764705882</v>
      </c>
      <c r="EC353">
        <v>-0.327093134059901</v>
      </c>
      <c r="ED353">
        <v>0.197078673275944</v>
      </c>
      <c r="EE353">
        <v>1</v>
      </c>
      <c r="EF353">
        <v>4.85285951219512</v>
      </c>
      <c r="EG353">
        <v>0.434289616724742</v>
      </c>
      <c r="EH353">
        <v>0.0474572712026929</v>
      </c>
      <c r="EI353">
        <v>0</v>
      </c>
      <c r="EJ353">
        <v>2</v>
      </c>
      <c r="EK353">
        <v>3</v>
      </c>
      <c r="EL353" t="s">
        <v>340</v>
      </c>
      <c r="EM353">
        <v>100</v>
      </c>
      <c r="EN353">
        <v>100</v>
      </c>
      <c r="EO353">
        <v>2.126</v>
      </c>
      <c r="EP353">
        <v>-0.0302</v>
      </c>
      <c r="EQ353">
        <v>1.36772170046793</v>
      </c>
      <c r="ER353">
        <v>0.00225868272383977</v>
      </c>
      <c r="ES353">
        <v>-9.96746185667655e-07</v>
      </c>
      <c r="ET353">
        <v>2.83711317370827e-10</v>
      </c>
      <c r="EU353">
        <v>-0.063082517618382</v>
      </c>
      <c r="EV353">
        <v>-0.00217948432402501</v>
      </c>
      <c r="EW353">
        <v>0.000453263451741206</v>
      </c>
      <c r="EX353">
        <v>-1.16319206543697e-06</v>
      </c>
      <c r="EY353">
        <v>-2</v>
      </c>
      <c r="EZ353">
        <v>2196</v>
      </c>
      <c r="FA353">
        <v>1</v>
      </c>
      <c r="FB353">
        <v>25</v>
      </c>
      <c r="FC353">
        <v>12.2</v>
      </c>
      <c r="FD353">
        <v>12.1</v>
      </c>
      <c r="FE353">
        <v>18</v>
      </c>
      <c r="FF353">
        <v>948.573</v>
      </c>
      <c r="FG353">
        <v>426.858</v>
      </c>
      <c r="FH353">
        <v>29.894</v>
      </c>
      <c r="FI353">
        <v>25.3384</v>
      </c>
      <c r="FJ353">
        <v>30.0002</v>
      </c>
      <c r="FK353">
        <v>25.4947</v>
      </c>
      <c r="FL353">
        <v>25.5368</v>
      </c>
      <c r="FM353">
        <v>25.2945</v>
      </c>
      <c r="FN353">
        <v>62.293</v>
      </c>
      <c r="FO353">
        <v>0</v>
      </c>
      <c r="FP353">
        <v>29.96</v>
      </c>
      <c r="FQ353">
        <v>420</v>
      </c>
      <c r="FR353">
        <v>6.60453</v>
      </c>
      <c r="FS353">
        <v>101.444</v>
      </c>
      <c r="FT353">
        <v>102.069</v>
      </c>
    </row>
    <row r="354" spans="1:176">
      <c r="A354">
        <v>338</v>
      </c>
      <c r="B354">
        <v>1626126988.6</v>
      </c>
      <c r="C354">
        <v>674.099999904633</v>
      </c>
      <c r="D354" t="s">
        <v>970</v>
      </c>
      <c r="E354" t="s">
        <v>971</v>
      </c>
      <c r="F354">
        <v>1</v>
      </c>
      <c r="I354">
        <v>1626126987.6</v>
      </c>
      <c r="J354">
        <f>(K354)/1000</f>
        <v>0</v>
      </c>
      <c r="K354">
        <f>1000*CC354*AI354*(BY354-BZ354)/(100*BR354*(1000-AI354*BY354))</f>
        <v>0</v>
      </c>
      <c r="L354">
        <f>CC354*AI354*(BX354-BW354*(1000-AI354*BZ354)/(1000-AI354*BY354))/(100*BR354)</f>
        <v>0</v>
      </c>
      <c r="M354">
        <f>BW354 - IF(AI354&gt;1, L354*BR354*100.0/(AK354*CK354), 0)</f>
        <v>0</v>
      </c>
      <c r="N354">
        <f>((T354-J354/2)*M354-L354)/(T354+J354/2)</f>
        <v>0</v>
      </c>
      <c r="O354">
        <f>N354*(CD354+CE354)/1000.0</f>
        <v>0</v>
      </c>
      <c r="P354">
        <f>(BW354 - IF(AI354&gt;1, L354*BR354*100.0/(AK354*CK354), 0))*(CD354+CE354)/1000.0</f>
        <v>0</v>
      </c>
      <c r="Q354">
        <f>2.0/((1/S354-1/R354)+SIGN(S354)*SQRT((1/S354-1/R354)*(1/S354-1/R354) + 4*BS354/((BS354+1)*(BS354+1))*(2*1/S354*1/R354-1/R354*1/R354)))</f>
        <v>0</v>
      </c>
      <c r="R354">
        <f>IF(LEFT(BT354,1)&lt;&gt;"0",IF(LEFT(BT354,1)="1",3.0,BU354),$D$5+$E$5*(CK354*CD354/($K$5*1000))+$F$5*(CK354*CD354/($K$5*1000))*MAX(MIN(BR354,$J$5),$I$5)*MAX(MIN(BR354,$J$5),$I$5)+$G$5*MAX(MIN(BR354,$J$5),$I$5)*(CK354*CD354/($K$5*1000))+$H$5*(CK354*CD354/($K$5*1000))*(CK354*CD354/($K$5*1000)))</f>
        <v>0</v>
      </c>
      <c r="S354">
        <f>J354*(1000-(1000*0.61365*exp(17.502*W354/(240.97+W354))/(CD354+CE354)+BY354)/2)/(1000*0.61365*exp(17.502*W354/(240.97+W354))/(CD354+CE354)-BY354)</f>
        <v>0</v>
      </c>
      <c r="T354">
        <f>1/((BS354+1)/(Q354/1.6)+1/(R354/1.37)) + BS354/((BS354+1)/(Q354/1.6) + BS354/(R354/1.37))</f>
        <v>0</v>
      </c>
      <c r="U354">
        <f>(BN354*BQ354)</f>
        <v>0</v>
      </c>
      <c r="V354">
        <f>(CF354+(U354+2*0.95*5.67E-8*(((CF354+$B$7)+273)^4-(CF354+273)^4)-44100*J354)/(1.84*29.3*R354+8*0.95*5.67E-8*(CF354+273)^3))</f>
        <v>0</v>
      </c>
      <c r="W354">
        <f>($C$7*CG354+$D$7*CH354+$E$7*V354)</f>
        <v>0</v>
      </c>
      <c r="X354">
        <f>0.61365*exp(17.502*W354/(240.97+W354))</f>
        <v>0</v>
      </c>
      <c r="Y354">
        <f>(Z354/AA354*100)</f>
        <v>0</v>
      </c>
      <c r="Z354">
        <f>BY354*(CD354+CE354)/1000</f>
        <v>0</v>
      </c>
      <c r="AA354">
        <f>0.61365*exp(17.502*CF354/(240.97+CF354))</f>
        <v>0</v>
      </c>
      <c r="AB354">
        <f>(X354-BY354*(CD354+CE354)/1000)</f>
        <v>0</v>
      </c>
      <c r="AC354">
        <f>(-J354*44100)</f>
        <v>0</v>
      </c>
      <c r="AD354">
        <f>2*29.3*R354*0.92*(CF354-W354)</f>
        <v>0</v>
      </c>
      <c r="AE354">
        <f>2*0.95*5.67E-8*(((CF354+$B$7)+273)^4-(W354+273)^4)</f>
        <v>0</v>
      </c>
      <c r="AF354">
        <f>U354+AE354+AC354+AD354</f>
        <v>0</v>
      </c>
      <c r="AG354">
        <v>10</v>
      </c>
      <c r="AH354">
        <v>1</v>
      </c>
      <c r="AI354">
        <f>IF(AG354*$H$13&gt;=AK354,1.0,(AK354/(AK354-AG354*$H$13)))</f>
        <v>0</v>
      </c>
      <c r="AJ354">
        <f>(AI354-1)*100</f>
        <v>0</v>
      </c>
      <c r="AK354">
        <f>MAX(0,($B$13+$C$13*CK354)/(1+$D$13*CK354)*CD354/(CF354+273)*$E$13)</f>
        <v>0</v>
      </c>
      <c r="AL354" t="s">
        <v>292</v>
      </c>
      <c r="AM354" t="s">
        <v>292</v>
      </c>
      <c r="AN354">
        <v>0</v>
      </c>
      <c r="AO354">
        <v>0</v>
      </c>
      <c r="AP354">
        <f>1-AN354/AO354</f>
        <v>0</v>
      </c>
      <c r="AQ354">
        <v>0</v>
      </c>
      <c r="AR354" t="s">
        <v>292</v>
      </c>
      <c r="AS354" t="s">
        <v>292</v>
      </c>
      <c r="AT354">
        <v>0</v>
      </c>
      <c r="AU354">
        <v>0</v>
      </c>
      <c r="AV354">
        <f>1-AT354/AU354</f>
        <v>0</v>
      </c>
      <c r="AW354">
        <v>0.5</v>
      </c>
      <c r="AX354">
        <f>BO354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292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BN354">
        <f>$B$11*CL354+$C$11*CM354+$F$11*CN354*(1-CQ354)</f>
        <v>0</v>
      </c>
      <c r="BO354">
        <f>BN354*BP354</f>
        <v>0</v>
      </c>
      <c r="BP354">
        <f>($B$11*$D$9+$C$11*$D$9+$F$11*((DA354+CS354)/MAX(DA354+CS354+DB354, 0.1)*$I$9+DB354/MAX(DA354+CS354+DB354, 0.1)*$J$9))/($B$11+$C$11+$F$11)</f>
        <v>0</v>
      </c>
      <c r="BQ354">
        <f>($B$11*$K$9+$C$11*$K$9+$F$11*((DA354+CS354)/MAX(DA354+CS354+DB354, 0.1)*$P$9+DB354/MAX(DA354+CS354+DB354, 0.1)*$Q$9))/($B$11+$C$11+$F$11)</f>
        <v>0</v>
      </c>
      <c r="BR354">
        <v>6</v>
      </c>
      <c r="BS354">
        <v>0.5</v>
      </c>
      <c r="BT354" t="s">
        <v>293</v>
      </c>
      <c r="BU354">
        <v>2</v>
      </c>
      <c r="BV354">
        <v>1626126987.6</v>
      </c>
      <c r="BW354">
        <v>399.558666666667</v>
      </c>
      <c r="BX354">
        <v>419.991333333333</v>
      </c>
      <c r="BY354">
        <v>11.4459333333333</v>
      </c>
      <c r="BZ354">
        <v>6.47773</v>
      </c>
      <c r="CA354">
        <v>397.432666666667</v>
      </c>
      <c r="CB354">
        <v>11.4760666666667</v>
      </c>
      <c r="CC354">
        <v>900.093333333333</v>
      </c>
      <c r="CD354">
        <v>100.775</v>
      </c>
      <c r="CE354">
        <v>0.107544</v>
      </c>
      <c r="CF354">
        <v>25.8714</v>
      </c>
      <c r="CG354">
        <v>24.1578</v>
      </c>
      <c r="CH354">
        <v>999.9</v>
      </c>
      <c r="CI354">
        <v>0</v>
      </c>
      <c r="CJ354">
        <v>0</v>
      </c>
      <c r="CK354">
        <v>10012.06</v>
      </c>
      <c r="CL354">
        <v>0</v>
      </c>
      <c r="CM354">
        <v>0.221023</v>
      </c>
      <c r="CN354">
        <v>1460.02</v>
      </c>
      <c r="CO354">
        <v>0.972999</v>
      </c>
      <c r="CP354">
        <v>0.0270008</v>
      </c>
      <c r="CQ354">
        <v>0</v>
      </c>
      <c r="CR354">
        <v>872.814333333333</v>
      </c>
      <c r="CS354">
        <v>4.99999</v>
      </c>
      <c r="CT354">
        <v>12805.8333333333</v>
      </c>
      <c r="CU354">
        <v>12728.5</v>
      </c>
      <c r="CV354">
        <v>40.479</v>
      </c>
      <c r="CW354">
        <v>42.312</v>
      </c>
      <c r="CX354">
        <v>41.5</v>
      </c>
      <c r="CY354">
        <v>41.812</v>
      </c>
      <c r="CZ354">
        <v>42.562</v>
      </c>
      <c r="DA354">
        <v>1415.73</v>
      </c>
      <c r="DB354">
        <v>39.29</v>
      </c>
      <c r="DC354">
        <v>0</v>
      </c>
      <c r="DD354">
        <v>1626126997.9</v>
      </c>
      <c r="DE354">
        <v>0</v>
      </c>
      <c r="DF354">
        <v>872.82572</v>
      </c>
      <c r="DG354">
        <v>-0.499769238060427</v>
      </c>
      <c r="DH354">
        <v>5.39999996640782</v>
      </c>
      <c r="DI354">
        <v>12804.784</v>
      </c>
      <c r="DJ354">
        <v>15</v>
      </c>
      <c r="DK354">
        <v>1626126261</v>
      </c>
      <c r="DL354" t="s">
        <v>294</v>
      </c>
      <c r="DM354">
        <v>1626126255</v>
      </c>
      <c r="DN354">
        <v>1626126261</v>
      </c>
      <c r="DO354">
        <v>7</v>
      </c>
      <c r="DP354">
        <v>0.339</v>
      </c>
      <c r="DQ354">
        <v>0.02</v>
      </c>
      <c r="DR354">
        <v>2.158</v>
      </c>
      <c r="DS354">
        <v>-0.064</v>
      </c>
      <c r="DT354">
        <v>420</v>
      </c>
      <c r="DU354">
        <v>4</v>
      </c>
      <c r="DV354">
        <v>0.09</v>
      </c>
      <c r="DW354">
        <v>0.05</v>
      </c>
      <c r="DX354">
        <v>-20.3441073170732</v>
      </c>
      <c r="DY354">
        <v>-0.512324738675957</v>
      </c>
      <c r="DZ354">
        <v>0.0588233170552909</v>
      </c>
      <c r="EA354">
        <v>0</v>
      </c>
      <c r="EB354">
        <v>872.837545454545</v>
      </c>
      <c r="EC354">
        <v>-0.0909383958182014</v>
      </c>
      <c r="ED354">
        <v>0.183638493837027</v>
      </c>
      <c r="EE354">
        <v>1</v>
      </c>
      <c r="EF354">
        <v>4.8676556097561</v>
      </c>
      <c r="EG354">
        <v>0.521662578397223</v>
      </c>
      <c r="EH354">
        <v>0.0548284907711123</v>
      </c>
      <c r="EI354">
        <v>0</v>
      </c>
      <c r="EJ354">
        <v>1</v>
      </c>
      <c r="EK354">
        <v>3</v>
      </c>
      <c r="EL354" t="s">
        <v>459</v>
      </c>
      <c r="EM354">
        <v>100</v>
      </c>
      <c r="EN354">
        <v>100</v>
      </c>
      <c r="EO354">
        <v>2.126</v>
      </c>
      <c r="EP354">
        <v>-0.0301</v>
      </c>
      <c r="EQ354">
        <v>1.36772170046793</v>
      </c>
      <c r="ER354">
        <v>0.00225868272383977</v>
      </c>
      <c r="ES354">
        <v>-9.96746185667655e-07</v>
      </c>
      <c r="ET354">
        <v>2.83711317370827e-10</v>
      </c>
      <c r="EU354">
        <v>-0.063082517618382</v>
      </c>
      <c r="EV354">
        <v>-0.00217948432402501</v>
      </c>
      <c r="EW354">
        <v>0.000453263451741206</v>
      </c>
      <c r="EX354">
        <v>-1.16319206543697e-06</v>
      </c>
      <c r="EY354">
        <v>-2</v>
      </c>
      <c r="EZ354">
        <v>2196</v>
      </c>
      <c r="FA354">
        <v>1</v>
      </c>
      <c r="FB354">
        <v>25</v>
      </c>
      <c r="FC354">
        <v>12.2</v>
      </c>
      <c r="FD354">
        <v>12.1</v>
      </c>
      <c r="FE354">
        <v>18</v>
      </c>
      <c r="FF354">
        <v>948.959</v>
      </c>
      <c r="FG354">
        <v>426.997</v>
      </c>
      <c r="FH354">
        <v>29.9716</v>
      </c>
      <c r="FI354">
        <v>25.3384</v>
      </c>
      <c r="FJ354">
        <v>30.0003</v>
      </c>
      <c r="FK354">
        <v>25.4944</v>
      </c>
      <c r="FL354">
        <v>25.5359</v>
      </c>
      <c r="FM354">
        <v>25.2965</v>
      </c>
      <c r="FN354">
        <v>62.293</v>
      </c>
      <c r="FO354">
        <v>0</v>
      </c>
      <c r="FP354">
        <v>30.07</v>
      </c>
      <c r="FQ354">
        <v>420</v>
      </c>
      <c r="FR354">
        <v>6.61196</v>
      </c>
      <c r="FS354">
        <v>101.444</v>
      </c>
      <c r="FT354">
        <v>102.068</v>
      </c>
    </row>
    <row r="355" spans="1:176">
      <c r="A355">
        <v>339</v>
      </c>
      <c r="B355">
        <v>1626126990.6</v>
      </c>
      <c r="C355">
        <v>676.099999904633</v>
      </c>
      <c r="D355" t="s">
        <v>972</v>
      </c>
      <c r="E355" t="s">
        <v>973</v>
      </c>
      <c r="F355">
        <v>1</v>
      </c>
      <c r="I355">
        <v>1626126989.6</v>
      </c>
      <c r="J355">
        <f>(K355)/1000</f>
        <v>0</v>
      </c>
      <c r="K355">
        <f>1000*CC355*AI355*(BY355-BZ355)/(100*BR355*(1000-AI355*BY355))</f>
        <v>0</v>
      </c>
      <c r="L355">
        <f>CC355*AI355*(BX355-BW355*(1000-AI355*BZ355)/(1000-AI355*BY355))/(100*BR355)</f>
        <v>0</v>
      </c>
      <c r="M355">
        <f>BW355 - IF(AI355&gt;1, L355*BR355*100.0/(AK355*CK355), 0)</f>
        <v>0</v>
      </c>
      <c r="N355">
        <f>((T355-J355/2)*M355-L355)/(T355+J355/2)</f>
        <v>0</v>
      </c>
      <c r="O355">
        <f>N355*(CD355+CE355)/1000.0</f>
        <v>0</v>
      </c>
      <c r="P355">
        <f>(BW355 - IF(AI355&gt;1, L355*BR355*100.0/(AK355*CK355), 0))*(CD355+CE355)/1000.0</f>
        <v>0</v>
      </c>
      <c r="Q355">
        <f>2.0/((1/S355-1/R355)+SIGN(S355)*SQRT((1/S355-1/R355)*(1/S355-1/R355) + 4*BS355/((BS355+1)*(BS355+1))*(2*1/S355*1/R355-1/R355*1/R355)))</f>
        <v>0</v>
      </c>
      <c r="R355">
        <f>IF(LEFT(BT355,1)&lt;&gt;"0",IF(LEFT(BT355,1)="1",3.0,BU355),$D$5+$E$5*(CK355*CD355/($K$5*1000))+$F$5*(CK355*CD355/($K$5*1000))*MAX(MIN(BR355,$J$5),$I$5)*MAX(MIN(BR355,$J$5),$I$5)+$G$5*MAX(MIN(BR355,$J$5),$I$5)*(CK355*CD355/($K$5*1000))+$H$5*(CK355*CD355/($K$5*1000))*(CK355*CD355/($K$5*1000)))</f>
        <v>0</v>
      </c>
      <c r="S355">
        <f>J355*(1000-(1000*0.61365*exp(17.502*W355/(240.97+W355))/(CD355+CE355)+BY355)/2)/(1000*0.61365*exp(17.502*W355/(240.97+W355))/(CD355+CE355)-BY355)</f>
        <v>0</v>
      </c>
      <c r="T355">
        <f>1/((BS355+1)/(Q355/1.6)+1/(R355/1.37)) + BS355/((BS355+1)/(Q355/1.6) + BS355/(R355/1.37))</f>
        <v>0</v>
      </c>
      <c r="U355">
        <f>(BN355*BQ355)</f>
        <v>0</v>
      </c>
      <c r="V355">
        <f>(CF355+(U355+2*0.95*5.67E-8*(((CF355+$B$7)+273)^4-(CF355+273)^4)-44100*J355)/(1.84*29.3*R355+8*0.95*5.67E-8*(CF355+273)^3))</f>
        <v>0</v>
      </c>
      <c r="W355">
        <f>($C$7*CG355+$D$7*CH355+$E$7*V355)</f>
        <v>0</v>
      </c>
      <c r="X355">
        <f>0.61365*exp(17.502*W355/(240.97+W355))</f>
        <v>0</v>
      </c>
      <c r="Y355">
        <f>(Z355/AA355*100)</f>
        <v>0</v>
      </c>
      <c r="Z355">
        <f>BY355*(CD355+CE355)/1000</f>
        <v>0</v>
      </c>
      <c r="AA355">
        <f>0.61365*exp(17.502*CF355/(240.97+CF355))</f>
        <v>0</v>
      </c>
      <c r="AB355">
        <f>(X355-BY355*(CD355+CE355)/1000)</f>
        <v>0</v>
      </c>
      <c r="AC355">
        <f>(-J355*44100)</f>
        <v>0</v>
      </c>
      <c r="AD355">
        <f>2*29.3*R355*0.92*(CF355-W355)</f>
        <v>0</v>
      </c>
      <c r="AE355">
        <f>2*0.95*5.67E-8*(((CF355+$B$7)+273)^4-(W355+273)^4)</f>
        <v>0</v>
      </c>
      <c r="AF355">
        <f>U355+AE355+AC355+AD355</f>
        <v>0</v>
      </c>
      <c r="AG355">
        <v>10</v>
      </c>
      <c r="AH355">
        <v>1</v>
      </c>
      <c r="AI355">
        <f>IF(AG355*$H$13&gt;=AK355,1.0,(AK355/(AK355-AG355*$H$13)))</f>
        <v>0</v>
      </c>
      <c r="AJ355">
        <f>(AI355-1)*100</f>
        <v>0</v>
      </c>
      <c r="AK355">
        <f>MAX(0,($B$13+$C$13*CK355)/(1+$D$13*CK355)*CD355/(CF355+273)*$E$13)</f>
        <v>0</v>
      </c>
      <c r="AL355" t="s">
        <v>292</v>
      </c>
      <c r="AM355" t="s">
        <v>292</v>
      </c>
      <c r="AN355">
        <v>0</v>
      </c>
      <c r="AO355">
        <v>0</v>
      </c>
      <c r="AP355">
        <f>1-AN355/AO355</f>
        <v>0</v>
      </c>
      <c r="AQ355">
        <v>0</v>
      </c>
      <c r="AR355" t="s">
        <v>292</v>
      </c>
      <c r="AS355" t="s">
        <v>292</v>
      </c>
      <c r="AT355">
        <v>0</v>
      </c>
      <c r="AU355">
        <v>0</v>
      </c>
      <c r="AV355">
        <f>1-AT355/AU355</f>
        <v>0</v>
      </c>
      <c r="AW355">
        <v>0.5</v>
      </c>
      <c r="AX355">
        <f>BO355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292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BN355">
        <f>$B$11*CL355+$C$11*CM355+$F$11*CN355*(1-CQ355)</f>
        <v>0</v>
      </c>
      <c r="BO355">
        <f>BN355*BP355</f>
        <v>0</v>
      </c>
      <c r="BP355">
        <f>($B$11*$D$9+$C$11*$D$9+$F$11*((DA355+CS355)/MAX(DA355+CS355+DB355, 0.1)*$I$9+DB355/MAX(DA355+CS355+DB355, 0.1)*$J$9))/($B$11+$C$11+$F$11)</f>
        <v>0</v>
      </c>
      <c r="BQ355">
        <f>($B$11*$K$9+$C$11*$K$9+$F$11*((DA355+CS355)/MAX(DA355+CS355+DB355, 0.1)*$P$9+DB355/MAX(DA355+CS355+DB355, 0.1)*$Q$9))/($B$11+$C$11+$F$11)</f>
        <v>0</v>
      </c>
      <c r="BR355">
        <v>6</v>
      </c>
      <c r="BS355">
        <v>0.5</v>
      </c>
      <c r="BT355" t="s">
        <v>293</v>
      </c>
      <c r="BU355">
        <v>2</v>
      </c>
      <c r="BV355">
        <v>1626126989.6</v>
      </c>
      <c r="BW355">
        <v>399.498333333333</v>
      </c>
      <c r="BX355">
        <v>419.961</v>
      </c>
      <c r="BY355">
        <v>11.4692</v>
      </c>
      <c r="BZ355">
        <v>6.50107</v>
      </c>
      <c r="CA355">
        <v>397.372666666667</v>
      </c>
      <c r="CB355">
        <v>11.4991666666667</v>
      </c>
      <c r="CC355">
        <v>899.914666666667</v>
      </c>
      <c r="CD355">
        <v>100.775666666667</v>
      </c>
      <c r="CE355">
        <v>0.107825333333333</v>
      </c>
      <c r="CF355">
        <v>25.9154</v>
      </c>
      <c r="CG355">
        <v>24.1852</v>
      </c>
      <c r="CH355">
        <v>999.9</v>
      </c>
      <c r="CI355">
        <v>0</v>
      </c>
      <c r="CJ355">
        <v>0</v>
      </c>
      <c r="CK355">
        <v>10017.0733333333</v>
      </c>
      <c r="CL355">
        <v>0</v>
      </c>
      <c r="CM355">
        <v>0.221023</v>
      </c>
      <c r="CN355">
        <v>1460.02333333333</v>
      </c>
      <c r="CO355">
        <v>0.972999</v>
      </c>
      <c r="CP355">
        <v>0.0270008</v>
      </c>
      <c r="CQ355">
        <v>0</v>
      </c>
      <c r="CR355">
        <v>872.722333333333</v>
      </c>
      <c r="CS355">
        <v>4.99999</v>
      </c>
      <c r="CT355">
        <v>12805.6333333333</v>
      </c>
      <c r="CU355">
        <v>12728.5333333333</v>
      </c>
      <c r="CV355">
        <v>40.479</v>
      </c>
      <c r="CW355">
        <v>42.312</v>
      </c>
      <c r="CX355">
        <v>41.5</v>
      </c>
      <c r="CY355">
        <v>41.812</v>
      </c>
      <c r="CZ355">
        <v>42.562</v>
      </c>
      <c r="DA355">
        <v>1415.73333333333</v>
      </c>
      <c r="DB355">
        <v>39.29</v>
      </c>
      <c r="DC355">
        <v>0</v>
      </c>
      <c r="DD355">
        <v>1626126999.7</v>
      </c>
      <c r="DE355">
        <v>0</v>
      </c>
      <c r="DF355">
        <v>872.819115384615</v>
      </c>
      <c r="DG355">
        <v>-0.807145313354051</v>
      </c>
      <c r="DH355">
        <v>7.59316239341465</v>
      </c>
      <c r="DI355">
        <v>12804.85</v>
      </c>
      <c r="DJ355">
        <v>15</v>
      </c>
      <c r="DK355">
        <v>1626126261</v>
      </c>
      <c r="DL355" t="s">
        <v>294</v>
      </c>
      <c r="DM355">
        <v>1626126255</v>
      </c>
      <c r="DN355">
        <v>1626126261</v>
      </c>
      <c r="DO355">
        <v>7</v>
      </c>
      <c r="DP355">
        <v>0.339</v>
      </c>
      <c r="DQ355">
        <v>0.02</v>
      </c>
      <c r="DR355">
        <v>2.158</v>
      </c>
      <c r="DS355">
        <v>-0.064</v>
      </c>
      <c r="DT355">
        <v>420</v>
      </c>
      <c r="DU355">
        <v>4</v>
      </c>
      <c r="DV355">
        <v>0.09</v>
      </c>
      <c r="DW355">
        <v>0.05</v>
      </c>
      <c r="DX355">
        <v>-20.3586902439024</v>
      </c>
      <c r="DY355">
        <v>-0.584606968641145</v>
      </c>
      <c r="DZ355">
        <v>0.0639245050340084</v>
      </c>
      <c r="EA355">
        <v>0</v>
      </c>
      <c r="EB355">
        <v>872.830342857143</v>
      </c>
      <c r="EC355">
        <v>-0.247434184851781</v>
      </c>
      <c r="ED355">
        <v>0.185196720559846</v>
      </c>
      <c r="EE355">
        <v>1</v>
      </c>
      <c r="EF355">
        <v>4.88240731707317</v>
      </c>
      <c r="EG355">
        <v>0.588454703832759</v>
      </c>
      <c r="EH355">
        <v>0.0598626442019619</v>
      </c>
      <c r="EI355">
        <v>0</v>
      </c>
      <c r="EJ355">
        <v>1</v>
      </c>
      <c r="EK355">
        <v>3</v>
      </c>
      <c r="EL355" t="s">
        <v>459</v>
      </c>
      <c r="EM355">
        <v>100</v>
      </c>
      <c r="EN355">
        <v>100</v>
      </c>
      <c r="EO355">
        <v>2.126</v>
      </c>
      <c r="EP355">
        <v>-0.0299</v>
      </c>
      <c r="EQ355">
        <v>1.36772170046793</v>
      </c>
      <c r="ER355">
        <v>0.00225868272383977</v>
      </c>
      <c r="ES355">
        <v>-9.96746185667655e-07</v>
      </c>
      <c r="ET355">
        <v>2.83711317370827e-10</v>
      </c>
      <c r="EU355">
        <v>-0.063082517618382</v>
      </c>
      <c r="EV355">
        <v>-0.00217948432402501</v>
      </c>
      <c r="EW355">
        <v>0.000453263451741206</v>
      </c>
      <c r="EX355">
        <v>-1.16319206543697e-06</v>
      </c>
      <c r="EY355">
        <v>-2</v>
      </c>
      <c r="EZ355">
        <v>2196</v>
      </c>
      <c r="FA355">
        <v>1</v>
      </c>
      <c r="FB355">
        <v>25</v>
      </c>
      <c r="FC355">
        <v>12.3</v>
      </c>
      <c r="FD355">
        <v>12.2</v>
      </c>
      <c r="FE355">
        <v>18</v>
      </c>
      <c r="FF355">
        <v>948.894</v>
      </c>
      <c r="FG355">
        <v>426.952</v>
      </c>
      <c r="FH355">
        <v>30.0224</v>
      </c>
      <c r="FI355">
        <v>25.3384</v>
      </c>
      <c r="FJ355">
        <v>30</v>
      </c>
      <c r="FK355">
        <v>25.4936</v>
      </c>
      <c r="FL355">
        <v>25.5357</v>
      </c>
      <c r="FM355">
        <v>25.2969</v>
      </c>
      <c r="FN355">
        <v>62.293</v>
      </c>
      <c r="FO355">
        <v>0</v>
      </c>
      <c r="FP355">
        <v>30.17</v>
      </c>
      <c r="FQ355">
        <v>420</v>
      </c>
      <c r="FR355">
        <v>6.64892</v>
      </c>
      <c r="FS355">
        <v>101.444</v>
      </c>
      <c r="FT355">
        <v>102.067</v>
      </c>
    </row>
    <row r="356" spans="1:176">
      <c r="A356">
        <v>340</v>
      </c>
      <c r="B356">
        <v>1626126992.6</v>
      </c>
      <c r="C356">
        <v>678.099999904633</v>
      </c>
      <c r="D356" t="s">
        <v>974</v>
      </c>
      <c r="E356" t="s">
        <v>975</v>
      </c>
      <c r="F356">
        <v>1</v>
      </c>
      <c r="I356">
        <v>1626126991.6</v>
      </c>
      <c r="J356">
        <f>(K356)/1000</f>
        <v>0</v>
      </c>
      <c r="K356">
        <f>1000*CC356*AI356*(BY356-BZ356)/(100*BR356*(1000-AI356*BY356))</f>
        <v>0</v>
      </c>
      <c r="L356">
        <f>CC356*AI356*(BX356-BW356*(1000-AI356*BZ356)/(1000-AI356*BY356))/(100*BR356)</f>
        <v>0</v>
      </c>
      <c r="M356">
        <f>BW356 - IF(AI356&gt;1, L356*BR356*100.0/(AK356*CK356), 0)</f>
        <v>0</v>
      </c>
      <c r="N356">
        <f>((T356-J356/2)*M356-L356)/(T356+J356/2)</f>
        <v>0</v>
      </c>
      <c r="O356">
        <f>N356*(CD356+CE356)/1000.0</f>
        <v>0</v>
      </c>
      <c r="P356">
        <f>(BW356 - IF(AI356&gt;1, L356*BR356*100.0/(AK356*CK356), 0))*(CD356+CE356)/1000.0</f>
        <v>0</v>
      </c>
      <c r="Q356">
        <f>2.0/((1/S356-1/R356)+SIGN(S356)*SQRT((1/S356-1/R356)*(1/S356-1/R356) + 4*BS356/((BS356+1)*(BS356+1))*(2*1/S356*1/R356-1/R356*1/R356)))</f>
        <v>0</v>
      </c>
      <c r="R356">
        <f>IF(LEFT(BT356,1)&lt;&gt;"0",IF(LEFT(BT356,1)="1",3.0,BU356),$D$5+$E$5*(CK356*CD356/($K$5*1000))+$F$5*(CK356*CD356/($K$5*1000))*MAX(MIN(BR356,$J$5),$I$5)*MAX(MIN(BR356,$J$5),$I$5)+$G$5*MAX(MIN(BR356,$J$5),$I$5)*(CK356*CD356/($K$5*1000))+$H$5*(CK356*CD356/($K$5*1000))*(CK356*CD356/($K$5*1000)))</f>
        <v>0</v>
      </c>
      <c r="S356">
        <f>J356*(1000-(1000*0.61365*exp(17.502*W356/(240.97+W356))/(CD356+CE356)+BY356)/2)/(1000*0.61365*exp(17.502*W356/(240.97+W356))/(CD356+CE356)-BY356)</f>
        <v>0</v>
      </c>
      <c r="T356">
        <f>1/((BS356+1)/(Q356/1.6)+1/(R356/1.37)) + BS356/((BS356+1)/(Q356/1.6) + BS356/(R356/1.37))</f>
        <v>0</v>
      </c>
      <c r="U356">
        <f>(BN356*BQ356)</f>
        <v>0</v>
      </c>
      <c r="V356">
        <f>(CF356+(U356+2*0.95*5.67E-8*(((CF356+$B$7)+273)^4-(CF356+273)^4)-44100*J356)/(1.84*29.3*R356+8*0.95*5.67E-8*(CF356+273)^3))</f>
        <v>0</v>
      </c>
      <c r="W356">
        <f>($C$7*CG356+$D$7*CH356+$E$7*V356)</f>
        <v>0</v>
      </c>
      <c r="X356">
        <f>0.61365*exp(17.502*W356/(240.97+W356))</f>
        <v>0</v>
      </c>
      <c r="Y356">
        <f>(Z356/AA356*100)</f>
        <v>0</v>
      </c>
      <c r="Z356">
        <f>BY356*(CD356+CE356)/1000</f>
        <v>0</v>
      </c>
      <c r="AA356">
        <f>0.61365*exp(17.502*CF356/(240.97+CF356))</f>
        <v>0</v>
      </c>
      <c r="AB356">
        <f>(X356-BY356*(CD356+CE356)/1000)</f>
        <v>0</v>
      </c>
      <c r="AC356">
        <f>(-J356*44100)</f>
        <v>0</v>
      </c>
      <c r="AD356">
        <f>2*29.3*R356*0.92*(CF356-W356)</f>
        <v>0</v>
      </c>
      <c r="AE356">
        <f>2*0.95*5.67E-8*(((CF356+$B$7)+273)^4-(W356+273)^4)</f>
        <v>0</v>
      </c>
      <c r="AF356">
        <f>U356+AE356+AC356+AD356</f>
        <v>0</v>
      </c>
      <c r="AG356">
        <v>10</v>
      </c>
      <c r="AH356">
        <v>1</v>
      </c>
      <c r="AI356">
        <f>IF(AG356*$H$13&gt;=AK356,1.0,(AK356/(AK356-AG356*$H$13)))</f>
        <v>0</v>
      </c>
      <c r="AJ356">
        <f>(AI356-1)*100</f>
        <v>0</v>
      </c>
      <c r="AK356">
        <f>MAX(0,($B$13+$C$13*CK356)/(1+$D$13*CK356)*CD356/(CF356+273)*$E$13)</f>
        <v>0</v>
      </c>
      <c r="AL356" t="s">
        <v>292</v>
      </c>
      <c r="AM356" t="s">
        <v>292</v>
      </c>
      <c r="AN356">
        <v>0</v>
      </c>
      <c r="AO356">
        <v>0</v>
      </c>
      <c r="AP356">
        <f>1-AN356/AO356</f>
        <v>0</v>
      </c>
      <c r="AQ356">
        <v>0</v>
      </c>
      <c r="AR356" t="s">
        <v>292</v>
      </c>
      <c r="AS356" t="s">
        <v>292</v>
      </c>
      <c r="AT356">
        <v>0</v>
      </c>
      <c r="AU356">
        <v>0</v>
      </c>
      <c r="AV356">
        <f>1-AT356/AU356</f>
        <v>0</v>
      </c>
      <c r="AW356">
        <v>0.5</v>
      </c>
      <c r="AX356">
        <f>BO356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292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BN356">
        <f>$B$11*CL356+$C$11*CM356+$F$11*CN356*(1-CQ356)</f>
        <v>0</v>
      </c>
      <c r="BO356">
        <f>BN356*BP356</f>
        <v>0</v>
      </c>
      <c r="BP356">
        <f>($B$11*$D$9+$C$11*$D$9+$F$11*((DA356+CS356)/MAX(DA356+CS356+DB356, 0.1)*$I$9+DB356/MAX(DA356+CS356+DB356, 0.1)*$J$9))/($B$11+$C$11+$F$11)</f>
        <v>0</v>
      </c>
      <c r="BQ356">
        <f>($B$11*$K$9+$C$11*$K$9+$F$11*((DA356+CS356)/MAX(DA356+CS356+DB356, 0.1)*$P$9+DB356/MAX(DA356+CS356+DB356, 0.1)*$Q$9))/($B$11+$C$11+$F$11)</f>
        <v>0</v>
      </c>
      <c r="BR356">
        <v>6</v>
      </c>
      <c r="BS356">
        <v>0.5</v>
      </c>
      <c r="BT356" t="s">
        <v>293</v>
      </c>
      <c r="BU356">
        <v>2</v>
      </c>
      <c r="BV356">
        <v>1626126991.6</v>
      </c>
      <c r="BW356">
        <v>399.47</v>
      </c>
      <c r="BX356">
        <v>419.948</v>
      </c>
      <c r="BY356">
        <v>11.5023333333333</v>
      </c>
      <c r="BZ356">
        <v>6.53919333333333</v>
      </c>
      <c r="CA356">
        <v>397.344666666667</v>
      </c>
      <c r="CB356">
        <v>11.5320333333333</v>
      </c>
      <c r="CC356">
        <v>900.081</v>
      </c>
      <c r="CD356">
        <v>100.776</v>
      </c>
      <c r="CE356">
        <v>0.106669666666667</v>
      </c>
      <c r="CF356">
        <v>25.9634</v>
      </c>
      <c r="CG356">
        <v>24.2177</v>
      </c>
      <c r="CH356">
        <v>999.9</v>
      </c>
      <c r="CI356">
        <v>0</v>
      </c>
      <c r="CJ356">
        <v>0</v>
      </c>
      <c r="CK356">
        <v>10065.6333333333</v>
      </c>
      <c r="CL356">
        <v>0</v>
      </c>
      <c r="CM356">
        <v>0.221023</v>
      </c>
      <c r="CN356">
        <v>1459.93333333333</v>
      </c>
      <c r="CO356">
        <v>0.972997666666667</v>
      </c>
      <c r="CP356">
        <v>0.0270023666666667</v>
      </c>
      <c r="CQ356">
        <v>0</v>
      </c>
      <c r="CR356">
        <v>872.779</v>
      </c>
      <c r="CS356">
        <v>4.99999</v>
      </c>
      <c r="CT356">
        <v>12804.8</v>
      </c>
      <c r="CU356">
        <v>12727.7666666667</v>
      </c>
      <c r="CV356">
        <v>40.5</v>
      </c>
      <c r="CW356">
        <v>42.312</v>
      </c>
      <c r="CX356">
        <v>41.5</v>
      </c>
      <c r="CY356">
        <v>41.812</v>
      </c>
      <c r="CZ356">
        <v>42.562</v>
      </c>
      <c r="DA356">
        <v>1415.64333333333</v>
      </c>
      <c r="DB356">
        <v>39.29</v>
      </c>
      <c r="DC356">
        <v>0</v>
      </c>
      <c r="DD356">
        <v>1626127002.1</v>
      </c>
      <c r="DE356">
        <v>0</v>
      </c>
      <c r="DF356">
        <v>872.807192307692</v>
      </c>
      <c r="DG356">
        <v>-0.832649581344046</v>
      </c>
      <c r="DH356">
        <v>3.67863248915655</v>
      </c>
      <c r="DI356">
        <v>12805.0692307692</v>
      </c>
      <c r="DJ356">
        <v>15</v>
      </c>
      <c r="DK356">
        <v>1626126261</v>
      </c>
      <c r="DL356" t="s">
        <v>294</v>
      </c>
      <c r="DM356">
        <v>1626126255</v>
      </c>
      <c r="DN356">
        <v>1626126261</v>
      </c>
      <c r="DO356">
        <v>7</v>
      </c>
      <c r="DP356">
        <v>0.339</v>
      </c>
      <c r="DQ356">
        <v>0.02</v>
      </c>
      <c r="DR356">
        <v>2.158</v>
      </c>
      <c r="DS356">
        <v>-0.064</v>
      </c>
      <c r="DT356">
        <v>420</v>
      </c>
      <c r="DU356">
        <v>4</v>
      </c>
      <c r="DV356">
        <v>0.09</v>
      </c>
      <c r="DW356">
        <v>0.05</v>
      </c>
      <c r="DX356">
        <v>-20.3801365853659</v>
      </c>
      <c r="DY356">
        <v>-0.559565853658558</v>
      </c>
      <c r="DZ356">
        <v>0.0610006307688204</v>
      </c>
      <c r="EA356">
        <v>0</v>
      </c>
      <c r="EB356">
        <v>872.834588235294</v>
      </c>
      <c r="EC356">
        <v>-0.608731845973594</v>
      </c>
      <c r="ED356">
        <v>0.160030349630213</v>
      </c>
      <c r="EE356">
        <v>1</v>
      </c>
      <c r="EF356">
        <v>4.89619170731707</v>
      </c>
      <c r="EG356">
        <v>0.602575818815339</v>
      </c>
      <c r="EH356">
        <v>0.0607824114443275</v>
      </c>
      <c r="EI356">
        <v>0</v>
      </c>
      <c r="EJ356">
        <v>1</v>
      </c>
      <c r="EK356">
        <v>3</v>
      </c>
      <c r="EL356" t="s">
        <v>459</v>
      </c>
      <c r="EM356">
        <v>100</v>
      </c>
      <c r="EN356">
        <v>100</v>
      </c>
      <c r="EO356">
        <v>2.126</v>
      </c>
      <c r="EP356">
        <v>-0.0295</v>
      </c>
      <c r="EQ356">
        <v>1.36772170046793</v>
      </c>
      <c r="ER356">
        <v>0.00225868272383977</v>
      </c>
      <c r="ES356">
        <v>-9.96746185667655e-07</v>
      </c>
      <c r="ET356">
        <v>2.83711317370827e-10</v>
      </c>
      <c r="EU356">
        <v>-0.063082517618382</v>
      </c>
      <c r="EV356">
        <v>-0.00217948432402501</v>
      </c>
      <c r="EW356">
        <v>0.000453263451741206</v>
      </c>
      <c r="EX356">
        <v>-1.16319206543697e-06</v>
      </c>
      <c r="EY356">
        <v>-2</v>
      </c>
      <c r="EZ356">
        <v>2196</v>
      </c>
      <c r="FA356">
        <v>1</v>
      </c>
      <c r="FB356">
        <v>25</v>
      </c>
      <c r="FC356">
        <v>12.3</v>
      </c>
      <c r="FD356">
        <v>12.2</v>
      </c>
      <c r="FE356">
        <v>18</v>
      </c>
      <c r="FF356">
        <v>948.77</v>
      </c>
      <c r="FG356">
        <v>426.781</v>
      </c>
      <c r="FH356">
        <v>30.0798</v>
      </c>
      <c r="FI356">
        <v>25.3392</v>
      </c>
      <c r="FJ356">
        <v>29.9999</v>
      </c>
      <c r="FK356">
        <v>25.4925</v>
      </c>
      <c r="FL356">
        <v>25.5346</v>
      </c>
      <c r="FM356">
        <v>25.297</v>
      </c>
      <c r="FN356">
        <v>62.0217</v>
      </c>
      <c r="FO356">
        <v>0</v>
      </c>
      <c r="FP356">
        <v>30.17</v>
      </c>
      <c r="FQ356">
        <v>420</v>
      </c>
      <c r="FR356">
        <v>6.64809</v>
      </c>
      <c r="FS356">
        <v>101.444</v>
      </c>
      <c r="FT356">
        <v>102.068</v>
      </c>
    </row>
    <row r="357" spans="1:176">
      <c r="A357">
        <v>341</v>
      </c>
      <c r="B357">
        <v>1626126994.6</v>
      </c>
      <c r="C357">
        <v>680.099999904633</v>
      </c>
      <c r="D357" t="s">
        <v>976</v>
      </c>
      <c r="E357" t="s">
        <v>977</v>
      </c>
      <c r="F357">
        <v>1</v>
      </c>
      <c r="I357">
        <v>1626126993.6</v>
      </c>
      <c r="J357">
        <f>(K357)/1000</f>
        <v>0</v>
      </c>
      <c r="K357">
        <f>1000*CC357*AI357*(BY357-BZ357)/(100*BR357*(1000-AI357*BY357))</f>
        <v>0</v>
      </c>
      <c r="L357">
        <f>CC357*AI357*(BX357-BW357*(1000-AI357*BZ357)/(1000-AI357*BY357))/(100*BR357)</f>
        <v>0</v>
      </c>
      <c r="M357">
        <f>BW357 - IF(AI357&gt;1, L357*BR357*100.0/(AK357*CK357), 0)</f>
        <v>0</v>
      </c>
      <c r="N357">
        <f>((T357-J357/2)*M357-L357)/(T357+J357/2)</f>
        <v>0</v>
      </c>
      <c r="O357">
        <f>N357*(CD357+CE357)/1000.0</f>
        <v>0</v>
      </c>
      <c r="P357">
        <f>(BW357 - IF(AI357&gt;1, L357*BR357*100.0/(AK357*CK357), 0))*(CD357+CE357)/1000.0</f>
        <v>0</v>
      </c>
      <c r="Q357">
        <f>2.0/((1/S357-1/R357)+SIGN(S357)*SQRT((1/S357-1/R357)*(1/S357-1/R357) + 4*BS357/((BS357+1)*(BS357+1))*(2*1/S357*1/R357-1/R357*1/R357)))</f>
        <v>0</v>
      </c>
      <c r="R357">
        <f>IF(LEFT(BT357,1)&lt;&gt;"0",IF(LEFT(BT357,1)="1",3.0,BU357),$D$5+$E$5*(CK357*CD357/($K$5*1000))+$F$5*(CK357*CD357/($K$5*1000))*MAX(MIN(BR357,$J$5),$I$5)*MAX(MIN(BR357,$J$5),$I$5)+$G$5*MAX(MIN(BR357,$J$5),$I$5)*(CK357*CD357/($K$5*1000))+$H$5*(CK357*CD357/($K$5*1000))*(CK357*CD357/($K$5*1000)))</f>
        <v>0</v>
      </c>
      <c r="S357">
        <f>J357*(1000-(1000*0.61365*exp(17.502*W357/(240.97+W357))/(CD357+CE357)+BY357)/2)/(1000*0.61365*exp(17.502*W357/(240.97+W357))/(CD357+CE357)-BY357)</f>
        <v>0</v>
      </c>
      <c r="T357">
        <f>1/((BS357+1)/(Q357/1.6)+1/(R357/1.37)) + BS357/((BS357+1)/(Q357/1.6) + BS357/(R357/1.37))</f>
        <v>0</v>
      </c>
      <c r="U357">
        <f>(BN357*BQ357)</f>
        <v>0</v>
      </c>
      <c r="V357">
        <f>(CF357+(U357+2*0.95*5.67E-8*(((CF357+$B$7)+273)^4-(CF357+273)^4)-44100*J357)/(1.84*29.3*R357+8*0.95*5.67E-8*(CF357+273)^3))</f>
        <v>0</v>
      </c>
      <c r="W357">
        <f>($C$7*CG357+$D$7*CH357+$E$7*V357)</f>
        <v>0</v>
      </c>
      <c r="X357">
        <f>0.61365*exp(17.502*W357/(240.97+W357))</f>
        <v>0</v>
      </c>
      <c r="Y357">
        <f>(Z357/AA357*100)</f>
        <v>0</v>
      </c>
      <c r="Z357">
        <f>BY357*(CD357+CE357)/1000</f>
        <v>0</v>
      </c>
      <c r="AA357">
        <f>0.61365*exp(17.502*CF357/(240.97+CF357))</f>
        <v>0</v>
      </c>
      <c r="AB357">
        <f>(X357-BY357*(CD357+CE357)/1000)</f>
        <v>0</v>
      </c>
      <c r="AC357">
        <f>(-J357*44100)</f>
        <v>0</v>
      </c>
      <c r="AD357">
        <f>2*29.3*R357*0.92*(CF357-W357)</f>
        <v>0</v>
      </c>
      <c r="AE357">
        <f>2*0.95*5.67E-8*(((CF357+$B$7)+273)^4-(W357+273)^4)</f>
        <v>0</v>
      </c>
      <c r="AF357">
        <f>U357+AE357+AC357+AD357</f>
        <v>0</v>
      </c>
      <c r="AG357">
        <v>10</v>
      </c>
      <c r="AH357">
        <v>1</v>
      </c>
      <c r="AI357">
        <f>IF(AG357*$H$13&gt;=AK357,1.0,(AK357/(AK357-AG357*$H$13)))</f>
        <v>0</v>
      </c>
      <c r="AJ357">
        <f>(AI357-1)*100</f>
        <v>0</v>
      </c>
      <c r="AK357">
        <f>MAX(0,($B$13+$C$13*CK357)/(1+$D$13*CK357)*CD357/(CF357+273)*$E$13)</f>
        <v>0</v>
      </c>
      <c r="AL357" t="s">
        <v>292</v>
      </c>
      <c r="AM357" t="s">
        <v>292</v>
      </c>
      <c r="AN357">
        <v>0</v>
      </c>
      <c r="AO357">
        <v>0</v>
      </c>
      <c r="AP357">
        <f>1-AN357/AO357</f>
        <v>0</v>
      </c>
      <c r="AQ357">
        <v>0</v>
      </c>
      <c r="AR357" t="s">
        <v>292</v>
      </c>
      <c r="AS357" t="s">
        <v>292</v>
      </c>
      <c r="AT357">
        <v>0</v>
      </c>
      <c r="AU357">
        <v>0</v>
      </c>
      <c r="AV357">
        <f>1-AT357/AU357</f>
        <v>0</v>
      </c>
      <c r="AW357">
        <v>0.5</v>
      </c>
      <c r="AX357">
        <f>BO357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292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BN357">
        <f>$B$11*CL357+$C$11*CM357+$F$11*CN357*(1-CQ357)</f>
        <v>0</v>
      </c>
      <c r="BO357">
        <f>BN357*BP357</f>
        <v>0</v>
      </c>
      <c r="BP357">
        <f>($B$11*$D$9+$C$11*$D$9+$F$11*((DA357+CS357)/MAX(DA357+CS357+DB357, 0.1)*$I$9+DB357/MAX(DA357+CS357+DB357, 0.1)*$J$9))/($B$11+$C$11+$F$11)</f>
        <v>0</v>
      </c>
      <c r="BQ357">
        <f>($B$11*$K$9+$C$11*$K$9+$F$11*((DA357+CS357)/MAX(DA357+CS357+DB357, 0.1)*$P$9+DB357/MAX(DA357+CS357+DB357, 0.1)*$Q$9))/($B$11+$C$11+$F$11)</f>
        <v>0</v>
      </c>
      <c r="BR357">
        <v>6</v>
      </c>
      <c r="BS357">
        <v>0.5</v>
      </c>
      <c r="BT357" t="s">
        <v>293</v>
      </c>
      <c r="BU357">
        <v>2</v>
      </c>
      <c r="BV357">
        <v>1626126993.6</v>
      </c>
      <c r="BW357">
        <v>399.492</v>
      </c>
      <c r="BX357">
        <v>419.974</v>
      </c>
      <c r="BY357">
        <v>11.5375333333333</v>
      </c>
      <c r="BZ357">
        <v>6.55795333333333</v>
      </c>
      <c r="CA357">
        <v>397.366666666667</v>
      </c>
      <c r="CB357">
        <v>11.5669666666667</v>
      </c>
      <c r="CC357">
        <v>900.171666666667</v>
      </c>
      <c r="CD357">
        <v>100.775</v>
      </c>
      <c r="CE357">
        <v>0.106261666666667</v>
      </c>
      <c r="CF357">
        <v>26.0083</v>
      </c>
      <c r="CG357">
        <v>24.2590666666667</v>
      </c>
      <c r="CH357">
        <v>999.9</v>
      </c>
      <c r="CI357">
        <v>0</v>
      </c>
      <c r="CJ357">
        <v>0</v>
      </c>
      <c r="CK357">
        <v>10038.55</v>
      </c>
      <c r="CL357">
        <v>0</v>
      </c>
      <c r="CM357">
        <v>0.221023</v>
      </c>
      <c r="CN357">
        <v>1460.02</v>
      </c>
      <c r="CO357">
        <v>0.972999</v>
      </c>
      <c r="CP357">
        <v>0.0270008</v>
      </c>
      <c r="CQ357">
        <v>0</v>
      </c>
      <c r="CR357">
        <v>872.599666666667</v>
      </c>
      <c r="CS357">
        <v>4.99999</v>
      </c>
      <c r="CT357">
        <v>12806</v>
      </c>
      <c r="CU357">
        <v>12728.5</v>
      </c>
      <c r="CV357">
        <v>40.5</v>
      </c>
      <c r="CW357">
        <v>42.333</v>
      </c>
      <c r="CX357">
        <v>41.5</v>
      </c>
      <c r="CY357">
        <v>41.812</v>
      </c>
      <c r="CZ357">
        <v>42.562</v>
      </c>
      <c r="DA357">
        <v>1415.73</v>
      </c>
      <c r="DB357">
        <v>39.29</v>
      </c>
      <c r="DC357">
        <v>0</v>
      </c>
      <c r="DD357">
        <v>1626127003.9</v>
      </c>
      <c r="DE357">
        <v>0</v>
      </c>
      <c r="DF357">
        <v>872.75876</v>
      </c>
      <c r="DG357">
        <v>-0.626076932304927</v>
      </c>
      <c r="DH357">
        <v>5.16923077239076</v>
      </c>
      <c r="DI357">
        <v>12805.22</v>
      </c>
      <c r="DJ357">
        <v>15</v>
      </c>
      <c r="DK357">
        <v>1626126261</v>
      </c>
      <c r="DL357" t="s">
        <v>294</v>
      </c>
      <c r="DM357">
        <v>1626126255</v>
      </c>
      <c r="DN357">
        <v>1626126261</v>
      </c>
      <c r="DO357">
        <v>7</v>
      </c>
      <c r="DP357">
        <v>0.339</v>
      </c>
      <c r="DQ357">
        <v>0.02</v>
      </c>
      <c r="DR357">
        <v>2.158</v>
      </c>
      <c r="DS357">
        <v>-0.064</v>
      </c>
      <c r="DT357">
        <v>420</v>
      </c>
      <c r="DU357">
        <v>4</v>
      </c>
      <c r="DV357">
        <v>0.09</v>
      </c>
      <c r="DW357">
        <v>0.05</v>
      </c>
      <c r="DX357">
        <v>-20.4035682926829</v>
      </c>
      <c r="DY357">
        <v>-0.481197909407682</v>
      </c>
      <c r="DZ357">
        <v>0.0515312854961915</v>
      </c>
      <c r="EA357">
        <v>1</v>
      </c>
      <c r="EB357">
        <v>872.795363636364</v>
      </c>
      <c r="EC357">
        <v>-0.681599123152215</v>
      </c>
      <c r="ED357">
        <v>0.16905509558825</v>
      </c>
      <c r="EE357">
        <v>1</v>
      </c>
      <c r="EF357">
        <v>4.91212536585366</v>
      </c>
      <c r="EG357">
        <v>0.551683902439036</v>
      </c>
      <c r="EH357">
        <v>0.0566926908050748</v>
      </c>
      <c r="EI357">
        <v>0</v>
      </c>
      <c r="EJ357">
        <v>2</v>
      </c>
      <c r="EK357">
        <v>3</v>
      </c>
      <c r="EL357" t="s">
        <v>340</v>
      </c>
      <c r="EM357">
        <v>100</v>
      </c>
      <c r="EN357">
        <v>100</v>
      </c>
      <c r="EO357">
        <v>2.126</v>
      </c>
      <c r="EP357">
        <v>-0.0293</v>
      </c>
      <c r="EQ357">
        <v>1.36772170046793</v>
      </c>
      <c r="ER357">
        <v>0.00225868272383977</v>
      </c>
      <c r="ES357">
        <v>-9.96746185667655e-07</v>
      </c>
      <c r="ET357">
        <v>2.83711317370827e-10</v>
      </c>
      <c r="EU357">
        <v>-0.063082517618382</v>
      </c>
      <c r="EV357">
        <v>-0.00217948432402501</v>
      </c>
      <c r="EW357">
        <v>0.000453263451741206</v>
      </c>
      <c r="EX357">
        <v>-1.16319206543697e-06</v>
      </c>
      <c r="EY357">
        <v>-2</v>
      </c>
      <c r="EZ357">
        <v>2196</v>
      </c>
      <c r="FA357">
        <v>1</v>
      </c>
      <c r="FB357">
        <v>25</v>
      </c>
      <c r="FC357">
        <v>12.3</v>
      </c>
      <c r="FD357">
        <v>12.2</v>
      </c>
      <c r="FE357">
        <v>18</v>
      </c>
      <c r="FF357">
        <v>948.503</v>
      </c>
      <c r="FG357">
        <v>426.965</v>
      </c>
      <c r="FH357">
        <v>30.1637</v>
      </c>
      <c r="FI357">
        <v>25.3403</v>
      </c>
      <c r="FJ357">
        <v>30.0002</v>
      </c>
      <c r="FK357">
        <v>25.4923</v>
      </c>
      <c r="FL357">
        <v>25.5337</v>
      </c>
      <c r="FM357">
        <v>25.2972</v>
      </c>
      <c r="FN357">
        <v>62.0217</v>
      </c>
      <c r="FO357">
        <v>0</v>
      </c>
      <c r="FP357">
        <v>30.28</v>
      </c>
      <c r="FQ357">
        <v>420</v>
      </c>
      <c r="FR357">
        <v>6.69365</v>
      </c>
      <c r="FS357">
        <v>101.443</v>
      </c>
      <c r="FT357">
        <v>102.068</v>
      </c>
    </row>
    <row r="358" spans="1:176">
      <c r="A358">
        <v>342</v>
      </c>
      <c r="B358">
        <v>1626126996.6</v>
      </c>
      <c r="C358">
        <v>682.099999904633</v>
      </c>
      <c r="D358" t="s">
        <v>978</v>
      </c>
      <c r="E358" t="s">
        <v>979</v>
      </c>
      <c r="F358">
        <v>1</v>
      </c>
      <c r="I358">
        <v>1626126995.6</v>
      </c>
      <c r="J358">
        <f>(K358)/1000</f>
        <v>0</v>
      </c>
      <c r="K358">
        <f>1000*CC358*AI358*(BY358-BZ358)/(100*BR358*(1000-AI358*BY358))</f>
        <v>0</v>
      </c>
      <c r="L358">
        <f>CC358*AI358*(BX358-BW358*(1000-AI358*BZ358)/(1000-AI358*BY358))/(100*BR358)</f>
        <v>0</v>
      </c>
      <c r="M358">
        <f>BW358 - IF(AI358&gt;1, L358*BR358*100.0/(AK358*CK358), 0)</f>
        <v>0</v>
      </c>
      <c r="N358">
        <f>((T358-J358/2)*M358-L358)/(T358+J358/2)</f>
        <v>0</v>
      </c>
      <c r="O358">
        <f>N358*(CD358+CE358)/1000.0</f>
        <v>0</v>
      </c>
      <c r="P358">
        <f>(BW358 - IF(AI358&gt;1, L358*BR358*100.0/(AK358*CK358), 0))*(CD358+CE358)/1000.0</f>
        <v>0</v>
      </c>
      <c r="Q358">
        <f>2.0/((1/S358-1/R358)+SIGN(S358)*SQRT((1/S358-1/R358)*(1/S358-1/R358) + 4*BS358/((BS358+1)*(BS358+1))*(2*1/S358*1/R358-1/R358*1/R358)))</f>
        <v>0</v>
      </c>
      <c r="R358">
        <f>IF(LEFT(BT358,1)&lt;&gt;"0",IF(LEFT(BT358,1)="1",3.0,BU358),$D$5+$E$5*(CK358*CD358/($K$5*1000))+$F$5*(CK358*CD358/($K$5*1000))*MAX(MIN(BR358,$J$5),$I$5)*MAX(MIN(BR358,$J$5),$I$5)+$G$5*MAX(MIN(BR358,$J$5),$I$5)*(CK358*CD358/($K$5*1000))+$H$5*(CK358*CD358/($K$5*1000))*(CK358*CD358/($K$5*1000)))</f>
        <v>0</v>
      </c>
      <c r="S358">
        <f>J358*(1000-(1000*0.61365*exp(17.502*W358/(240.97+W358))/(CD358+CE358)+BY358)/2)/(1000*0.61365*exp(17.502*W358/(240.97+W358))/(CD358+CE358)-BY358)</f>
        <v>0</v>
      </c>
      <c r="T358">
        <f>1/((BS358+1)/(Q358/1.6)+1/(R358/1.37)) + BS358/((BS358+1)/(Q358/1.6) + BS358/(R358/1.37))</f>
        <v>0</v>
      </c>
      <c r="U358">
        <f>(BN358*BQ358)</f>
        <v>0</v>
      </c>
      <c r="V358">
        <f>(CF358+(U358+2*0.95*5.67E-8*(((CF358+$B$7)+273)^4-(CF358+273)^4)-44100*J358)/(1.84*29.3*R358+8*0.95*5.67E-8*(CF358+273)^3))</f>
        <v>0</v>
      </c>
      <c r="W358">
        <f>($C$7*CG358+$D$7*CH358+$E$7*V358)</f>
        <v>0</v>
      </c>
      <c r="X358">
        <f>0.61365*exp(17.502*W358/(240.97+W358))</f>
        <v>0</v>
      </c>
      <c r="Y358">
        <f>(Z358/AA358*100)</f>
        <v>0</v>
      </c>
      <c r="Z358">
        <f>BY358*(CD358+CE358)/1000</f>
        <v>0</v>
      </c>
      <c r="AA358">
        <f>0.61365*exp(17.502*CF358/(240.97+CF358))</f>
        <v>0</v>
      </c>
      <c r="AB358">
        <f>(X358-BY358*(CD358+CE358)/1000)</f>
        <v>0</v>
      </c>
      <c r="AC358">
        <f>(-J358*44100)</f>
        <v>0</v>
      </c>
      <c r="AD358">
        <f>2*29.3*R358*0.92*(CF358-W358)</f>
        <v>0</v>
      </c>
      <c r="AE358">
        <f>2*0.95*5.67E-8*(((CF358+$B$7)+273)^4-(W358+273)^4)</f>
        <v>0</v>
      </c>
      <c r="AF358">
        <f>U358+AE358+AC358+AD358</f>
        <v>0</v>
      </c>
      <c r="AG358">
        <v>10</v>
      </c>
      <c r="AH358">
        <v>1</v>
      </c>
      <c r="AI358">
        <f>IF(AG358*$H$13&gt;=AK358,1.0,(AK358/(AK358-AG358*$H$13)))</f>
        <v>0</v>
      </c>
      <c r="AJ358">
        <f>(AI358-1)*100</f>
        <v>0</v>
      </c>
      <c r="AK358">
        <f>MAX(0,($B$13+$C$13*CK358)/(1+$D$13*CK358)*CD358/(CF358+273)*$E$13)</f>
        <v>0</v>
      </c>
      <c r="AL358" t="s">
        <v>292</v>
      </c>
      <c r="AM358" t="s">
        <v>292</v>
      </c>
      <c r="AN358">
        <v>0</v>
      </c>
      <c r="AO358">
        <v>0</v>
      </c>
      <c r="AP358">
        <f>1-AN358/AO358</f>
        <v>0</v>
      </c>
      <c r="AQ358">
        <v>0</v>
      </c>
      <c r="AR358" t="s">
        <v>292</v>
      </c>
      <c r="AS358" t="s">
        <v>292</v>
      </c>
      <c r="AT358">
        <v>0</v>
      </c>
      <c r="AU358">
        <v>0</v>
      </c>
      <c r="AV358">
        <f>1-AT358/AU358</f>
        <v>0</v>
      </c>
      <c r="AW358">
        <v>0.5</v>
      </c>
      <c r="AX358">
        <f>BO358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292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BN358">
        <f>$B$11*CL358+$C$11*CM358+$F$11*CN358*(1-CQ358)</f>
        <v>0</v>
      </c>
      <c r="BO358">
        <f>BN358*BP358</f>
        <v>0</v>
      </c>
      <c r="BP358">
        <f>($B$11*$D$9+$C$11*$D$9+$F$11*((DA358+CS358)/MAX(DA358+CS358+DB358, 0.1)*$I$9+DB358/MAX(DA358+CS358+DB358, 0.1)*$J$9))/($B$11+$C$11+$F$11)</f>
        <v>0</v>
      </c>
      <c r="BQ358">
        <f>($B$11*$K$9+$C$11*$K$9+$F$11*((DA358+CS358)/MAX(DA358+CS358+DB358, 0.1)*$P$9+DB358/MAX(DA358+CS358+DB358, 0.1)*$Q$9))/($B$11+$C$11+$F$11)</f>
        <v>0</v>
      </c>
      <c r="BR358">
        <v>6</v>
      </c>
      <c r="BS358">
        <v>0.5</v>
      </c>
      <c r="BT358" t="s">
        <v>293</v>
      </c>
      <c r="BU358">
        <v>2</v>
      </c>
      <c r="BV358">
        <v>1626126995.6</v>
      </c>
      <c r="BW358">
        <v>399.498333333333</v>
      </c>
      <c r="BX358">
        <v>419.973</v>
      </c>
      <c r="BY358">
        <v>11.5685</v>
      </c>
      <c r="BZ358">
        <v>6.56950666666667</v>
      </c>
      <c r="CA358">
        <v>397.373</v>
      </c>
      <c r="CB358">
        <v>11.5977</v>
      </c>
      <c r="CC358">
        <v>899.955</v>
      </c>
      <c r="CD358">
        <v>100.775</v>
      </c>
      <c r="CE358">
        <v>0.106318333333333</v>
      </c>
      <c r="CF358">
        <v>26.0530333333333</v>
      </c>
      <c r="CG358">
        <v>24.3035</v>
      </c>
      <c r="CH358">
        <v>999.9</v>
      </c>
      <c r="CI358">
        <v>0</v>
      </c>
      <c r="CJ358">
        <v>0</v>
      </c>
      <c r="CK358">
        <v>10027.9333333333</v>
      </c>
      <c r="CL358">
        <v>0</v>
      </c>
      <c r="CM358">
        <v>0.221023</v>
      </c>
      <c r="CN358">
        <v>1460.02</v>
      </c>
      <c r="CO358">
        <v>0.972999</v>
      </c>
      <c r="CP358">
        <v>0.0270008</v>
      </c>
      <c r="CQ358">
        <v>0</v>
      </c>
      <c r="CR358">
        <v>872.905666666667</v>
      </c>
      <c r="CS358">
        <v>4.99999</v>
      </c>
      <c r="CT358">
        <v>12805.9666666667</v>
      </c>
      <c r="CU358">
        <v>12728.5</v>
      </c>
      <c r="CV358">
        <v>40.5</v>
      </c>
      <c r="CW358">
        <v>42.375</v>
      </c>
      <c r="CX358">
        <v>41.5</v>
      </c>
      <c r="CY358">
        <v>41.812</v>
      </c>
      <c r="CZ358">
        <v>42.562</v>
      </c>
      <c r="DA358">
        <v>1415.73</v>
      </c>
      <c r="DB358">
        <v>39.29</v>
      </c>
      <c r="DC358">
        <v>0</v>
      </c>
      <c r="DD358">
        <v>1626127005.7</v>
      </c>
      <c r="DE358">
        <v>0</v>
      </c>
      <c r="DF358">
        <v>872.759192307692</v>
      </c>
      <c r="DG358">
        <v>0.0251965730678983</v>
      </c>
      <c r="DH358">
        <v>5.24444445526203</v>
      </c>
      <c r="DI358">
        <v>12805.3230769231</v>
      </c>
      <c r="DJ358">
        <v>15</v>
      </c>
      <c r="DK358">
        <v>1626126261</v>
      </c>
      <c r="DL358" t="s">
        <v>294</v>
      </c>
      <c r="DM358">
        <v>1626126255</v>
      </c>
      <c r="DN358">
        <v>1626126261</v>
      </c>
      <c r="DO358">
        <v>7</v>
      </c>
      <c r="DP358">
        <v>0.339</v>
      </c>
      <c r="DQ358">
        <v>0.02</v>
      </c>
      <c r="DR358">
        <v>2.158</v>
      </c>
      <c r="DS358">
        <v>-0.064</v>
      </c>
      <c r="DT358">
        <v>420</v>
      </c>
      <c r="DU358">
        <v>4</v>
      </c>
      <c r="DV358">
        <v>0.09</v>
      </c>
      <c r="DW358">
        <v>0.05</v>
      </c>
      <c r="DX358">
        <v>-20.4175195121951</v>
      </c>
      <c r="DY358">
        <v>-0.443117770034884</v>
      </c>
      <c r="DZ358">
        <v>0.0483135804748383</v>
      </c>
      <c r="EA358">
        <v>1</v>
      </c>
      <c r="EB358">
        <v>872.803485714286</v>
      </c>
      <c r="EC358">
        <v>-0.513099918603579</v>
      </c>
      <c r="ED358">
        <v>0.164260832898441</v>
      </c>
      <c r="EE358">
        <v>1</v>
      </c>
      <c r="EF358">
        <v>4.93031756097561</v>
      </c>
      <c r="EG358">
        <v>0.478467177700361</v>
      </c>
      <c r="EH358">
        <v>0.0493647109455134</v>
      </c>
      <c r="EI358">
        <v>0</v>
      </c>
      <c r="EJ358">
        <v>2</v>
      </c>
      <c r="EK358">
        <v>3</v>
      </c>
      <c r="EL358" t="s">
        <v>340</v>
      </c>
      <c r="EM358">
        <v>100</v>
      </c>
      <c r="EN358">
        <v>100</v>
      </c>
      <c r="EO358">
        <v>2.126</v>
      </c>
      <c r="EP358">
        <v>-0.029</v>
      </c>
      <c r="EQ358">
        <v>1.36772170046793</v>
      </c>
      <c r="ER358">
        <v>0.00225868272383977</v>
      </c>
      <c r="ES358">
        <v>-9.96746185667655e-07</v>
      </c>
      <c r="ET358">
        <v>2.83711317370827e-10</v>
      </c>
      <c r="EU358">
        <v>-0.063082517618382</v>
      </c>
      <c r="EV358">
        <v>-0.00217948432402501</v>
      </c>
      <c r="EW358">
        <v>0.000453263451741206</v>
      </c>
      <c r="EX358">
        <v>-1.16319206543697e-06</v>
      </c>
      <c r="EY358">
        <v>-2</v>
      </c>
      <c r="EZ358">
        <v>2196</v>
      </c>
      <c r="FA358">
        <v>1</v>
      </c>
      <c r="FB358">
        <v>25</v>
      </c>
      <c r="FC358">
        <v>12.4</v>
      </c>
      <c r="FD358">
        <v>12.3</v>
      </c>
      <c r="FE358">
        <v>18</v>
      </c>
      <c r="FF358">
        <v>948.764</v>
      </c>
      <c r="FG358">
        <v>426.965</v>
      </c>
      <c r="FH358">
        <v>30.2347</v>
      </c>
      <c r="FI358">
        <v>25.3405</v>
      </c>
      <c r="FJ358">
        <v>30.0002</v>
      </c>
      <c r="FK358">
        <v>25.4923</v>
      </c>
      <c r="FL358">
        <v>25.5337</v>
      </c>
      <c r="FM358">
        <v>25.2966</v>
      </c>
      <c r="FN358">
        <v>62.0217</v>
      </c>
      <c r="FO358">
        <v>0</v>
      </c>
      <c r="FP358">
        <v>30.38</v>
      </c>
      <c r="FQ358">
        <v>420</v>
      </c>
      <c r="FR358">
        <v>6.69907</v>
      </c>
      <c r="FS358">
        <v>101.443</v>
      </c>
      <c r="FT358">
        <v>102.068</v>
      </c>
    </row>
    <row r="359" spans="1:176">
      <c r="A359">
        <v>343</v>
      </c>
      <c r="B359">
        <v>1626126998.6</v>
      </c>
      <c r="C359">
        <v>684.099999904633</v>
      </c>
      <c r="D359" t="s">
        <v>980</v>
      </c>
      <c r="E359" t="s">
        <v>981</v>
      </c>
      <c r="F359">
        <v>1</v>
      </c>
      <c r="I359">
        <v>1626126997.6</v>
      </c>
      <c r="J359">
        <f>(K359)/1000</f>
        <v>0</v>
      </c>
      <c r="K359">
        <f>1000*CC359*AI359*(BY359-BZ359)/(100*BR359*(1000-AI359*BY359))</f>
        <v>0</v>
      </c>
      <c r="L359">
        <f>CC359*AI359*(BX359-BW359*(1000-AI359*BZ359)/(1000-AI359*BY359))/(100*BR359)</f>
        <v>0</v>
      </c>
      <c r="M359">
        <f>BW359 - IF(AI359&gt;1, L359*BR359*100.0/(AK359*CK359), 0)</f>
        <v>0</v>
      </c>
      <c r="N359">
        <f>((T359-J359/2)*M359-L359)/(T359+J359/2)</f>
        <v>0</v>
      </c>
      <c r="O359">
        <f>N359*(CD359+CE359)/1000.0</f>
        <v>0</v>
      </c>
      <c r="P359">
        <f>(BW359 - IF(AI359&gt;1, L359*BR359*100.0/(AK359*CK359), 0))*(CD359+CE359)/1000.0</f>
        <v>0</v>
      </c>
      <c r="Q359">
        <f>2.0/((1/S359-1/R359)+SIGN(S359)*SQRT((1/S359-1/R359)*(1/S359-1/R359) + 4*BS359/((BS359+1)*(BS359+1))*(2*1/S359*1/R359-1/R359*1/R359)))</f>
        <v>0</v>
      </c>
      <c r="R359">
        <f>IF(LEFT(BT359,1)&lt;&gt;"0",IF(LEFT(BT359,1)="1",3.0,BU359),$D$5+$E$5*(CK359*CD359/($K$5*1000))+$F$5*(CK359*CD359/($K$5*1000))*MAX(MIN(BR359,$J$5),$I$5)*MAX(MIN(BR359,$J$5),$I$5)+$G$5*MAX(MIN(BR359,$J$5),$I$5)*(CK359*CD359/($K$5*1000))+$H$5*(CK359*CD359/($K$5*1000))*(CK359*CD359/($K$5*1000)))</f>
        <v>0</v>
      </c>
      <c r="S359">
        <f>J359*(1000-(1000*0.61365*exp(17.502*W359/(240.97+W359))/(CD359+CE359)+BY359)/2)/(1000*0.61365*exp(17.502*W359/(240.97+W359))/(CD359+CE359)-BY359)</f>
        <v>0</v>
      </c>
      <c r="T359">
        <f>1/((BS359+1)/(Q359/1.6)+1/(R359/1.37)) + BS359/((BS359+1)/(Q359/1.6) + BS359/(R359/1.37))</f>
        <v>0</v>
      </c>
      <c r="U359">
        <f>(BN359*BQ359)</f>
        <v>0</v>
      </c>
      <c r="V359">
        <f>(CF359+(U359+2*0.95*5.67E-8*(((CF359+$B$7)+273)^4-(CF359+273)^4)-44100*J359)/(1.84*29.3*R359+8*0.95*5.67E-8*(CF359+273)^3))</f>
        <v>0</v>
      </c>
      <c r="W359">
        <f>($C$7*CG359+$D$7*CH359+$E$7*V359)</f>
        <v>0</v>
      </c>
      <c r="X359">
        <f>0.61365*exp(17.502*W359/(240.97+W359))</f>
        <v>0</v>
      </c>
      <c r="Y359">
        <f>(Z359/AA359*100)</f>
        <v>0</v>
      </c>
      <c r="Z359">
        <f>BY359*(CD359+CE359)/1000</f>
        <v>0</v>
      </c>
      <c r="AA359">
        <f>0.61365*exp(17.502*CF359/(240.97+CF359))</f>
        <v>0</v>
      </c>
      <c r="AB359">
        <f>(X359-BY359*(CD359+CE359)/1000)</f>
        <v>0</v>
      </c>
      <c r="AC359">
        <f>(-J359*44100)</f>
        <v>0</v>
      </c>
      <c r="AD359">
        <f>2*29.3*R359*0.92*(CF359-W359)</f>
        <v>0</v>
      </c>
      <c r="AE359">
        <f>2*0.95*5.67E-8*(((CF359+$B$7)+273)^4-(W359+273)^4)</f>
        <v>0</v>
      </c>
      <c r="AF359">
        <f>U359+AE359+AC359+AD359</f>
        <v>0</v>
      </c>
      <c r="AG359">
        <v>10</v>
      </c>
      <c r="AH359">
        <v>1</v>
      </c>
      <c r="AI359">
        <f>IF(AG359*$H$13&gt;=AK359,1.0,(AK359/(AK359-AG359*$H$13)))</f>
        <v>0</v>
      </c>
      <c r="AJ359">
        <f>(AI359-1)*100</f>
        <v>0</v>
      </c>
      <c r="AK359">
        <f>MAX(0,($B$13+$C$13*CK359)/(1+$D$13*CK359)*CD359/(CF359+273)*$E$13)</f>
        <v>0</v>
      </c>
      <c r="AL359" t="s">
        <v>292</v>
      </c>
      <c r="AM359" t="s">
        <v>292</v>
      </c>
      <c r="AN359">
        <v>0</v>
      </c>
      <c r="AO359">
        <v>0</v>
      </c>
      <c r="AP359">
        <f>1-AN359/AO359</f>
        <v>0</v>
      </c>
      <c r="AQ359">
        <v>0</v>
      </c>
      <c r="AR359" t="s">
        <v>292</v>
      </c>
      <c r="AS359" t="s">
        <v>292</v>
      </c>
      <c r="AT359">
        <v>0</v>
      </c>
      <c r="AU359">
        <v>0</v>
      </c>
      <c r="AV359">
        <f>1-AT359/AU359</f>
        <v>0</v>
      </c>
      <c r="AW359">
        <v>0.5</v>
      </c>
      <c r="AX359">
        <f>BO359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292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BN359">
        <f>$B$11*CL359+$C$11*CM359+$F$11*CN359*(1-CQ359)</f>
        <v>0</v>
      </c>
      <c r="BO359">
        <f>BN359*BP359</f>
        <v>0</v>
      </c>
      <c r="BP359">
        <f>($B$11*$D$9+$C$11*$D$9+$F$11*((DA359+CS359)/MAX(DA359+CS359+DB359, 0.1)*$I$9+DB359/MAX(DA359+CS359+DB359, 0.1)*$J$9))/($B$11+$C$11+$F$11)</f>
        <v>0</v>
      </c>
      <c r="BQ359">
        <f>($B$11*$K$9+$C$11*$K$9+$F$11*((DA359+CS359)/MAX(DA359+CS359+DB359, 0.1)*$P$9+DB359/MAX(DA359+CS359+DB359, 0.1)*$Q$9))/($B$11+$C$11+$F$11)</f>
        <v>0</v>
      </c>
      <c r="BR359">
        <v>6</v>
      </c>
      <c r="BS359">
        <v>0.5</v>
      </c>
      <c r="BT359" t="s">
        <v>293</v>
      </c>
      <c r="BU359">
        <v>2</v>
      </c>
      <c r="BV359">
        <v>1626126997.6</v>
      </c>
      <c r="BW359">
        <v>399.47</v>
      </c>
      <c r="BX359">
        <v>419.99</v>
      </c>
      <c r="BY359">
        <v>11.5976</v>
      </c>
      <c r="BZ359">
        <v>6.58811666666667</v>
      </c>
      <c r="CA359">
        <v>397.344333333333</v>
      </c>
      <c r="CB359">
        <v>11.6265666666667</v>
      </c>
      <c r="CC359">
        <v>899.926</v>
      </c>
      <c r="CD359">
        <v>100.775</v>
      </c>
      <c r="CE359">
        <v>0.106490666666667</v>
      </c>
      <c r="CF359">
        <v>26.0994666666667</v>
      </c>
      <c r="CG359">
        <v>24.3501</v>
      </c>
      <c r="CH359">
        <v>999.9</v>
      </c>
      <c r="CI359">
        <v>0</v>
      </c>
      <c r="CJ359">
        <v>0</v>
      </c>
      <c r="CK359">
        <v>9986.66666666667</v>
      </c>
      <c r="CL359">
        <v>0</v>
      </c>
      <c r="CM359">
        <v>0.221023</v>
      </c>
      <c r="CN359">
        <v>1460.01333333333</v>
      </c>
      <c r="CO359">
        <v>0.972999</v>
      </c>
      <c r="CP359">
        <v>0.0270008</v>
      </c>
      <c r="CQ359">
        <v>0</v>
      </c>
      <c r="CR359">
        <v>872.741666666667</v>
      </c>
      <c r="CS359">
        <v>4.99999</v>
      </c>
      <c r="CT359">
        <v>12805.8</v>
      </c>
      <c r="CU359">
        <v>12728.4666666667</v>
      </c>
      <c r="CV359">
        <v>40.5</v>
      </c>
      <c r="CW359">
        <v>42.375</v>
      </c>
      <c r="CX359">
        <v>41.5</v>
      </c>
      <c r="CY359">
        <v>41.812</v>
      </c>
      <c r="CZ359">
        <v>42.562</v>
      </c>
      <c r="DA359">
        <v>1415.72333333333</v>
      </c>
      <c r="DB359">
        <v>39.29</v>
      </c>
      <c r="DC359">
        <v>0</v>
      </c>
      <c r="DD359">
        <v>1626127008.1</v>
      </c>
      <c r="DE359">
        <v>0</v>
      </c>
      <c r="DF359">
        <v>872.755269230769</v>
      </c>
      <c r="DG359">
        <v>-0.294324787274489</v>
      </c>
      <c r="DH359">
        <v>2.93333333544184</v>
      </c>
      <c r="DI359">
        <v>12805.5461538462</v>
      </c>
      <c r="DJ359">
        <v>15</v>
      </c>
      <c r="DK359">
        <v>1626126261</v>
      </c>
      <c r="DL359" t="s">
        <v>294</v>
      </c>
      <c r="DM359">
        <v>1626126255</v>
      </c>
      <c r="DN359">
        <v>1626126261</v>
      </c>
      <c r="DO359">
        <v>7</v>
      </c>
      <c r="DP359">
        <v>0.339</v>
      </c>
      <c r="DQ359">
        <v>0.02</v>
      </c>
      <c r="DR359">
        <v>2.158</v>
      </c>
      <c r="DS359">
        <v>-0.064</v>
      </c>
      <c r="DT359">
        <v>420</v>
      </c>
      <c r="DU359">
        <v>4</v>
      </c>
      <c r="DV359">
        <v>0.09</v>
      </c>
      <c r="DW359">
        <v>0.05</v>
      </c>
      <c r="DX359">
        <v>-20.429656097561</v>
      </c>
      <c r="DY359">
        <v>-0.501192334494788</v>
      </c>
      <c r="DZ359">
        <v>0.0523349393565518</v>
      </c>
      <c r="EA359">
        <v>0</v>
      </c>
      <c r="EB359">
        <v>872.786242424242</v>
      </c>
      <c r="EC359">
        <v>-0.552047184807745</v>
      </c>
      <c r="ED359">
        <v>0.179133779414869</v>
      </c>
      <c r="EE359">
        <v>1</v>
      </c>
      <c r="EF359">
        <v>4.94703048780488</v>
      </c>
      <c r="EG359">
        <v>0.415163414634144</v>
      </c>
      <c r="EH359">
        <v>0.0426408584519373</v>
      </c>
      <c r="EI359">
        <v>0</v>
      </c>
      <c r="EJ359">
        <v>1</v>
      </c>
      <c r="EK359">
        <v>3</v>
      </c>
      <c r="EL359" t="s">
        <v>459</v>
      </c>
      <c r="EM359">
        <v>100</v>
      </c>
      <c r="EN359">
        <v>100</v>
      </c>
      <c r="EO359">
        <v>2.126</v>
      </c>
      <c r="EP359">
        <v>-0.0288</v>
      </c>
      <c r="EQ359">
        <v>1.36772170046793</v>
      </c>
      <c r="ER359">
        <v>0.00225868272383977</v>
      </c>
      <c r="ES359">
        <v>-9.96746185667655e-07</v>
      </c>
      <c r="ET359">
        <v>2.83711317370827e-10</v>
      </c>
      <c r="EU359">
        <v>-0.063082517618382</v>
      </c>
      <c r="EV359">
        <v>-0.00217948432402501</v>
      </c>
      <c r="EW359">
        <v>0.000453263451741206</v>
      </c>
      <c r="EX359">
        <v>-1.16319206543697e-06</v>
      </c>
      <c r="EY359">
        <v>-2</v>
      </c>
      <c r="EZ359">
        <v>2196</v>
      </c>
      <c r="FA359">
        <v>1</v>
      </c>
      <c r="FB359">
        <v>25</v>
      </c>
      <c r="FC359">
        <v>12.4</v>
      </c>
      <c r="FD359">
        <v>12.3</v>
      </c>
      <c r="FE359">
        <v>18</v>
      </c>
      <c r="FF359">
        <v>948.751</v>
      </c>
      <c r="FG359">
        <v>427.048</v>
      </c>
      <c r="FH359">
        <v>30.3033</v>
      </c>
      <c r="FI359">
        <v>25.3405</v>
      </c>
      <c r="FJ359">
        <v>30.0001</v>
      </c>
      <c r="FK359">
        <v>25.4915</v>
      </c>
      <c r="FL359">
        <v>25.533</v>
      </c>
      <c r="FM359">
        <v>25.2959</v>
      </c>
      <c r="FN359">
        <v>61.7412</v>
      </c>
      <c r="FO359">
        <v>0</v>
      </c>
      <c r="FP359">
        <v>30.38</v>
      </c>
      <c r="FQ359">
        <v>420</v>
      </c>
      <c r="FR359">
        <v>6.68622</v>
      </c>
      <c r="FS359">
        <v>101.444</v>
      </c>
      <c r="FT359">
        <v>102.068</v>
      </c>
    </row>
    <row r="360" spans="1:176">
      <c r="A360">
        <v>344</v>
      </c>
      <c r="B360">
        <v>1626127000.6</v>
      </c>
      <c r="C360">
        <v>686.099999904633</v>
      </c>
      <c r="D360" t="s">
        <v>982</v>
      </c>
      <c r="E360" t="s">
        <v>983</v>
      </c>
      <c r="F360">
        <v>1</v>
      </c>
      <c r="I360">
        <v>1626126999.6</v>
      </c>
      <c r="J360">
        <f>(K360)/1000</f>
        <v>0</v>
      </c>
      <c r="K360">
        <f>1000*CC360*AI360*(BY360-BZ360)/(100*BR360*(1000-AI360*BY360))</f>
        <v>0</v>
      </c>
      <c r="L360">
        <f>CC360*AI360*(BX360-BW360*(1000-AI360*BZ360)/(1000-AI360*BY360))/(100*BR360)</f>
        <v>0</v>
      </c>
      <c r="M360">
        <f>BW360 - IF(AI360&gt;1, L360*BR360*100.0/(AK360*CK360), 0)</f>
        <v>0</v>
      </c>
      <c r="N360">
        <f>((T360-J360/2)*M360-L360)/(T360+J360/2)</f>
        <v>0</v>
      </c>
      <c r="O360">
        <f>N360*(CD360+CE360)/1000.0</f>
        <v>0</v>
      </c>
      <c r="P360">
        <f>(BW360 - IF(AI360&gt;1, L360*BR360*100.0/(AK360*CK360), 0))*(CD360+CE360)/1000.0</f>
        <v>0</v>
      </c>
      <c r="Q360">
        <f>2.0/((1/S360-1/R360)+SIGN(S360)*SQRT((1/S360-1/R360)*(1/S360-1/R360) + 4*BS360/((BS360+1)*(BS360+1))*(2*1/S360*1/R360-1/R360*1/R360)))</f>
        <v>0</v>
      </c>
      <c r="R360">
        <f>IF(LEFT(BT360,1)&lt;&gt;"0",IF(LEFT(BT360,1)="1",3.0,BU360),$D$5+$E$5*(CK360*CD360/($K$5*1000))+$F$5*(CK360*CD360/($K$5*1000))*MAX(MIN(BR360,$J$5),$I$5)*MAX(MIN(BR360,$J$5),$I$5)+$G$5*MAX(MIN(BR360,$J$5),$I$5)*(CK360*CD360/($K$5*1000))+$H$5*(CK360*CD360/($K$5*1000))*(CK360*CD360/($K$5*1000)))</f>
        <v>0</v>
      </c>
      <c r="S360">
        <f>J360*(1000-(1000*0.61365*exp(17.502*W360/(240.97+W360))/(CD360+CE360)+BY360)/2)/(1000*0.61365*exp(17.502*W360/(240.97+W360))/(CD360+CE360)-BY360)</f>
        <v>0</v>
      </c>
      <c r="T360">
        <f>1/((BS360+1)/(Q360/1.6)+1/(R360/1.37)) + BS360/((BS360+1)/(Q360/1.6) + BS360/(R360/1.37))</f>
        <v>0</v>
      </c>
      <c r="U360">
        <f>(BN360*BQ360)</f>
        <v>0</v>
      </c>
      <c r="V360">
        <f>(CF360+(U360+2*0.95*5.67E-8*(((CF360+$B$7)+273)^4-(CF360+273)^4)-44100*J360)/(1.84*29.3*R360+8*0.95*5.67E-8*(CF360+273)^3))</f>
        <v>0</v>
      </c>
      <c r="W360">
        <f>($C$7*CG360+$D$7*CH360+$E$7*V360)</f>
        <v>0</v>
      </c>
      <c r="X360">
        <f>0.61365*exp(17.502*W360/(240.97+W360))</f>
        <v>0</v>
      </c>
      <c r="Y360">
        <f>(Z360/AA360*100)</f>
        <v>0</v>
      </c>
      <c r="Z360">
        <f>BY360*(CD360+CE360)/1000</f>
        <v>0</v>
      </c>
      <c r="AA360">
        <f>0.61365*exp(17.502*CF360/(240.97+CF360))</f>
        <v>0</v>
      </c>
      <c r="AB360">
        <f>(X360-BY360*(CD360+CE360)/1000)</f>
        <v>0</v>
      </c>
      <c r="AC360">
        <f>(-J360*44100)</f>
        <v>0</v>
      </c>
      <c r="AD360">
        <f>2*29.3*R360*0.92*(CF360-W360)</f>
        <v>0</v>
      </c>
      <c r="AE360">
        <f>2*0.95*5.67E-8*(((CF360+$B$7)+273)^4-(W360+273)^4)</f>
        <v>0</v>
      </c>
      <c r="AF360">
        <f>U360+AE360+AC360+AD360</f>
        <v>0</v>
      </c>
      <c r="AG360">
        <v>10</v>
      </c>
      <c r="AH360">
        <v>1</v>
      </c>
      <c r="AI360">
        <f>IF(AG360*$H$13&gt;=AK360,1.0,(AK360/(AK360-AG360*$H$13)))</f>
        <v>0</v>
      </c>
      <c r="AJ360">
        <f>(AI360-1)*100</f>
        <v>0</v>
      </c>
      <c r="AK360">
        <f>MAX(0,($B$13+$C$13*CK360)/(1+$D$13*CK360)*CD360/(CF360+273)*$E$13)</f>
        <v>0</v>
      </c>
      <c r="AL360" t="s">
        <v>292</v>
      </c>
      <c r="AM360" t="s">
        <v>292</v>
      </c>
      <c r="AN360">
        <v>0</v>
      </c>
      <c r="AO360">
        <v>0</v>
      </c>
      <c r="AP360">
        <f>1-AN360/AO360</f>
        <v>0</v>
      </c>
      <c r="AQ360">
        <v>0</v>
      </c>
      <c r="AR360" t="s">
        <v>292</v>
      </c>
      <c r="AS360" t="s">
        <v>292</v>
      </c>
      <c r="AT360">
        <v>0</v>
      </c>
      <c r="AU360">
        <v>0</v>
      </c>
      <c r="AV360">
        <f>1-AT360/AU360</f>
        <v>0</v>
      </c>
      <c r="AW360">
        <v>0.5</v>
      </c>
      <c r="AX360">
        <f>BO360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292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BN360">
        <f>$B$11*CL360+$C$11*CM360+$F$11*CN360*(1-CQ360)</f>
        <v>0</v>
      </c>
      <c r="BO360">
        <f>BN360*BP360</f>
        <v>0</v>
      </c>
      <c r="BP360">
        <f>($B$11*$D$9+$C$11*$D$9+$F$11*((DA360+CS360)/MAX(DA360+CS360+DB360, 0.1)*$I$9+DB360/MAX(DA360+CS360+DB360, 0.1)*$J$9))/($B$11+$C$11+$F$11)</f>
        <v>0</v>
      </c>
      <c r="BQ360">
        <f>($B$11*$K$9+$C$11*$K$9+$F$11*((DA360+CS360)/MAX(DA360+CS360+DB360, 0.1)*$P$9+DB360/MAX(DA360+CS360+DB360, 0.1)*$Q$9))/($B$11+$C$11+$F$11)</f>
        <v>0</v>
      </c>
      <c r="BR360">
        <v>6</v>
      </c>
      <c r="BS360">
        <v>0.5</v>
      </c>
      <c r="BT360" t="s">
        <v>293</v>
      </c>
      <c r="BU360">
        <v>2</v>
      </c>
      <c r="BV360">
        <v>1626126999.6</v>
      </c>
      <c r="BW360">
        <v>399.483333333333</v>
      </c>
      <c r="BX360">
        <v>420.028333333333</v>
      </c>
      <c r="BY360">
        <v>11.6267666666667</v>
      </c>
      <c r="BZ360">
        <v>6.60108666666667</v>
      </c>
      <c r="CA360">
        <v>397.357666666667</v>
      </c>
      <c r="CB360">
        <v>11.6555333333333</v>
      </c>
      <c r="CC360">
        <v>900.004</v>
      </c>
      <c r="CD360">
        <v>100.775</v>
      </c>
      <c r="CE360">
        <v>0.107877333333333</v>
      </c>
      <c r="CF360">
        <v>26.1434666666667</v>
      </c>
      <c r="CG360">
        <v>24.3882666666667</v>
      </c>
      <c r="CH360">
        <v>999.9</v>
      </c>
      <c r="CI360">
        <v>0</v>
      </c>
      <c r="CJ360">
        <v>0</v>
      </c>
      <c r="CK360">
        <v>9971.86</v>
      </c>
      <c r="CL360">
        <v>0</v>
      </c>
      <c r="CM360">
        <v>0.221023</v>
      </c>
      <c r="CN360">
        <v>1460.01666666667</v>
      </c>
      <c r="CO360">
        <v>0.972999</v>
      </c>
      <c r="CP360">
        <v>0.0270008</v>
      </c>
      <c r="CQ360">
        <v>0</v>
      </c>
      <c r="CR360">
        <v>872.682333333333</v>
      </c>
      <c r="CS360">
        <v>4.99999</v>
      </c>
      <c r="CT360">
        <v>12805.4666666667</v>
      </c>
      <c r="CU360">
        <v>12728.5</v>
      </c>
      <c r="CV360">
        <v>40.5</v>
      </c>
      <c r="CW360">
        <v>42.354</v>
      </c>
      <c r="CX360">
        <v>41.5</v>
      </c>
      <c r="CY360">
        <v>41.812</v>
      </c>
      <c r="CZ360">
        <v>42.562</v>
      </c>
      <c r="DA360">
        <v>1415.72666666667</v>
      </c>
      <c r="DB360">
        <v>39.29</v>
      </c>
      <c r="DC360">
        <v>0</v>
      </c>
      <c r="DD360">
        <v>1626127009.9</v>
      </c>
      <c r="DE360">
        <v>0</v>
      </c>
      <c r="DF360">
        <v>872.75324</v>
      </c>
      <c r="DG360">
        <v>0.038846156913908</v>
      </c>
      <c r="DH360">
        <v>-0.58461539563925</v>
      </c>
      <c r="DI360">
        <v>12805.628</v>
      </c>
      <c r="DJ360">
        <v>15</v>
      </c>
      <c r="DK360">
        <v>1626126261</v>
      </c>
      <c r="DL360" t="s">
        <v>294</v>
      </c>
      <c r="DM360">
        <v>1626126255</v>
      </c>
      <c r="DN360">
        <v>1626126261</v>
      </c>
      <c r="DO360">
        <v>7</v>
      </c>
      <c r="DP360">
        <v>0.339</v>
      </c>
      <c r="DQ360">
        <v>0.02</v>
      </c>
      <c r="DR360">
        <v>2.158</v>
      </c>
      <c r="DS360">
        <v>-0.064</v>
      </c>
      <c r="DT360">
        <v>420</v>
      </c>
      <c r="DU360">
        <v>4</v>
      </c>
      <c r="DV360">
        <v>0.09</v>
      </c>
      <c r="DW360">
        <v>0.05</v>
      </c>
      <c r="DX360">
        <v>-20.4468512195122</v>
      </c>
      <c r="DY360">
        <v>-0.574942160278766</v>
      </c>
      <c r="DZ360">
        <v>0.0589635030644787</v>
      </c>
      <c r="EA360">
        <v>0</v>
      </c>
      <c r="EB360">
        <v>872.763029411765</v>
      </c>
      <c r="EC360">
        <v>-0.246959657146072</v>
      </c>
      <c r="ED360">
        <v>0.165560276084876</v>
      </c>
      <c r="EE360">
        <v>1</v>
      </c>
      <c r="EF360">
        <v>4.9619912195122</v>
      </c>
      <c r="EG360">
        <v>0.370999442508722</v>
      </c>
      <c r="EH360">
        <v>0.0378347837246152</v>
      </c>
      <c r="EI360">
        <v>0</v>
      </c>
      <c r="EJ360">
        <v>1</v>
      </c>
      <c r="EK360">
        <v>3</v>
      </c>
      <c r="EL360" t="s">
        <v>459</v>
      </c>
      <c r="EM360">
        <v>100</v>
      </c>
      <c r="EN360">
        <v>100</v>
      </c>
      <c r="EO360">
        <v>2.126</v>
      </c>
      <c r="EP360">
        <v>-0.0287</v>
      </c>
      <c r="EQ360">
        <v>1.36772170046793</v>
      </c>
      <c r="ER360">
        <v>0.00225868272383977</v>
      </c>
      <c r="ES360">
        <v>-9.96746185667655e-07</v>
      </c>
      <c r="ET360">
        <v>2.83711317370827e-10</v>
      </c>
      <c r="EU360">
        <v>-0.063082517618382</v>
      </c>
      <c r="EV360">
        <v>-0.00217948432402501</v>
      </c>
      <c r="EW360">
        <v>0.000453263451741206</v>
      </c>
      <c r="EX360">
        <v>-1.16319206543697e-06</v>
      </c>
      <c r="EY360">
        <v>-2</v>
      </c>
      <c r="EZ360">
        <v>2196</v>
      </c>
      <c r="FA360">
        <v>1</v>
      </c>
      <c r="FB360">
        <v>25</v>
      </c>
      <c r="FC360">
        <v>12.4</v>
      </c>
      <c r="FD360">
        <v>12.3</v>
      </c>
      <c r="FE360">
        <v>18</v>
      </c>
      <c r="FF360">
        <v>948.471</v>
      </c>
      <c r="FG360">
        <v>427.231</v>
      </c>
      <c r="FH360">
        <v>30.3816</v>
      </c>
      <c r="FI360">
        <v>25.3405</v>
      </c>
      <c r="FJ360">
        <v>30.0003</v>
      </c>
      <c r="FK360">
        <v>25.4904</v>
      </c>
      <c r="FL360">
        <v>25.532</v>
      </c>
      <c r="FM360">
        <v>25.299</v>
      </c>
      <c r="FN360">
        <v>61.7412</v>
      </c>
      <c r="FO360">
        <v>0</v>
      </c>
      <c r="FP360">
        <v>30.48</v>
      </c>
      <c r="FQ360">
        <v>420</v>
      </c>
      <c r="FR360">
        <v>6.73445</v>
      </c>
      <c r="FS360">
        <v>101.444</v>
      </c>
      <c r="FT360">
        <v>102.067</v>
      </c>
    </row>
    <row r="361" spans="1:176">
      <c r="A361">
        <v>345</v>
      </c>
      <c r="B361">
        <v>1626127002.6</v>
      </c>
      <c r="C361">
        <v>688.099999904633</v>
      </c>
      <c r="D361" t="s">
        <v>984</v>
      </c>
      <c r="E361" t="s">
        <v>985</v>
      </c>
      <c r="F361">
        <v>1</v>
      </c>
      <c r="I361">
        <v>1626127001.6</v>
      </c>
      <c r="J361">
        <f>(K361)/1000</f>
        <v>0</v>
      </c>
      <c r="K361">
        <f>1000*CC361*AI361*(BY361-BZ361)/(100*BR361*(1000-AI361*BY361))</f>
        <v>0</v>
      </c>
      <c r="L361">
        <f>CC361*AI361*(BX361-BW361*(1000-AI361*BZ361)/(1000-AI361*BY361))/(100*BR361)</f>
        <v>0</v>
      </c>
      <c r="M361">
        <f>BW361 - IF(AI361&gt;1, L361*BR361*100.0/(AK361*CK361), 0)</f>
        <v>0</v>
      </c>
      <c r="N361">
        <f>((T361-J361/2)*M361-L361)/(T361+J361/2)</f>
        <v>0</v>
      </c>
      <c r="O361">
        <f>N361*(CD361+CE361)/1000.0</f>
        <v>0</v>
      </c>
      <c r="P361">
        <f>(BW361 - IF(AI361&gt;1, L361*BR361*100.0/(AK361*CK361), 0))*(CD361+CE361)/1000.0</f>
        <v>0</v>
      </c>
      <c r="Q361">
        <f>2.0/((1/S361-1/R361)+SIGN(S361)*SQRT((1/S361-1/R361)*(1/S361-1/R361) + 4*BS361/((BS361+1)*(BS361+1))*(2*1/S361*1/R361-1/R361*1/R361)))</f>
        <v>0</v>
      </c>
      <c r="R361">
        <f>IF(LEFT(BT361,1)&lt;&gt;"0",IF(LEFT(BT361,1)="1",3.0,BU361),$D$5+$E$5*(CK361*CD361/($K$5*1000))+$F$5*(CK361*CD361/($K$5*1000))*MAX(MIN(BR361,$J$5),$I$5)*MAX(MIN(BR361,$J$5),$I$5)+$G$5*MAX(MIN(BR361,$J$5),$I$5)*(CK361*CD361/($K$5*1000))+$H$5*(CK361*CD361/($K$5*1000))*(CK361*CD361/($K$5*1000)))</f>
        <v>0</v>
      </c>
      <c r="S361">
        <f>J361*(1000-(1000*0.61365*exp(17.502*W361/(240.97+W361))/(CD361+CE361)+BY361)/2)/(1000*0.61365*exp(17.502*W361/(240.97+W361))/(CD361+CE361)-BY361)</f>
        <v>0</v>
      </c>
      <c r="T361">
        <f>1/((BS361+1)/(Q361/1.6)+1/(R361/1.37)) + BS361/((BS361+1)/(Q361/1.6) + BS361/(R361/1.37))</f>
        <v>0</v>
      </c>
      <c r="U361">
        <f>(BN361*BQ361)</f>
        <v>0</v>
      </c>
      <c r="V361">
        <f>(CF361+(U361+2*0.95*5.67E-8*(((CF361+$B$7)+273)^4-(CF361+273)^4)-44100*J361)/(1.84*29.3*R361+8*0.95*5.67E-8*(CF361+273)^3))</f>
        <v>0</v>
      </c>
      <c r="W361">
        <f>($C$7*CG361+$D$7*CH361+$E$7*V361)</f>
        <v>0</v>
      </c>
      <c r="X361">
        <f>0.61365*exp(17.502*W361/(240.97+W361))</f>
        <v>0</v>
      </c>
      <c r="Y361">
        <f>(Z361/AA361*100)</f>
        <v>0</v>
      </c>
      <c r="Z361">
        <f>BY361*(CD361+CE361)/1000</f>
        <v>0</v>
      </c>
      <c r="AA361">
        <f>0.61365*exp(17.502*CF361/(240.97+CF361))</f>
        <v>0</v>
      </c>
      <c r="AB361">
        <f>(X361-BY361*(CD361+CE361)/1000)</f>
        <v>0</v>
      </c>
      <c r="AC361">
        <f>(-J361*44100)</f>
        <v>0</v>
      </c>
      <c r="AD361">
        <f>2*29.3*R361*0.92*(CF361-W361)</f>
        <v>0</v>
      </c>
      <c r="AE361">
        <f>2*0.95*5.67E-8*(((CF361+$B$7)+273)^4-(W361+273)^4)</f>
        <v>0</v>
      </c>
      <c r="AF361">
        <f>U361+AE361+AC361+AD361</f>
        <v>0</v>
      </c>
      <c r="AG361">
        <v>10</v>
      </c>
      <c r="AH361">
        <v>1</v>
      </c>
      <c r="AI361">
        <f>IF(AG361*$H$13&gt;=AK361,1.0,(AK361/(AK361-AG361*$H$13)))</f>
        <v>0</v>
      </c>
      <c r="AJ361">
        <f>(AI361-1)*100</f>
        <v>0</v>
      </c>
      <c r="AK361">
        <f>MAX(0,($B$13+$C$13*CK361)/(1+$D$13*CK361)*CD361/(CF361+273)*$E$13)</f>
        <v>0</v>
      </c>
      <c r="AL361" t="s">
        <v>292</v>
      </c>
      <c r="AM361" t="s">
        <v>292</v>
      </c>
      <c r="AN361">
        <v>0</v>
      </c>
      <c r="AO361">
        <v>0</v>
      </c>
      <c r="AP361">
        <f>1-AN361/AO361</f>
        <v>0</v>
      </c>
      <c r="AQ361">
        <v>0</v>
      </c>
      <c r="AR361" t="s">
        <v>292</v>
      </c>
      <c r="AS361" t="s">
        <v>292</v>
      </c>
      <c r="AT361">
        <v>0</v>
      </c>
      <c r="AU361">
        <v>0</v>
      </c>
      <c r="AV361">
        <f>1-AT361/AU361</f>
        <v>0</v>
      </c>
      <c r="AW361">
        <v>0.5</v>
      </c>
      <c r="AX361">
        <f>BO361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292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BN361">
        <f>$B$11*CL361+$C$11*CM361+$F$11*CN361*(1-CQ361)</f>
        <v>0</v>
      </c>
      <c r="BO361">
        <f>BN361*BP361</f>
        <v>0</v>
      </c>
      <c r="BP361">
        <f>($B$11*$D$9+$C$11*$D$9+$F$11*((DA361+CS361)/MAX(DA361+CS361+DB361, 0.1)*$I$9+DB361/MAX(DA361+CS361+DB361, 0.1)*$J$9))/($B$11+$C$11+$F$11)</f>
        <v>0</v>
      </c>
      <c r="BQ361">
        <f>($B$11*$K$9+$C$11*$K$9+$F$11*((DA361+CS361)/MAX(DA361+CS361+DB361, 0.1)*$P$9+DB361/MAX(DA361+CS361+DB361, 0.1)*$Q$9))/($B$11+$C$11+$F$11)</f>
        <v>0</v>
      </c>
      <c r="BR361">
        <v>6</v>
      </c>
      <c r="BS361">
        <v>0.5</v>
      </c>
      <c r="BT361" t="s">
        <v>293</v>
      </c>
      <c r="BU361">
        <v>2</v>
      </c>
      <c r="BV361">
        <v>1626127001.6</v>
      </c>
      <c r="BW361">
        <v>399.497</v>
      </c>
      <c r="BX361">
        <v>419.983</v>
      </c>
      <c r="BY361">
        <v>11.6580333333333</v>
      </c>
      <c r="BZ361">
        <v>6.61583</v>
      </c>
      <c r="CA361">
        <v>397.371333333333</v>
      </c>
      <c r="CB361">
        <v>11.6865</v>
      </c>
      <c r="CC361">
        <v>899.930666666667</v>
      </c>
      <c r="CD361">
        <v>100.775666666667</v>
      </c>
      <c r="CE361">
        <v>0.107332</v>
      </c>
      <c r="CF361">
        <v>26.1920666666667</v>
      </c>
      <c r="CG361">
        <v>24.4250333333333</v>
      </c>
      <c r="CH361">
        <v>999.9</v>
      </c>
      <c r="CI361">
        <v>0</v>
      </c>
      <c r="CJ361">
        <v>0</v>
      </c>
      <c r="CK361">
        <v>10052.1</v>
      </c>
      <c r="CL361">
        <v>0</v>
      </c>
      <c r="CM361">
        <v>0.221023</v>
      </c>
      <c r="CN361">
        <v>1460.01</v>
      </c>
      <c r="CO361">
        <v>0.972999</v>
      </c>
      <c r="CP361">
        <v>0.0270008</v>
      </c>
      <c r="CQ361">
        <v>0</v>
      </c>
      <c r="CR361">
        <v>872.419</v>
      </c>
      <c r="CS361">
        <v>4.99999</v>
      </c>
      <c r="CT361">
        <v>12805.6</v>
      </c>
      <c r="CU361">
        <v>12728.4666666667</v>
      </c>
      <c r="CV361">
        <v>40.5</v>
      </c>
      <c r="CW361">
        <v>42.375</v>
      </c>
      <c r="CX361">
        <v>41.5</v>
      </c>
      <c r="CY361">
        <v>41.812</v>
      </c>
      <c r="CZ361">
        <v>42.625</v>
      </c>
      <c r="DA361">
        <v>1415.72</v>
      </c>
      <c r="DB361">
        <v>39.29</v>
      </c>
      <c r="DC361">
        <v>0</v>
      </c>
      <c r="DD361">
        <v>1626127011.7</v>
      </c>
      <c r="DE361">
        <v>0</v>
      </c>
      <c r="DF361">
        <v>872.726076923077</v>
      </c>
      <c r="DG361">
        <v>-0.268444436852751</v>
      </c>
      <c r="DH361">
        <v>-0.0307692406486769</v>
      </c>
      <c r="DI361">
        <v>12805.6115384615</v>
      </c>
      <c r="DJ361">
        <v>15</v>
      </c>
      <c r="DK361">
        <v>1626126261</v>
      </c>
      <c r="DL361" t="s">
        <v>294</v>
      </c>
      <c r="DM361">
        <v>1626126255</v>
      </c>
      <c r="DN361">
        <v>1626126261</v>
      </c>
      <c r="DO361">
        <v>7</v>
      </c>
      <c r="DP361">
        <v>0.339</v>
      </c>
      <c r="DQ361">
        <v>0.02</v>
      </c>
      <c r="DR361">
        <v>2.158</v>
      </c>
      <c r="DS361">
        <v>-0.064</v>
      </c>
      <c r="DT361">
        <v>420</v>
      </c>
      <c r="DU361">
        <v>4</v>
      </c>
      <c r="DV361">
        <v>0.09</v>
      </c>
      <c r="DW361">
        <v>0.05</v>
      </c>
      <c r="DX361">
        <v>-20.4612707317073</v>
      </c>
      <c r="DY361">
        <v>-0.44811010452962</v>
      </c>
      <c r="DZ361">
        <v>0.0493232406700567</v>
      </c>
      <c r="EA361">
        <v>1</v>
      </c>
      <c r="EB361">
        <v>872.737485714286</v>
      </c>
      <c r="EC361">
        <v>-0.316992106264528</v>
      </c>
      <c r="ED361">
        <v>0.174810815524928</v>
      </c>
      <c r="EE361">
        <v>1</v>
      </c>
      <c r="EF361">
        <v>4.97625487804878</v>
      </c>
      <c r="EG361">
        <v>0.353547595818814</v>
      </c>
      <c r="EH361">
        <v>0.0358621441227751</v>
      </c>
      <c r="EI361">
        <v>0</v>
      </c>
      <c r="EJ361">
        <v>2</v>
      </c>
      <c r="EK361">
        <v>3</v>
      </c>
      <c r="EL361" t="s">
        <v>340</v>
      </c>
      <c r="EM361">
        <v>100</v>
      </c>
      <c r="EN361">
        <v>100</v>
      </c>
      <c r="EO361">
        <v>2.126</v>
      </c>
      <c r="EP361">
        <v>-0.0284</v>
      </c>
      <c r="EQ361">
        <v>1.36772170046793</v>
      </c>
      <c r="ER361">
        <v>0.00225868272383977</v>
      </c>
      <c r="ES361">
        <v>-9.96746185667655e-07</v>
      </c>
      <c r="ET361">
        <v>2.83711317370827e-10</v>
      </c>
      <c r="EU361">
        <v>-0.063082517618382</v>
      </c>
      <c r="EV361">
        <v>-0.00217948432402501</v>
      </c>
      <c r="EW361">
        <v>0.000453263451741206</v>
      </c>
      <c r="EX361">
        <v>-1.16319206543697e-06</v>
      </c>
      <c r="EY361">
        <v>-2</v>
      </c>
      <c r="EZ361">
        <v>2196</v>
      </c>
      <c r="FA361">
        <v>1</v>
      </c>
      <c r="FB361">
        <v>25</v>
      </c>
      <c r="FC361">
        <v>12.5</v>
      </c>
      <c r="FD361">
        <v>12.4</v>
      </c>
      <c r="FE361">
        <v>18</v>
      </c>
      <c r="FF361">
        <v>948.987</v>
      </c>
      <c r="FG361">
        <v>427.007</v>
      </c>
      <c r="FH361">
        <v>30.446</v>
      </c>
      <c r="FI361">
        <v>25.3413</v>
      </c>
      <c r="FJ361">
        <v>30.0002</v>
      </c>
      <c r="FK361">
        <v>25.4901</v>
      </c>
      <c r="FL361">
        <v>25.5316</v>
      </c>
      <c r="FM361">
        <v>25.2967</v>
      </c>
      <c r="FN361">
        <v>61.4703</v>
      </c>
      <c r="FO361">
        <v>0</v>
      </c>
      <c r="FP361">
        <v>30.58</v>
      </c>
      <c r="FQ361">
        <v>420</v>
      </c>
      <c r="FR361">
        <v>6.74269</v>
      </c>
      <c r="FS361">
        <v>101.444</v>
      </c>
      <c r="FT361">
        <v>102.067</v>
      </c>
    </row>
    <row r="362" spans="1:176">
      <c r="A362">
        <v>346</v>
      </c>
      <c r="B362">
        <v>1626127004.6</v>
      </c>
      <c r="C362">
        <v>690.099999904633</v>
      </c>
      <c r="D362" t="s">
        <v>986</v>
      </c>
      <c r="E362" t="s">
        <v>987</v>
      </c>
      <c r="F362">
        <v>1</v>
      </c>
      <c r="I362">
        <v>1626127003.6</v>
      </c>
      <c r="J362">
        <f>(K362)/1000</f>
        <v>0</v>
      </c>
      <c r="K362">
        <f>1000*CC362*AI362*(BY362-BZ362)/(100*BR362*(1000-AI362*BY362))</f>
        <v>0</v>
      </c>
      <c r="L362">
        <f>CC362*AI362*(BX362-BW362*(1000-AI362*BZ362)/(1000-AI362*BY362))/(100*BR362)</f>
        <v>0</v>
      </c>
      <c r="M362">
        <f>BW362 - IF(AI362&gt;1, L362*BR362*100.0/(AK362*CK362), 0)</f>
        <v>0</v>
      </c>
      <c r="N362">
        <f>((T362-J362/2)*M362-L362)/(T362+J362/2)</f>
        <v>0</v>
      </c>
      <c r="O362">
        <f>N362*(CD362+CE362)/1000.0</f>
        <v>0</v>
      </c>
      <c r="P362">
        <f>(BW362 - IF(AI362&gt;1, L362*BR362*100.0/(AK362*CK362), 0))*(CD362+CE362)/1000.0</f>
        <v>0</v>
      </c>
      <c r="Q362">
        <f>2.0/((1/S362-1/R362)+SIGN(S362)*SQRT((1/S362-1/R362)*(1/S362-1/R362) + 4*BS362/((BS362+1)*(BS362+1))*(2*1/S362*1/R362-1/R362*1/R362)))</f>
        <v>0</v>
      </c>
      <c r="R362">
        <f>IF(LEFT(BT362,1)&lt;&gt;"0",IF(LEFT(BT362,1)="1",3.0,BU362),$D$5+$E$5*(CK362*CD362/($K$5*1000))+$F$5*(CK362*CD362/($K$5*1000))*MAX(MIN(BR362,$J$5),$I$5)*MAX(MIN(BR362,$J$5),$I$5)+$G$5*MAX(MIN(BR362,$J$5),$I$5)*(CK362*CD362/($K$5*1000))+$H$5*(CK362*CD362/($K$5*1000))*(CK362*CD362/($K$5*1000)))</f>
        <v>0</v>
      </c>
      <c r="S362">
        <f>J362*(1000-(1000*0.61365*exp(17.502*W362/(240.97+W362))/(CD362+CE362)+BY362)/2)/(1000*0.61365*exp(17.502*W362/(240.97+W362))/(CD362+CE362)-BY362)</f>
        <v>0</v>
      </c>
      <c r="T362">
        <f>1/((BS362+1)/(Q362/1.6)+1/(R362/1.37)) + BS362/((BS362+1)/(Q362/1.6) + BS362/(R362/1.37))</f>
        <v>0</v>
      </c>
      <c r="U362">
        <f>(BN362*BQ362)</f>
        <v>0</v>
      </c>
      <c r="V362">
        <f>(CF362+(U362+2*0.95*5.67E-8*(((CF362+$B$7)+273)^4-(CF362+273)^4)-44100*J362)/(1.84*29.3*R362+8*0.95*5.67E-8*(CF362+273)^3))</f>
        <v>0</v>
      </c>
      <c r="W362">
        <f>($C$7*CG362+$D$7*CH362+$E$7*V362)</f>
        <v>0</v>
      </c>
      <c r="X362">
        <f>0.61365*exp(17.502*W362/(240.97+W362))</f>
        <v>0</v>
      </c>
      <c r="Y362">
        <f>(Z362/AA362*100)</f>
        <v>0</v>
      </c>
      <c r="Z362">
        <f>BY362*(CD362+CE362)/1000</f>
        <v>0</v>
      </c>
      <c r="AA362">
        <f>0.61365*exp(17.502*CF362/(240.97+CF362))</f>
        <v>0</v>
      </c>
      <c r="AB362">
        <f>(X362-BY362*(CD362+CE362)/1000)</f>
        <v>0</v>
      </c>
      <c r="AC362">
        <f>(-J362*44100)</f>
        <v>0</v>
      </c>
      <c r="AD362">
        <f>2*29.3*R362*0.92*(CF362-W362)</f>
        <v>0</v>
      </c>
      <c r="AE362">
        <f>2*0.95*5.67E-8*(((CF362+$B$7)+273)^4-(W362+273)^4)</f>
        <v>0</v>
      </c>
      <c r="AF362">
        <f>U362+AE362+AC362+AD362</f>
        <v>0</v>
      </c>
      <c r="AG362">
        <v>10</v>
      </c>
      <c r="AH362">
        <v>1</v>
      </c>
      <c r="AI362">
        <f>IF(AG362*$H$13&gt;=AK362,1.0,(AK362/(AK362-AG362*$H$13)))</f>
        <v>0</v>
      </c>
      <c r="AJ362">
        <f>(AI362-1)*100</f>
        <v>0</v>
      </c>
      <c r="AK362">
        <f>MAX(0,($B$13+$C$13*CK362)/(1+$D$13*CK362)*CD362/(CF362+273)*$E$13)</f>
        <v>0</v>
      </c>
      <c r="AL362" t="s">
        <v>292</v>
      </c>
      <c r="AM362" t="s">
        <v>292</v>
      </c>
      <c r="AN362">
        <v>0</v>
      </c>
      <c r="AO362">
        <v>0</v>
      </c>
      <c r="AP362">
        <f>1-AN362/AO362</f>
        <v>0</v>
      </c>
      <c r="AQ362">
        <v>0</v>
      </c>
      <c r="AR362" t="s">
        <v>292</v>
      </c>
      <c r="AS362" t="s">
        <v>292</v>
      </c>
      <c r="AT362">
        <v>0</v>
      </c>
      <c r="AU362">
        <v>0</v>
      </c>
      <c r="AV362">
        <f>1-AT362/AU362</f>
        <v>0</v>
      </c>
      <c r="AW362">
        <v>0.5</v>
      </c>
      <c r="AX362">
        <f>BO362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292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BN362">
        <f>$B$11*CL362+$C$11*CM362+$F$11*CN362*(1-CQ362)</f>
        <v>0</v>
      </c>
      <c r="BO362">
        <f>BN362*BP362</f>
        <v>0</v>
      </c>
      <c r="BP362">
        <f>($B$11*$D$9+$C$11*$D$9+$F$11*((DA362+CS362)/MAX(DA362+CS362+DB362, 0.1)*$I$9+DB362/MAX(DA362+CS362+DB362, 0.1)*$J$9))/($B$11+$C$11+$F$11)</f>
        <v>0</v>
      </c>
      <c r="BQ362">
        <f>($B$11*$K$9+$C$11*$K$9+$F$11*((DA362+CS362)/MAX(DA362+CS362+DB362, 0.1)*$P$9+DB362/MAX(DA362+CS362+DB362, 0.1)*$Q$9))/($B$11+$C$11+$F$11)</f>
        <v>0</v>
      </c>
      <c r="BR362">
        <v>6</v>
      </c>
      <c r="BS362">
        <v>0.5</v>
      </c>
      <c r="BT362" t="s">
        <v>293</v>
      </c>
      <c r="BU362">
        <v>2</v>
      </c>
      <c r="BV362">
        <v>1626127003.6</v>
      </c>
      <c r="BW362">
        <v>399.473666666667</v>
      </c>
      <c r="BX362">
        <v>419.979</v>
      </c>
      <c r="BY362">
        <v>11.6874666666667</v>
      </c>
      <c r="BZ362">
        <v>6.63731333333333</v>
      </c>
      <c r="CA362">
        <v>397.348</v>
      </c>
      <c r="CB362">
        <v>11.7157333333333</v>
      </c>
      <c r="CC362">
        <v>900.049666666667</v>
      </c>
      <c r="CD362">
        <v>100.776</v>
      </c>
      <c r="CE362">
        <v>0.106291</v>
      </c>
      <c r="CF362">
        <v>26.2379333333333</v>
      </c>
      <c r="CG362">
        <v>24.4656</v>
      </c>
      <c r="CH362">
        <v>999.9</v>
      </c>
      <c r="CI362">
        <v>0</v>
      </c>
      <c r="CJ362">
        <v>0</v>
      </c>
      <c r="CK362">
        <v>10048.9333333333</v>
      </c>
      <c r="CL362">
        <v>0</v>
      </c>
      <c r="CM362">
        <v>0.221023</v>
      </c>
      <c r="CN362">
        <v>1460.01333333333</v>
      </c>
      <c r="CO362">
        <v>0.972999</v>
      </c>
      <c r="CP362">
        <v>0.0270008</v>
      </c>
      <c r="CQ362">
        <v>0</v>
      </c>
      <c r="CR362">
        <v>872.899333333333</v>
      </c>
      <c r="CS362">
        <v>4.99999</v>
      </c>
      <c r="CT362">
        <v>12806.2</v>
      </c>
      <c r="CU362">
        <v>12728.4333333333</v>
      </c>
      <c r="CV362">
        <v>40.5</v>
      </c>
      <c r="CW362">
        <v>42.312</v>
      </c>
      <c r="CX362">
        <v>41.5206666666667</v>
      </c>
      <c r="CY362">
        <v>41.812</v>
      </c>
      <c r="CZ362">
        <v>42.625</v>
      </c>
      <c r="DA362">
        <v>1415.72333333333</v>
      </c>
      <c r="DB362">
        <v>39.29</v>
      </c>
      <c r="DC362">
        <v>0</v>
      </c>
      <c r="DD362">
        <v>1626127014.1</v>
      </c>
      <c r="DE362">
        <v>0</v>
      </c>
      <c r="DF362">
        <v>872.756230769231</v>
      </c>
      <c r="DG362">
        <v>0.247111124072432</v>
      </c>
      <c r="DH362">
        <v>0.205128219504111</v>
      </c>
      <c r="DI362">
        <v>12805.5769230769</v>
      </c>
      <c r="DJ362">
        <v>15</v>
      </c>
      <c r="DK362">
        <v>1626126261</v>
      </c>
      <c r="DL362" t="s">
        <v>294</v>
      </c>
      <c r="DM362">
        <v>1626126255</v>
      </c>
      <c r="DN362">
        <v>1626126261</v>
      </c>
      <c r="DO362">
        <v>7</v>
      </c>
      <c r="DP362">
        <v>0.339</v>
      </c>
      <c r="DQ362">
        <v>0.02</v>
      </c>
      <c r="DR362">
        <v>2.158</v>
      </c>
      <c r="DS362">
        <v>-0.064</v>
      </c>
      <c r="DT362">
        <v>420</v>
      </c>
      <c r="DU362">
        <v>4</v>
      </c>
      <c r="DV362">
        <v>0.09</v>
      </c>
      <c r="DW362">
        <v>0.05</v>
      </c>
      <c r="DX362">
        <v>-20.4724317073171</v>
      </c>
      <c r="DY362">
        <v>-0.343641114982632</v>
      </c>
      <c r="DZ362">
        <v>0.0417594180352894</v>
      </c>
      <c r="EA362">
        <v>1</v>
      </c>
      <c r="EB362">
        <v>872.73403030303</v>
      </c>
      <c r="EC362">
        <v>-0.293667380086908</v>
      </c>
      <c r="ED362">
        <v>0.188018613657604</v>
      </c>
      <c r="EE362">
        <v>1</v>
      </c>
      <c r="EF362">
        <v>4.98928951219512</v>
      </c>
      <c r="EG362">
        <v>0.343637351916376</v>
      </c>
      <c r="EH362">
        <v>0.0347888942155058</v>
      </c>
      <c r="EI362">
        <v>0</v>
      </c>
      <c r="EJ362">
        <v>2</v>
      </c>
      <c r="EK362">
        <v>3</v>
      </c>
      <c r="EL362" t="s">
        <v>340</v>
      </c>
      <c r="EM362">
        <v>100</v>
      </c>
      <c r="EN362">
        <v>100</v>
      </c>
      <c r="EO362">
        <v>2.125</v>
      </c>
      <c r="EP362">
        <v>-0.0281</v>
      </c>
      <c r="EQ362">
        <v>1.36772170046793</v>
      </c>
      <c r="ER362">
        <v>0.00225868272383977</v>
      </c>
      <c r="ES362">
        <v>-9.96746185667655e-07</v>
      </c>
      <c r="ET362">
        <v>2.83711317370827e-10</v>
      </c>
      <c r="EU362">
        <v>-0.063082517618382</v>
      </c>
      <c r="EV362">
        <v>-0.00217948432402501</v>
      </c>
      <c r="EW362">
        <v>0.000453263451741206</v>
      </c>
      <c r="EX362">
        <v>-1.16319206543697e-06</v>
      </c>
      <c r="EY362">
        <v>-2</v>
      </c>
      <c r="EZ362">
        <v>2196</v>
      </c>
      <c r="FA362">
        <v>1</v>
      </c>
      <c r="FB362">
        <v>25</v>
      </c>
      <c r="FC362">
        <v>12.5</v>
      </c>
      <c r="FD362">
        <v>12.4</v>
      </c>
      <c r="FE362">
        <v>18</v>
      </c>
      <c r="FF362">
        <v>948.987</v>
      </c>
      <c r="FG362">
        <v>427.125</v>
      </c>
      <c r="FH362">
        <v>30.509</v>
      </c>
      <c r="FI362">
        <v>25.3424</v>
      </c>
      <c r="FJ362">
        <v>30.0002</v>
      </c>
      <c r="FK362">
        <v>25.4901</v>
      </c>
      <c r="FL362">
        <v>25.5316</v>
      </c>
      <c r="FM362">
        <v>25.2974</v>
      </c>
      <c r="FN362">
        <v>61.4703</v>
      </c>
      <c r="FO362">
        <v>0</v>
      </c>
      <c r="FP362">
        <v>30.58</v>
      </c>
      <c r="FQ362">
        <v>420</v>
      </c>
      <c r="FR362">
        <v>6.78195</v>
      </c>
      <c r="FS362">
        <v>101.443</v>
      </c>
      <c r="FT362">
        <v>102.066</v>
      </c>
    </row>
    <row r="363" spans="1:176">
      <c r="A363">
        <v>347</v>
      </c>
      <c r="B363">
        <v>1626127006.6</v>
      </c>
      <c r="C363">
        <v>692.099999904633</v>
      </c>
      <c r="D363" t="s">
        <v>988</v>
      </c>
      <c r="E363" t="s">
        <v>989</v>
      </c>
      <c r="F363">
        <v>1</v>
      </c>
      <c r="I363">
        <v>1626127005.6</v>
      </c>
      <c r="J363">
        <f>(K363)/1000</f>
        <v>0</v>
      </c>
      <c r="K363">
        <f>1000*CC363*AI363*(BY363-BZ363)/(100*BR363*(1000-AI363*BY363))</f>
        <v>0</v>
      </c>
      <c r="L363">
        <f>CC363*AI363*(BX363-BW363*(1000-AI363*BZ363)/(1000-AI363*BY363))/(100*BR363)</f>
        <v>0</v>
      </c>
      <c r="M363">
        <f>BW363 - IF(AI363&gt;1, L363*BR363*100.0/(AK363*CK363), 0)</f>
        <v>0</v>
      </c>
      <c r="N363">
        <f>((T363-J363/2)*M363-L363)/(T363+J363/2)</f>
        <v>0</v>
      </c>
      <c r="O363">
        <f>N363*(CD363+CE363)/1000.0</f>
        <v>0</v>
      </c>
      <c r="P363">
        <f>(BW363 - IF(AI363&gt;1, L363*BR363*100.0/(AK363*CK363), 0))*(CD363+CE363)/1000.0</f>
        <v>0</v>
      </c>
      <c r="Q363">
        <f>2.0/((1/S363-1/R363)+SIGN(S363)*SQRT((1/S363-1/R363)*(1/S363-1/R363) + 4*BS363/((BS363+1)*(BS363+1))*(2*1/S363*1/R363-1/R363*1/R363)))</f>
        <v>0</v>
      </c>
      <c r="R363">
        <f>IF(LEFT(BT363,1)&lt;&gt;"0",IF(LEFT(BT363,1)="1",3.0,BU363),$D$5+$E$5*(CK363*CD363/($K$5*1000))+$F$5*(CK363*CD363/($K$5*1000))*MAX(MIN(BR363,$J$5),$I$5)*MAX(MIN(BR363,$J$5),$I$5)+$G$5*MAX(MIN(BR363,$J$5),$I$5)*(CK363*CD363/($K$5*1000))+$H$5*(CK363*CD363/($K$5*1000))*(CK363*CD363/($K$5*1000)))</f>
        <v>0</v>
      </c>
      <c r="S363">
        <f>J363*(1000-(1000*0.61365*exp(17.502*W363/(240.97+W363))/(CD363+CE363)+BY363)/2)/(1000*0.61365*exp(17.502*W363/(240.97+W363))/(CD363+CE363)-BY363)</f>
        <v>0</v>
      </c>
      <c r="T363">
        <f>1/((BS363+1)/(Q363/1.6)+1/(R363/1.37)) + BS363/((BS363+1)/(Q363/1.6) + BS363/(R363/1.37))</f>
        <v>0</v>
      </c>
      <c r="U363">
        <f>(BN363*BQ363)</f>
        <v>0</v>
      </c>
      <c r="V363">
        <f>(CF363+(U363+2*0.95*5.67E-8*(((CF363+$B$7)+273)^4-(CF363+273)^4)-44100*J363)/(1.84*29.3*R363+8*0.95*5.67E-8*(CF363+273)^3))</f>
        <v>0</v>
      </c>
      <c r="W363">
        <f>($C$7*CG363+$D$7*CH363+$E$7*V363)</f>
        <v>0</v>
      </c>
      <c r="X363">
        <f>0.61365*exp(17.502*W363/(240.97+W363))</f>
        <v>0</v>
      </c>
      <c r="Y363">
        <f>(Z363/AA363*100)</f>
        <v>0</v>
      </c>
      <c r="Z363">
        <f>BY363*(CD363+CE363)/1000</f>
        <v>0</v>
      </c>
      <c r="AA363">
        <f>0.61365*exp(17.502*CF363/(240.97+CF363))</f>
        <v>0</v>
      </c>
      <c r="AB363">
        <f>(X363-BY363*(CD363+CE363)/1000)</f>
        <v>0</v>
      </c>
      <c r="AC363">
        <f>(-J363*44100)</f>
        <v>0</v>
      </c>
      <c r="AD363">
        <f>2*29.3*R363*0.92*(CF363-W363)</f>
        <v>0</v>
      </c>
      <c r="AE363">
        <f>2*0.95*5.67E-8*(((CF363+$B$7)+273)^4-(W363+273)^4)</f>
        <v>0</v>
      </c>
      <c r="AF363">
        <f>U363+AE363+AC363+AD363</f>
        <v>0</v>
      </c>
      <c r="AG363">
        <v>10</v>
      </c>
      <c r="AH363">
        <v>1</v>
      </c>
      <c r="AI363">
        <f>IF(AG363*$H$13&gt;=AK363,1.0,(AK363/(AK363-AG363*$H$13)))</f>
        <v>0</v>
      </c>
      <c r="AJ363">
        <f>(AI363-1)*100</f>
        <v>0</v>
      </c>
      <c r="AK363">
        <f>MAX(0,($B$13+$C$13*CK363)/(1+$D$13*CK363)*CD363/(CF363+273)*$E$13)</f>
        <v>0</v>
      </c>
      <c r="AL363" t="s">
        <v>292</v>
      </c>
      <c r="AM363" t="s">
        <v>292</v>
      </c>
      <c r="AN363">
        <v>0</v>
      </c>
      <c r="AO363">
        <v>0</v>
      </c>
      <c r="AP363">
        <f>1-AN363/AO363</f>
        <v>0</v>
      </c>
      <c r="AQ363">
        <v>0</v>
      </c>
      <c r="AR363" t="s">
        <v>292</v>
      </c>
      <c r="AS363" t="s">
        <v>292</v>
      </c>
      <c r="AT363">
        <v>0</v>
      </c>
      <c r="AU363">
        <v>0</v>
      </c>
      <c r="AV363">
        <f>1-AT363/AU363</f>
        <v>0</v>
      </c>
      <c r="AW363">
        <v>0.5</v>
      </c>
      <c r="AX363">
        <f>BO363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292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BN363">
        <f>$B$11*CL363+$C$11*CM363+$F$11*CN363*(1-CQ363)</f>
        <v>0</v>
      </c>
      <c r="BO363">
        <f>BN363*BP363</f>
        <v>0</v>
      </c>
      <c r="BP363">
        <f>($B$11*$D$9+$C$11*$D$9+$F$11*((DA363+CS363)/MAX(DA363+CS363+DB363, 0.1)*$I$9+DB363/MAX(DA363+CS363+DB363, 0.1)*$J$9))/($B$11+$C$11+$F$11)</f>
        <v>0</v>
      </c>
      <c r="BQ363">
        <f>($B$11*$K$9+$C$11*$K$9+$F$11*((DA363+CS363)/MAX(DA363+CS363+DB363, 0.1)*$P$9+DB363/MAX(DA363+CS363+DB363, 0.1)*$Q$9))/($B$11+$C$11+$F$11)</f>
        <v>0</v>
      </c>
      <c r="BR363">
        <v>6</v>
      </c>
      <c r="BS363">
        <v>0.5</v>
      </c>
      <c r="BT363" t="s">
        <v>293</v>
      </c>
      <c r="BU363">
        <v>2</v>
      </c>
      <c r="BV363">
        <v>1626127005.6</v>
      </c>
      <c r="BW363">
        <v>399.426</v>
      </c>
      <c r="BX363">
        <v>420.009666666667</v>
      </c>
      <c r="BY363">
        <v>11.7206</v>
      </c>
      <c r="BZ363">
        <v>6.67186333333333</v>
      </c>
      <c r="CA363">
        <v>397.300333333333</v>
      </c>
      <c r="CB363">
        <v>11.7486</v>
      </c>
      <c r="CC363">
        <v>900.081</v>
      </c>
      <c r="CD363">
        <v>100.776</v>
      </c>
      <c r="CE363">
        <v>0.106116666666667</v>
      </c>
      <c r="CF363">
        <v>26.282</v>
      </c>
      <c r="CG363">
        <v>24.5025</v>
      </c>
      <c r="CH363">
        <v>999.9</v>
      </c>
      <c r="CI363">
        <v>0</v>
      </c>
      <c r="CJ363">
        <v>0</v>
      </c>
      <c r="CK363">
        <v>9956.66666666667</v>
      </c>
      <c r="CL363">
        <v>0</v>
      </c>
      <c r="CM363">
        <v>0.221023</v>
      </c>
      <c r="CN363">
        <v>1459.92</v>
      </c>
      <c r="CO363">
        <v>0.972996333333333</v>
      </c>
      <c r="CP363">
        <v>0.0270039333333333</v>
      </c>
      <c r="CQ363">
        <v>0</v>
      </c>
      <c r="CR363">
        <v>872.699333333333</v>
      </c>
      <c r="CS363">
        <v>4.99999</v>
      </c>
      <c r="CT363">
        <v>12805.7333333333</v>
      </c>
      <c r="CU363">
        <v>12727.6666666667</v>
      </c>
      <c r="CV363">
        <v>40.5</v>
      </c>
      <c r="CW363">
        <v>42.354</v>
      </c>
      <c r="CX363">
        <v>41.5206666666667</v>
      </c>
      <c r="CY363">
        <v>41.833</v>
      </c>
      <c r="CZ363">
        <v>42.625</v>
      </c>
      <c r="DA363">
        <v>1415.63</v>
      </c>
      <c r="DB363">
        <v>39.29</v>
      </c>
      <c r="DC363">
        <v>0</v>
      </c>
      <c r="DD363">
        <v>1626127015.9</v>
      </c>
      <c r="DE363">
        <v>0</v>
      </c>
      <c r="DF363">
        <v>872.7166</v>
      </c>
      <c r="DG363">
        <v>-0.210153834756337</v>
      </c>
      <c r="DH363">
        <v>3.71538463157843</v>
      </c>
      <c r="DI363">
        <v>12805.724</v>
      </c>
      <c r="DJ363">
        <v>15</v>
      </c>
      <c r="DK363">
        <v>1626126261</v>
      </c>
      <c r="DL363" t="s">
        <v>294</v>
      </c>
      <c r="DM363">
        <v>1626126255</v>
      </c>
      <c r="DN363">
        <v>1626126261</v>
      </c>
      <c r="DO363">
        <v>7</v>
      </c>
      <c r="DP363">
        <v>0.339</v>
      </c>
      <c r="DQ363">
        <v>0.02</v>
      </c>
      <c r="DR363">
        <v>2.158</v>
      </c>
      <c r="DS363">
        <v>-0.064</v>
      </c>
      <c r="DT363">
        <v>420</v>
      </c>
      <c r="DU363">
        <v>4</v>
      </c>
      <c r="DV363">
        <v>0.09</v>
      </c>
      <c r="DW363">
        <v>0.05</v>
      </c>
      <c r="DX363">
        <v>-20.4867585365854</v>
      </c>
      <c r="DY363">
        <v>-0.356632055749165</v>
      </c>
      <c r="DZ363">
        <v>0.0434125977872657</v>
      </c>
      <c r="EA363">
        <v>1</v>
      </c>
      <c r="EB363">
        <v>872.755181818182</v>
      </c>
      <c r="EC363">
        <v>0.151091245377271</v>
      </c>
      <c r="ED363">
        <v>0.202204585049097</v>
      </c>
      <c r="EE363">
        <v>1</v>
      </c>
      <c r="EF363">
        <v>5.00056609756098</v>
      </c>
      <c r="EG363">
        <v>0.336332195121953</v>
      </c>
      <c r="EH363">
        <v>0.0341036240745008</v>
      </c>
      <c r="EI363">
        <v>0</v>
      </c>
      <c r="EJ363">
        <v>2</v>
      </c>
      <c r="EK363">
        <v>3</v>
      </c>
      <c r="EL363" t="s">
        <v>340</v>
      </c>
      <c r="EM363">
        <v>100</v>
      </c>
      <c r="EN363">
        <v>100</v>
      </c>
      <c r="EO363">
        <v>2.126</v>
      </c>
      <c r="EP363">
        <v>-0.0279</v>
      </c>
      <c r="EQ363">
        <v>1.36772170046793</v>
      </c>
      <c r="ER363">
        <v>0.00225868272383977</v>
      </c>
      <c r="ES363">
        <v>-9.96746185667655e-07</v>
      </c>
      <c r="ET363">
        <v>2.83711317370827e-10</v>
      </c>
      <c r="EU363">
        <v>-0.063082517618382</v>
      </c>
      <c r="EV363">
        <v>-0.00217948432402501</v>
      </c>
      <c r="EW363">
        <v>0.000453263451741206</v>
      </c>
      <c r="EX363">
        <v>-1.16319206543697e-06</v>
      </c>
      <c r="EY363">
        <v>-2</v>
      </c>
      <c r="EZ363">
        <v>2196</v>
      </c>
      <c r="FA363">
        <v>1</v>
      </c>
      <c r="FB363">
        <v>25</v>
      </c>
      <c r="FC363">
        <v>12.5</v>
      </c>
      <c r="FD363">
        <v>12.4</v>
      </c>
      <c r="FE363">
        <v>18</v>
      </c>
      <c r="FF363">
        <v>948.487</v>
      </c>
      <c r="FG363">
        <v>427.238</v>
      </c>
      <c r="FH363">
        <v>30.5835</v>
      </c>
      <c r="FI363">
        <v>25.3427</v>
      </c>
      <c r="FJ363">
        <v>30.0003</v>
      </c>
      <c r="FK363">
        <v>25.4898</v>
      </c>
      <c r="FL363">
        <v>25.5309</v>
      </c>
      <c r="FM363">
        <v>25.2973</v>
      </c>
      <c r="FN363">
        <v>61.4703</v>
      </c>
      <c r="FO363">
        <v>0</v>
      </c>
      <c r="FP363">
        <v>30.68</v>
      </c>
      <c r="FQ363">
        <v>420</v>
      </c>
      <c r="FR363">
        <v>6.77164</v>
      </c>
      <c r="FS363">
        <v>101.442</v>
      </c>
      <c r="FT363">
        <v>102.066</v>
      </c>
    </row>
    <row r="364" spans="1:176">
      <c r="A364">
        <v>348</v>
      </c>
      <c r="B364">
        <v>1626127008.6</v>
      </c>
      <c r="C364">
        <v>694.099999904633</v>
      </c>
      <c r="D364" t="s">
        <v>990</v>
      </c>
      <c r="E364" t="s">
        <v>991</v>
      </c>
      <c r="F364">
        <v>1</v>
      </c>
      <c r="I364">
        <v>1626127007.6</v>
      </c>
      <c r="J364">
        <f>(K364)/1000</f>
        <v>0</v>
      </c>
      <c r="K364">
        <f>1000*CC364*AI364*(BY364-BZ364)/(100*BR364*(1000-AI364*BY364))</f>
        <v>0</v>
      </c>
      <c r="L364">
        <f>CC364*AI364*(BX364-BW364*(1000-AI364*BZ364)/(1000-AI364*BY364))/(100*BR364)</f>
        <v>0</v>
      </c>
      <c r="M364">
        <f>BW364 - IF(AI364&gt;1, L364*BR364*100.0/(AK364*CK364), 0)</f>
        <v>0</v>
      </c>
      <c r="N364">
        <f>((T364-J364/2)*M364-L364)/(T364+J364/2)</f>
        <v>0</v>
      </c>
      <c r="O364">
        <f>N364*(CD364+CE364)/1000.0</f>
        <v>0</v>
      </c>
      <c r="P364">
        <f>(BW364 - IF(AI364&gt;1, L364*BR364*100.0/(AK364*CK364), 0))*(CD364+CE364)/1000.0</f>
        <v>0</v>
      </c>
      <c r="Q364">
        <f>2.0/((1/S364-1/R364)+SIGN(S364)*SQRT((1/S364-1/R364)*(1/S364-1/R364) + 4*BS364/((BS364+1)*(BS364+1))*(2*1/S364*1/R364-1/R364*1/R364)))</f>
        <v>0</v>
      </c>
      <c r="R364">
        <f>IF(LEFT(BT364,1)&lt;&gt;"0",IF(LEFT(BT364,1)="1",3.0,BU364),$D$5+$E$5*(CK364*CD364/($K$5*1000))+$F$5*(CK364*CD364/($K$5*1000))*MAX(MIN(BR364,$J$5),$I$5)*MAX(MIN(BR364,$J$5),$I$5)+$G$5*MAX(MIN(BR364,$J$5),$I$5)*(CK364*CD364/($K$5*1000))+$H$5*(CK364*CD364/($K$5*1000))*(CK364*CD364/($K$5*1000)))</f>
        <v>0</v>
      </c>
      <c r="S364">
        <f>J364*(1000-(1000*0.61365*exp(17.502*W364/(240.97+W364))/(CD364+CE364)+BY364)/2)/(1000*0.61365*exp(17.502*W364/(240.97+W364))/(CD364+CE364)-BY364)</f>
        <v>0</v>
      </c>
      <c r="T364">
        <f>1/((BS364+1)/(Q364/1.6)+1/(R364/1.37)) + BS364/((BS364+1)/(Q364/1.6) + BS364/(R364/1.37))</f>
        <v>0</v>
      </c>
      <c r="U364">
        <f>(BN364*BQ364)</f>
        <v>0</v>
      </c>
      <c r="V364">
        <f>(CF364+(U364+2*0.95*5.67E-8*(((CF364+$B$7)+273)^4-(CF364+273)^4)-44100*J364)/(1.84*29.3*R364+8*0.95*5.67E-8*(CF364+273)^3))</f>
        <v>0</v>
      </c>
      <c r="W364">
        <f>($C$7*CG364+$D$7*CH364+$E$7*V364)</f>
        <v>0</v>
      </c>
      <c r="X364">
        <f>0.61365*exp(17.502*W364/(240.97+W364))</f>
        <v>0</v>
      </c>
      <c r="Y364">
        <f>(Z364/AA364*100)</f>
        <v>0</v>
      </c>
      <c r="Z364">
        <f>BY364*(CD364+CE364)/1000</f>
        <v>0</v>
      </c>
      <c r="AA364">
        <f>0.61365*exp(17.502*CF364/(240.97+CF364))</f>
        <v>0</v>
      </c>
      <c r="AB364">
        <f>(X364-BY364*(CD364+CE364)/1000)</f>
        <v>0</v>
      </c>
      <c r="AC364">
        <f>(-J364*44100)</f>
        <v>0</v>
      </c>
      <c r="AD364">
        <f>2*29.3*R364*0.92*(CF364-W364)</f>
        <v>0</v>
      </c>
      <c r="AE364">
        <f>2*0.95*5.67E-8*(((CF364+$B$7)+273)^4-(W364+273)^4)</f>
        <v>0</v>
      </c>
      <c r="AF364">
        <f>U364+AE364+AC364+AD364</f>
        <v>0</v>
      </c>
      <c r="AG364">
        <v>10</v>
      </c>
      <c r="AH364">
        <v>1</v>
      </c>
      <c r="AI364">
        <f>IF(AG364*$H$13&gt;=AK364,1.0,(AK364/(AK364-AG364*$H$13)))</f>
        <v>0</v>
      </c>
      <c r="AJ364">
        <f>(AI364-1)*100</f>
        <v>0</v>
      </c>
      <c r="AK364">
        <f>MAX(0,($B$13+$C$13*CK364)/(1+$D$13*CK364)*CD364/(CF364+273)*$E$13)</f>
        <v>0</v>
      </c>
      <c r="AL364" t="s">
        <v>292</v>
      </c>
      <c r="AM364" t="s">
        <v>292</v>
      </c>
      <c r="AN364">
        <v>0</v>
      </c>
      <c r="AO364">
        <v>0</v>
      </c>
      <c r="AP364">
        <f>1-AN364/AO364</f>
        <v>0</v>
      </c>
      <c r="AQ364">
        <v>0</v>
      </c>
      <c r="AR364" t="s">
        <v>292</v>
      </c>
      <c r="AS364" t="s">
        <v>292</v>
      </c>
      <c r="AT364">
        <v>0</v>
      </c>
      <c r="AU364">
        <v>0</v>
      </c>
      <c r="AV364">
        <f>1-AT364/AU364</f>
        <v>0</v>
      </c>
      <c r="AW364">
        <v>0.5</v>
      </c>
      <c r="AX364">
        <f>BO364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292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BN364">
        <f>$B$11*CL364+$C$11*CM364+$F$11*CN364*(1-CQ364)</f>
        <v>0</v>
      </c>
      <c r="BO364">
        <f>BN364*BP364</f>
        <v>0</v>
      </c>
      <c r="BP364">
        <f>($B$11*$D$9+$C$11*$D$9+$F$11*((DA364+CS364)/MAX(DA364+CS364+DB364, 0.1)*$I$9+DB364/MAX(DA364+CS364+DB364, 0.1)*$J$9))/($B$11+$C$11+$F$11)</f>
        <v>0</v>
      </c>
      <c r="BQ364">
        <f>($B$11*$K$9+$C$11*$K$9+$F$11*((DA364+CS364)/MAX(DA364+CS364+DB364, 0.1)*$P$9+DB364/MAX(DA364+CS364+DB364, 0.1)*$Q$9))/($B$11+$C$11+$F$11)</f>
        <v>0</v>
      </c>
      <c r="BR364">
        <v>6</v>
      </c>
      <c r="BS364">
        <v>0.5</v>
      </c>
      <c r="BT364" t="s">
        <v>293</v>
      </c>
      <c r="BU364">
        <v>2</v>
      </c>
      <c r="BV364">
        <v>1626127007.6</v>
      </c>
      <c r="BW364">
        <v>399.398333333333</v>
      </c>
      <c r="BX364">
        <v>419.987333333333</v>
      </c>
      <c r="BY364">
        <v>11.7614666666667</v>
      </c>
      <c r="BZ364">
        <v>6.71514333333333</v>
      </c>
      <c r="CA364">
        <v>397.272333333333</v>
      </c>
      <c r="CB364">
        <v>11.7891333333333</v>
      </c>
      <c r="CC364">
        <v>899.863333333333</v>
      </c>
      <c r="CD364">
        <v>100.776666666667</v>
      </c>
      <c r="CE364">
        <v>0.106809666666667</v>
      </c>
      <c r="CF364">
        <v>26.3275</v>
      </c>
      <c r="CG364">
        <v>24.5416</v>
      </c>
      <c r="CH364">
        <v>999.9</v>
      </c>
      <c r="CI364">
        <v>0</v>
      </c>
      <c r="CJ364">
        <v>0</v>
      </c>
      <c r="CK364">
        <v>9951.46</v>
      </c>
      <c r="CL364">
        <v>0</v>
      </c>
      <c r="CM364">
        <v>0.221023</v>
      </c>
      <c r="CN364">
        <v>1460.00666666667</v>
      </c>
      <c r="CO364">
        <v>0.972999</v>
      </c>
      <c r="CP364">
        <v>0.0270008</v>
      </c>
      <c r="CQ364">
        <v>0</v>
      </c>
      <c r="CR364">
        <v>872.578</v>
      </c>
      <c r="CS364">
        <v>4.99999</v>
      </c>
      <c r="CT364">
        <v>12806.7666666667</v>
      </c>
      <c r="CU364">
        <v>12728.3666666667</v>
      </c>
      <c r="CV364">
        <v>40.5</v>
      </c>
      <c r="CW364">
        <v>42.333</v>
      </c>
      <c r="CX364">
        <v>41.5206666666667</v>
      </c>
      <c r="CY364">
        <v>41.833</v>
      </c>
      <c r="CZ364">
        <v>42.625</v>
      </c>
      <c r="DA364">
        <v>1415.71666666667</v>
      </c>
      <c r="DB364">
        <v>39.29</v>
      </c>
      <c r="DC364">
        <v>0</v>
      </c>
      <c r="DD364">
        <v>1626127017.7</v>
      </c>
      <c r="DE364">
        <v>0</v>
      </c>
      <c r="DF364">
        <v>872.702153846154</v>
      </c>
      <c r="DG364">
        <v>-0.475418793143439</v>
      </c>
      <c r="DH364">
        <v>3.12478634838776</v>
      </c>
      <c r="DI364">
        <v>12805.9384615385</v>
      </c>
      <c r="DJ364">
        <v>15</v>
      </c>
      <c r="DK364">
        <v>1626126261</v>
      </c>
      <c r="DL364" t="s">
        <v>294</v>
      </c>
      <c r="DM364">
        <v>1626126255</v>
      </c>
      <c r="DN364">
        <v>1626126261</v>
      </c>
      <c r="DO364">
        <v>7</v>
      </c>
      <c r="DP364">
        <v>0.339</v>
      </c>
      <c r="DQ364">
        <v>0.02</v>
      </c>
      <c r="DR364">
        <v>2.158</v>
      </c>
      <c r="DS364">
        <v>-0.064</v>
      </c>
      <c r="DT364">
        <v>420</v>
      </c>
      <c r="DU364">
        <v>4</v>
      </c>
      <c r="DV364">
        <v>0.09</v>
      </c>
      <c r="DW364">
        <v>0.05</v>
      </c>
      <c r="DX364">
        <v>-20.5048951219512</v>
      </c>
      <c r="DY364">
        <v>-0.373747735191646</v>
      </c>
      <c r="DZ364">
        <v>0.045459974092572</v>
      </c>
      <c r="EA364">
        <v>1</v>
      </c>
      <c r="EB364">
        <v>872.717685714286</v>
      </c>
      <c r="EC364">
        <v>-0.309822775223487</v>
      </c>
      <c r="ED364">
        <v>0.220967841413126</v>
      </c>
      <c r="EE364">
        <v>1</v>
      </c>
      <c r="EF364">
        <v>5.0093587804878</v>
      </c>
      <c r="EG364">
        <v>0.323098536585361</v>
      </c>
      <c r="EH364">
        <v>0.0330901126781003</v>
      </c>
      <c r="EI364">
        <v>0</v>
      </c>
      <c r="EJ364">
        <v>2</v>
      </c>
      <c r="EK364">
        <v>3</v>
      </c>
      <c r="EL364" t="s">
        <v>340</v>
      </c>
      <c r="EM364">
        <v>100</v>
      </c>
      <c r="EN364">
        <v>100</v>
      </c>
      <c r="EO364">
        <v>2.125</v>
      </c>
      <c r="EP364">
        <v>-0.0275</v>
      </c>
      <c r="EQ364">
        <v>1.36772170046793</v>
      </c>
      <c r="ER364">
        <v>0.00225868272383977</v>
      </c>
      <c r="ES364">
        <v>-9.96746185667655e-07</v>
      </c>
      <c r="ET364">
        <v>2.83711317370827e-10</v>
      </c>
      <c r="EU364">
        <v>-0.063082517618382</v>
      </c>
      <c r="EV364">
        <v>-0.00217948432402501</v>
      </c>
      <c r="EW364">
        <v>0.000453263451741206</v>
      </c>
      <c r="EX364">
        <v>-1.16319206543697e-06</v>
      </c>
      <c r="EY364">
        <v>-2</v>
      </c>
      <c r="EZ364">
        <v>2196</v>
      </c>
      <c r="FA364">
        <v>1</v>
      </c>
      <c r="FB364">
        <v>25</v>
      </c>
      <c r="FC364">
        <v>12.6</v>
      </c>
      <c r="FD364">
        <v>12.5</v>
      </c>
      <c r="FE364">
        <v>18</v>
      </c>
      <c r="FF364">
        <v>948.131</v>
      </c>
      <c r="FG364">
        <v>426.979</v>
      </c>
      <c r="FH364">
        <v>30.6487</v>
      </c>
      <c r="FI364">
        <v>25.3428</v>
      </c>
      <c r="FJ364">
        <v>30.0002</v>
      </c>
      <c r="FK364">
        <v>25.4889</v>
      </c>
      <c r="FL364">
        <v>25.5299</v>
      </c>
      <c r="FM364">
        <v>25.2993</v>
      </c>
      <c r="FN364">
        <v>61.4703</v>
      </c>
      <c r="FO364">
        <v>0</v>
      </c>
      <c r="FP364">
        <v>30.78</v>
      </c>
      <c r="FQ364">
        <v>420</v>
      </c>
      <c r="FR364">
        <v>6.80016</v>
      </c>
      <c r="FS364">
        <v>101.442</v>
      </c>
      <c r="FT364">
        <v>102.067</v>
      </c>
    </row>
    <row r="365" spans="1:176">
      <c r="A365">
        <v>349</v>
      </c>
      <c r="B365">
        <v>1626127010.6</v>
      </c>
      <c r="C365">
        <v>696.099999904633</v>
      </c>
      <c r="D365" t="s">
        <v>992</v>
      </c>
      <c r="E365" t="s">
        <v>993</v>
      </c>
      <c r="F365">
        <v>1</v>
      </c>
      <c r="I365">
        <v>1626127009.6</v>
      </c>
      <c r="J365">
        <f>(K365)/1000</f>
        <v>0</v>
      </c>
      <c r="K365">
        <f>1000*CC365*AI365*(BY365-BZ365)/(100*BR365*(1000-AI365*BY365))</f>
        <v>0</v>
      </c>
      <c r="L365">
        <f>CC365*AI365*(BX365-BW365*(1000-AI365*BZ365)/(1000-AI365*BY365))/(100*BR365)</f>
        <v>0</v>
      </c>
      <c r="M365">
        <f>BW365 - IF(AI365&gt;1, L365*BR365*100.0/(AK365*CK365), 0)</f>
        <v>0</v>
      </c>
      <c r="N365">
        <f>((T365-J365/2)*M365-L365)/(T365+J365/2)</f>
        <v>0</v>
      </c>
      <c r="O365">
        <f>N365*(CD365+CE365)/1000.0</f>
        <v>0</v>
      </c>
      <c r="P365">
        <f>(BW365 - IF(AI365&gt;1, L365*BR365*100.0/(AK365*CK365), 0))*(CD365+CE365)/1000.0</f>
        <v>0</v>
      </c>
      <c r="Q365">
        <f>2.0/((1/S365-1/R365)+SIGN(S365)*SQRT((1/S365-1/R365)*(1/S365-1/R365) + 4*BS365/((BS365+1)*(BS365+1))*(2*1/S365*1/R365-1/R365*1/R365)))</f>
        <v>0</v>
      </c>
      <c r="R365">
        <f>IF(LEFT(BT365,1)&lt;&gt;"0",IF(LEFT(BT365,1)="1",3.0,BU365),$D$5+$E$5*(CK365*CD365/($K$5*1000))+$F$5*(CK365*CD365/($K$5*1000))*MAX(MIN(BR365,$J$5),$I$5)*MAX(MIN(BR365,$J$5),$I$5)+$G$5*MAX(MIN(BR365,$J$5),$I$5)*(CK365*CD365/($K$5*1000))+$H$5*(CK365*CD365/($K$5*1000))*(CK365*CD365/($K$5*1000)))</f>
        <v>0</v>
      </c>
      <c r="S365">
        <f>J365*(1000-(1000*0.61365*exp(17.502*W365/(240.97+W365))/(CD365+CE365)+BY365)/2)/(1000*0.61365*exp(17.502*W365/(240.97+W365))/(CD365+CE365)-BY365)</f>
        <v>0</v>
      </c>
      <c r="T365">
        <f>1/((BS365+1)/(Q365/1.6)+1/(R365/1.37)) + BS365/((BS365+1)/(Q365/1.6) + BS365/(R365/1.37))</f>
        <v>0</v>
      </c>
      <c r="U365">
        <f>(BN365*BQ365)</f>
        <v>0</v>
      </c>
      <c r="V365">
        <f>(CF365+(U365+2*0.95*5.67E-8*(((CF365+$B$7)+273)^4-(CF365+273)^4)-44100*J365)/(1.84*29.3*R365+8*0.95*5.67E-8*(CF365+273)^3))</f>
        <v>0</v>
      </c>
      <c r="W365">
        <f>($C$7*CG365+$D$7*CH365+$E$7*V365)</f>
        <v>0</v>
      </c>
      <c r="X365">
        <f>0.61365*exp(17.502*W365/(240.97+W365))</f>
        <v>0</v>
      </c>
      <c r="Y365">
        <f>(Z365/AA365*100)</f>
        <v>0</v>
      </c>
      <c r="Z365">
        <f>BY365*(CD365+CE365)/1000</f>
        <v>0</v>
      </c>
      <c r="AA365">
        <f>0.61365*exp(17.502*CF365/(240.97+CF365))</f>
        <v>0</v>
      </c>
      <c r="AB365">
        <f>(X365-BY365*(CD365+CE365)/1000)</f>
        <v>0</v>
      </c>
      <c r="AC365">
        <f>(-J365*44100)</f>
        <v>0</v>
      </c>
      <c r="AD365">
        <f>2*29.3*R365*0.92*(CF365-W365)</f>
        <v>0</v>
      </c>
      <c r="AE365">
        <f>2*0.95*5.67E-8*(((CF365+$B$7)+273)^4-(W365+273)^4)</f>
        <v>0</v>
      </c>
      <c r="AF365">
        <f>U365+AE365+AC365+AD365</f>
        <v>0</v>
      </c>
      <c r="AG365">
        <v>10</v>
      </c>
      <c r="AH365">
        <v>1</v>
      </c>
      <c r="AI365">
        <f>IF(AG365*$H$13&gt;=AK365,1.0,(AK365/(AK365-AG365*$H$13)))</f>
        <v>0</v>
      </c>
      <c r="AJ365">
        <f>(AI365-1)*100</f>
        <v>0</v>
      </c>
      <c r="AK365">
        <f>MAX(0,($B$13+$C$13*CK365)/(1+$D$13*CK365)*CD365/(CF365+273)*$E$13)</f>
        <v>0</v>
      </c>
      <c r="AL365" t="s">
        <v>292</v>
      </c>
      <c r="AM365" t="s">
        <v>292</v>
      </c>
      <c r="AN365">
        <v>0</v>
      </c>
      <c r="AO365">
        <v>0</v>
      </c>
      <c r="AP365">
        <f>1-AN365/AO365</f>
        <v>0</v>
      </c>
      <c r="AQ365">
        <v>0</v>
      </c>
      <c r="AR365" t="s">
        <v>292</v>
      </c>
      <c r="AS365" t="s">
        <v>292</v>
      </c>
      <c r="AT365">
        <v>0</v>
      </c>
      <c r="AU365">
        <v>0</v>
      </c>
      <c r="AV365">
        <f>1-AT365/AU365</f>
        <v>0</v>
      </c>
      <c r="AW365">
        <v>0.5</v>
      </c>
      <c r="AX365">
        <f>BO365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292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BN365">
        <f>$B$11*CL365+$C$11*CM365+$F$11*CN365*(1-CQ365)</f>
        <v>0</v>
      </c>
      <c r="BO365">
        <f>BN365*BP365</f>
        <v>0</v>
      </c>
      <c r="BP365">
        <f>($B$11*$D$9+$C$11*$D$9+$F$11*((DA365+CS365)/MAX(DA365+CS365+DB365, 0.1)*$I$9+DB365/MAX(DA365+CS365+DB365, 0.1)*$J$9))/($B$11+$C$11+$F$11)</f>
        <v>0</v>
      </c>
      <c r="BQ365">
        <f>($B$11*$K$9+$C$11*$K$9+$F$11*((DA365+CS365)/MAX(DA365+CS365+DB365, 0.1)*$P$9+DB365/MAX(DA365+CS365+DB365, 0.1)*$Q$9))/($B$11+$C$11+$F$11)</f>
        <v>0</v>
      </c>
      <c r="BR365">
        <v>6</v>
      </c>
      <c r="BS365">
        <v>0.5</v>
      </c>
      <c r="BT365" t="s">
        <v>293</v>
      </c>
      <c r="BU365">
        <v>2</v>
      </c>
      <c r="BV365">
        <v>1626127009.6</v>
      </c>
      <c r="BW365">
        <v>399.387</v>
      </c>
      <c r="BX365">
        <v>419.972666666667</v>
      </c>
      <c r="BY365">
        <v>11.8051666666667</v>
      </c>
      <c r="BZ365">
        <v>6.73575666666667</v>
      </c>
      <c r="CA365">
        <v>397.261666666667</v>
      </c>
      <c r="CB365">
        <v>11.8325</v>
      </c>
      <c r="CC365">
        <v>899.874333333333</v>
      </c>
      <c r="CD365">
        <v>100.777</v>
      </c>
      <c r="CE365">
        <v>0.107591333333333</v>
      </c>
      <c r="CF365">
        <v>26.3733666666667</v>
      </c>
      <c r="CG365">
        <v>24.5877666666667</v>
      </c>
      <c r="CH365">
        <v>999.9</v>
      </c>
      <c r="CI365">
        <v>0</v>
      </c>
      <c r="CJ365">
        <v>0</v>
      </c>
      <c r="CK365">
        <v>9985.83333333333</v>
      </c>
      <c r="CL365">
        <v>0</v>
      </c>
      <c r="CM365">
        <v>0.221023</v>
      </c>
      <c r="CN365">
        <v>1460.00333333333</v>
      </c>
      <c r="CO365">
        <v>0.972999</v>
      </c>
      <c r="CP365">
        <v>0.0270008</v>
      </c>
      <c r="CQ365">
        <v>0</v>
      </c>
      <c r="CR365">
        <v>872.804</v>
      </c>
      <c r="CS365">
        <v>4.99999</v>
      </c>
      <c r="CT365">
        <v>12806.7</v>
      </c>
      <c r="CU365">
        <v>12728.3666666667</v>
      </c>
      <c r="CV365">
        <v>40.5</v>
      </c>
      <c r="CW365">
        <v>42.333</v>
      </c>
      <c r="CX365">
        <v>41.5413333333333</v>
      </c>
      <c r="CY365">
        <v>41.854</v>
      </c>
      <c r="CZ365">
        <v>42.625</v>
      </c>
      <c r="DA365">
        <v>1415.71333333333</v>
      </c>
      <c r="DB365">
        <v>39.29</v>
      </c>
      <c r="DC365">
        <v>0</v>
      </c>
      <c r="DD365">
        <v>1626127020.1</v>
      </c>
      <c r="DE365">
        <v>0</v>
      </c>
      <c r="DF365">
        <v>872.700923076923</v>
      </c>
      <c r="DG365">
        <v>-0.448820496374475</v>
      </c>
      <c r="DH365">
        <v>5.47008548384535</v>
      </c>
      <c r="DI365">
        <v>12806.0692307692</v>
      </c>
      <c r="DJ365">
        <v>15</v>
      </c>
      <c r="DK365">
        <v>1626126261</v>
      </c>
      <c r="DL365" t="s">
        <v>294</v>
      </c>
      <c r="DM365">
        <v>1626126255</v>
      </c>
      <c r="DN365">
        <v>1626126261</v>
      </c>
      <c r="DO365">
        <v>7</v>
      </c>
      <c r="DP365">
        <v>0.339</v>
      </c>
      <c r="DQ365">
        <v>0.02</v>
      </c>
      <c r="DR365">
        <v>2.158</v>
      </c>
      <c r="DS365">
        <v>-0.064</v>
      </c>
      <c r="DT365">
        <v>420</v>
      </c>
      <c r="DU365">
        <v>4</v>
      </c>
      <c r="DV365">
        <v>0.09</v>
      </c>
      <c r="DW365">
        <v>0.05</v>
      </c>
      <c r="DX365">
        <v>-20.5190658536585</v>
      </c>
      <c r="DY365">
        <v>-0.383705226480837</v>
      </c>
      <c r="DZ365">
        <v>0.0463218992078529</v>
      </c>
      <c r="EA365">
        <v>1</v>
      </c>
      <c r="EB365">
        <v>872.715</v>
      </c>
      <c r="EC365">
        <v>-0.179831667692654</v>
      </c>
      <c r="ED365">
        <v>0.222958074602161</v>
      </c>
      <c r="EE365">
        <v>1</v>
      </c>
      <c r="EF365">
        <v>5.01785780487805</v>
      </c>
      <c r="EG365">
        <v>0.325550801393733</v>
      </c>
      <c r="EH365">
        <v>0.033319530236506</v>
      </c>
      <c r="EI365">
        <v>0</v>
      </c>
      <c r="EJ365">
        <v>2</v>
      </c>
      <c r="EK365">
        <v>3</v>
      </c>
      <c r="EL365" t="s">
        <v>340</v>
      </c>
      <c r="EM365">
        <v>100</v>
      </c>
      <c r="EN365">
        <v>100</v>
      </c>
      <c r="EO365">
        <v>2.125</v>
      </c>
      <c r="EP365">
        <v>-0.0272</v>
      </c>
      <c r="EQ365">
        <v>1.36772170046793</v>
      </c>
      <c r="ER365">
        <v>0.00225868272383977</v>
      </c>
      <c r="ES365">
        <v>-9.96746185667655e-07</v>
      </c>
      <c r="ET365">
        <v>2.83711317370827e-10</v>
      </c>
      <c r="EU365">
        <v>-0.063082517618382</v>
      </c>
      <c r="EV365">
        <v>-0.00217948432402501</v>
      </c>
      <c r="EW365">
        <v>0.000453263451741206</v>
      </c>
      <c r="EX365">
        <v>-1.16319206543697e-06</v>
      </c>
      <c r="EY365">
        <v>-2</v>
      </c>
      <c r="EZ365">
        <v>2196</v>
      </c>
      <c r="FA365">
        <v>1</v>
      </c>
      <c r="FB365">
        <v>25</v>
      </c>
      <c r="FC365">
        <v>12.6</v>
      </c>
      <c r="FD365">
        <v>12.5</v>
      </c>
      <c r="FE365">
        <v>18</v>
      </c>
      <c r="FF365">
        <v>948.348</v>
      </c>
      <c r="FG365">
        <v>426.961</v>
      </c>
      <c r="FH365">
        <v>30.7087</v>
      </c>
      <c r="FI365">
        <v>25.344</v>
      </c>
      <c r="FJ365">
        <v>30.0001</v>
      </c>
      <c r="FK365">
        <v>25.4879</v>
      </c>
      <c r="FL365">
        <v>25.5295</v>
      </c>
      <c r="FM365">
        <v>25.2967</v>
      </c>
      <c r="FN365">
        <v>61.4703</v>
      </c>
      <c r="FO365">
        <v>0</v>
      </c>
      <c r="FP365">
        <v>30.78</v>
      </c>
      <c r="FQ365">
        <v>420</v>
      </c>
      <c r="FR365">
        <v>6.7941</v>
      </c>
      <c r="FS365">
        <v>101.443</v>
      </c>
      <c r="FT365">
        <v>102.068</v>
      </c>
    </row>
    <row r="366" spans="1:176">
      <c r="A366">
        <v>350</v>
      </c>
      <c r="B366">
        <v>1626127012.6</v>
      </c>
      <c r="C366">
        <v>698.099999904633</v>
      </c>
      <c r="D366" t="s">
        <v>994</v>
      </c>
      <c r="E366" t="s">
        <v>995</v>
      </c>
      <c r="F366">
        <v>1</v>
      </c>
      <c r="I366">
        <v>1626127011.6</v>
      </c>
      <c r="J366">
        <f>(K366)/1000</f>
        <v>0</v>
      </c>
      <c r="K366">
        <f>1000*CC366*AI366*(BY366-BZ366)/(100*BR366*(1000-AI366*BY366))</f>
        <v>0</v>
      </c>
      <c r="L366">
        <f>CC366*AI366*(BX366-BW366*(1000-AI366*BZ366)/(1000-AI366*BY366))/(100*BR366)</f>
        <v>0</v>
      </c>
      <c r="M366">
        <f>BW366 - IF(AI366&gt;1, L366*BR366*100.0/(AK366*CK366), 0)</f>
        <v>0</v>
      </c>
      <c r="N366">
        <f>((T366-J366/2)*M366-L366)/(T366+J366/2)</f>
        <v>0</v>
      </c>
      <c r="O366">
        <f>N366*(CD366+CE366)/1000.0</f>
        <v>0</v>
      </c>
      <c r="P366">
        <f>(BW366 - IF(AI366&gt;1, L366*BR366*100.0/(AK366*CK366), 0))*(CD366+CE366)/1000.0</f>
        <v>0</v>
      </c>
      <c r="Q366">
        <f>2.0/((1/S366-1/R366)+SIGN(S366)*SQRT((1/S366-1/R366)*(1/S366-1/R366) + 4*BS366/((BS366+1)*(BS366+1))*(2*1/S366*1/R366-1/R366*1/R366)))</f>
        <v>0</v>
      </c>
      <c r="R366">
        <f>IF(LEFT(BT366,1)&lt;&gt;"0",IF(LEFT(BT366,1)="1",3.0,BU366),$D$5+$E$5*(CK366*CD366/($K$5*1000))+$F$5*(CK366*CD366/($K$5*1000))*MAX(MIN(BR366,$J$5),$I$5)*MAX(MIN(BR366,$J$5),$I$5)+$G$5*MAX(MIN(BR366,$J$5),$I$5)*(CK366*CD366/($K$5*1000))+$H$5*(CK366*CD366/($K$5*1000))*(CK366*CD366/($K$5*1000)))</f>
        <v>0</v>
      </c>
      <c r="S366">
        <f>J366*(1000-(1000*0.61365*exp(17.502*W366/(240.97+W366))/(CD366+CE366)+BY366)/2)/(1000*0.61365*exp(17.502*W366/(240.97+W366))/(CD366+CE366)-BY366)</f>
        <v>0</v>
      </c>
      <c r="T366">
        <f>1/((BS366+1)/(Q366/1.6)+1/(R366/1.37)) + BS366/((BS366+1)/(Q366/1.6) + BS366/(R366/1.37))</f>
        <v>0</v>
      </c>
      <c r="U366">
        <f>(BN366*BQ366)</f>
        <v>0</v>
      </c>
      <c r="V366">
        <f>(CF366+(U366+2*0.95*5.67E-8*(((CF366+$B$7)+273)^4-(CF366+273)^4)-44100*J366)/(1.84*29.3*R366+8*0.95*5.67E-8*(CF366+273)^3))</f>
        <v>0</v>
      </c>
      <c r="W366">
        <f>($C$7*CG366+$D$7*CH366+$E$7*V366)</f>
        <v>0</v>
      </c>
      <c r="X366">
        <f>0.61365*exp(17.502*W366/(240.97+W366))</f>
        <v>0</v>
      </c>
      <c r="Y366">
        <f>(Z366/AA366*100)</f>
        <v>0</v>
      </c>
      <c r="Z366">
        <f>BY366*(CD366+CE366)/1000</f>
        <v>0</v>
      </c>
      <c r="AA366">
        <f>0.61365*exp(17.502*CF366/(240.97+CF366))</f>
        <v>0</v>
      </c>
      <c r="AB366">
        <f>(X366-BY366*(CD366+CE366)/1000)</f>
        <v>0</v>
      </c>
      <c r="AC366">
        <f>(-J366*44100)</f>
        <v>0</v>
      </c>
      <c r="AD366">
        <f>2*29.3*R366*0.92*(CF366-W366)</f>
        <v>0</v>
      </c>
      <c r="AE366">
        <f>2*0.95*5.67E-8*(((CF366+$B$7)+273)^4-(W366+273)^4)</f>
        <v>0</v>
      </c>
      <c r="AF366">
        <f>U366+AE366+AC366+AD366</f>
        <v>0</v>
      </c>
      <c r="AG366">
        <v>10</v>
      </c>
      <c r="AH366">
        <v>1</v>
      </c>
      <c r="AI366">
        <f>IF(AG366*$H$13&gt;=AK366,1.0,(AK366/(AK366-AG366*$H$13)))</f>
        <v>0</v>
      </c>
      <c r="AJ366">
        <f>(AI366-1)*100</f>
        <v>0</v>
      </c>
      <c r="AK366">
        <f>MAX(0,($B$13+$C$13*CK366)/(1+$D$13*CK366)*CD366/(CF366+273)*$E$13)</f>
        <v>0</v>
      </c>
      <c r="AL366" t="s">
        <v>292</v>
      </c>
      <c r="AM366" t="s">
        <v>292</v>
      </c>
      <c r="AN366">
        <v>0</v>
      </c>
      <c r="AO366">
        <v>0</v>
      </c>
      <c r="AP366">
        <f>1-AN366/AO366</f>
        <v>0</v>
      </c>
      <c r="AQ366">
        <v>0</v>
      </c>
      <c r="AR366" t="s">
        <v>292</v>
      </c>
      <c r="AS366" t="s">
        <v>292</v>
      </c>
      <c r="AT366">
        <v>0</v>
      </c>
      <c r="AU366">
        <v>0</v>
      </c>
      <c r="AV366">
        <f>1-AT366/AU366</f>
        <v>0</v>
      </c>
      <c r="AW366">
        <v>0.5</v>
      </c>
      <c r="AX366">
        <f>BO366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292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BN366">
        <f>$B$11*CL366+$C$11*CM366+$F$11*CN366*(1-CQ366)</f>
        <v>0</v>
      </c>
      <c r="BO366">
        <f>BN366*BP366</f>
        <v>0</v>
      </c>
      <c r="BP366">
        <f>($B$11*$D$9+$C$11*$D$9+$F$11*((DA366+CS366)/MAX(DA366+CS366+DB366, 0.1)*$I$9+DB366/MAX(DA366+CS366+DB366, 0.1)*$J$9))/($B$11+$C$11+$F$11)</f>
        <v>0</v>
      </c>
      <c r="BQ366">
        <f>($B$11*$K$9+$C$11*$K$9+$F$11*((DA366+CS366)/MAX(DA366+CS366+DB366, 0.1)*$P$9+DB366/MAX(DA366+CS366+DB366, 0.1)*$Q$9))/($B$11+$C$11+$F$11)</f>
        <v>0</v>
      </c>
      <c r="BR366">
        <v>6</v>
      </c>
      <c r="BS366">
        <v>0.5</v>
      </c>
      <c r="BT366" t="s">
        <v>293</v>
      </c>
      <c r="BU366">
        <v>2</v>
      </c>
      <c r="BV366">
        <v>1626127011.6</v>
      </c>
      <c r="BW366">
        <v>399.365</v>
      </c>
      <c r="BX366">
        <v>420.006333333333</v>
      </c>
      <c r="BY366">
        <v>11.8430666666667</v>
      </c>
      <c r="BZ366">
        <v>6.7398</v>
      </c>
      <c r="CA366">
        <v>397.239333333333</v>
      </c>
      <c r="CB366">
        <v>11.8701</v>
      </c>
      <c r="CC366">
        <v>900.087333333333</v>
      </c>
      <c r="CD366">
        <v>100.776666666667</v>
      </c>
      <c r="CE366">
        <v>0.108032</v>
      </c>
      <c r="CF366">
        <v>26.4182333333333</v>
      </c>
      <c r="CG366">
        <v>24.6373</v>
      </c>
      <c r="CH366">
        <v>999.9</v>
      </c>
      <c r="CI366">
        <v>0</v>
      </c>
      <c r="CJ366">
        <v>0</v>
      </c>
      <c r="CK366">
        <v>9993.10666666667</v>
      </c>
      <c r="CL366">
        <v>0</v>
      </c>
      <c r="CM366">
        <v>0.221023</v>
      </c>
      <c r="CN366">
        <v>1460.00333333333</v>
      </c>
      <c r="CO366">
        <v>0.972999</v>
      </c>
      <c r="CP366">
        <v>0.0270008</v>
      </c>
      <c r="CQ366">
        <v>0</v>
      </c>
      <c r="CR366">
        <v>872.616</v>
      </c>
      <c r="CS366">
        <v>4.99999</v>
      </c>
      <c r="CT366">
        <v>12807.1666666667</v>
      </c>
      <c r="CU366">
        <v>12728.3333333333</v>
      </c>
      <c r="CV366">
        <v>40.5</v>
      </c>
      <c r="CW366">
        <v>42.375</v>
      </c>
      <c r="CX366">
        <v>41.5206666666667</v>
      </c>
      <c r="CY366">
        <v>41.812</v>
      </c>
      <c r="CZ366">
        <v>42.625</v>
      </c>
      <c r="DA366">
        <v>1415.71333333333</v>
      </c>
      <c r="DB366">
        <v>39.29</v>
      </c>
      <c r="DC366">
        <v>0</v>
      </c>
      <c r="DD366">
        <v>1626127021.9</v>
      </c>
      <c r="DE366">
        <v>0</v>
      </c>
      <c r="DF366">
        <v>872.67996</v>
      </c>
      <c r="DG366">
        <v>-0.565384600672011</v>
      </c>
      <c r="DH366">
        <v>8.55384616809397</v>
      </c>
      <c r="DI366">
        <v>12806.26</v>
      </c>
      <c r="DJ366">
        <v>15</v>
      </c>
      <c r="DK366">
        <v>1626126261</v>
      </c>
      <c r="DL366" t="s">
        <v>294</v>
      </c>
      <c r="DM366">
        <v>1626126255</v>
      </c>
      <c r="DN366">
        <v>1626126261</v>
      </c>
      <c r="DO366">
        <v>7</v>
      </c>
      <c r="DP366">
        <v>0.339</v>
      </c>
      <c r="DQ366">
        <v>0.02</v>
      </c>
      <c r="DR366">
        <v>2.158</v>
      </c>
      <c r="DS366">
        <v>-0.064</v>
      </c>
      <c r="DT366">
        <v>420</v>
      </c>
      <c r="DU366">
        <v>4</v>
      </c>
      <c r="DV366">
        <v>0.09</v>
      </c>
      <c r="DW366">
        <v>0.05</v>
      </c>
      <c r="DX366">
        <v>-20.5330926829268</v>
      </c>
      <c r="DY366">
        <v>-0.435060627177692</v>
      </c>
      <c r="DZ366">
        <v>0.0512267241147978</v>
      </c>
      <c r="EA366">
        <v>1</v>
      </c>
      <c r="EB366">
        <v>872.696823529412</v>
      </c>
      <c r="EC366">
        <v>-0.356980933792713</v>
      </c>
      <c r="ED366">
        <v>0.221185372161295</v>
      </c>
      <c r="EE366">
        <v>1</v>
      </c>
      <c r="EF366">
        <v>5.03014634146342</v>
      </c>
      <c r="EG366">
        <v>0.341242160278742</v>
      </c>
      <c r="EH366">
        <v>0.0349800081409644</v>
      </c>
      <c r="EI366">
        <v>0</v>
      </c>
      <c r="EJ366">
        <v>2</v>
      </c>
      <c r="EK366">
        <v>3</v>
      </c>
      <c r="EL366" t="s">
        <v>340</v>
      </c>
      <c r="EM366">
        <v>100</v>
      </c>
      <c r="EN366">
        <v>100</v>
      </c>
      <c r="EO366">
        <v>2.125</v>
      </c>
      <c r="EP366">
        <v>-0.0269</v>
      </c>
      <c r="EQ366">
        <v>1.36772170046793</v>
      </c>
      <c r="ER366">
        <v>0.00225868272383977</v>
      </c>
      <c r="ES366">
        <v>-9.96746185667655e-07</v>
      </c>
      <c r="ET366">
        <v>2.83711317370827e-10</v>
      </c>
      <c r="EU366">
        <v>-0.063082517618382</v>
      </c>
      <c r="EV366">
        <v>-0.00217948432402501</v>
      </c>
      <c r="EW366">
        <v>0.000453263451741206</v>
      </c>
      <c r="EX366">
        <v>-1.16319206543697e-06</v>
      </c>
      <c r="EY366">
        <v>-2</v>
      </c>
      <c r="EZ366">
        <v>2196</v>
      </c>
      <c r="FA366">
        <v>1</v>
      </c>
      <c r="FB366">
        <v>25</v>
      </c>
      <c r="FC366">
        <v>12.6</v>
      </c>
      <c r="FD366">
        <v>12.5</v>
      </c>
      <c r="FE366">
        <v>18</v>
      </c>
      <c r="FF366">
        <v>948.792</v>
      </c>
      <c r="FG366">
        <v>427.02</v>
      </c>
      <c r="FH366">
        <v>30.7816</v>
      </c>
      <c r="FI366">
        <v>25.3448</v>
      </c>
      <c r="FJ366">
        <v>30.0002</v>
      </c>
      <c r="FK366">
        <v>25.4879</v>
      </c>
      <c r="FL366">
        <v>25.5295</v>
      </c>
      <c r="FM366">
        <v>25.298</v>
      </c>
      <c r="FN366">
        <v>61.4703</v>
      </c>
      <c r="FO366">
        <v>0</v>
      </c>
      <c r="FP366">
        <v>30.89</v>
      </c>
      <c r="FQ366">
        <v>420</v>
      </c>
      <c r="FR366">
        <v>6.84028</v>
      </c>
      <c r="FS366">
        <v>101.443</v>
      </c>
      <c r="FT366">
        <v>102.067</v>
      </c>
    </row>
    <row r="367" spans="1:176">
      <c r="A367">
        <v>351</v>
      </c>
      <c r="B367">
        <v>1626127014.6</v>
      </c>
      <c r="C367">
        <v>700.099999904633</v>
      </c>
      <c r="D367" t="s">
        <v>996</v>
      </c>
      <c r="E367" t="s">
        <v>997</v>
      </c>
      <c r="F367">
        <v>1</v>
      </c>
      <c r="I367">
        <v>1626127013.6</v>
      </c>
      <c r="J367">
        <f>(K367)/1000</f>
        <v>0</v>
      </c>
      <c r="K367">
        <f>1000*CC367*AI367*(BY367-BZ367)/(100*BR367*(1000-AI367*BY367))</f>
        <v>0</v>
      </c>
      <c r="L367">
        <f>CC367*AI367*(BX367-BW367*(1000-AI367*BZ367)/(1000-AI367*BY367))/(100*BR367)</f>
        <v>0</v>
      </c>
      <c r="M367">
        <f>BW367 - IF(AI367&gt;1, L367*BR367*100.0/(AK367*CK367), 0)</f>
        <v>0</v>
      </c>
      <c r="N367">
        <f>((T367-J367/2)*M367-L367)/(T367+J367/2)</f>
        <v>0</v>
      </c>
      <c r="O367">
        <f>N367*(CD367+CE367)/1000.0</f>
        <v>0</v>
      </c>
      <c r="P367">
        <f>(BW367 - IF(AI367&gt;1, L367*BR367*100.0/(AK367*CK367), 0))*(CD367+CE367)/1000.0</f>
        <v>0</v>
      </c>
      <c r="Q367">
        <f>2.0/((1/S367-1/R367)+SIGN(S367)*SQRT((1/S367-1/R367)*(1/S367-1/R367) + 4*BS367/((BS367+1)*(BS367+1))*(2*1/S367*1/R367-1/R367*1/R367)))</f>
        <v>0</v>
      </c>
      <c r="R367">
        <f>IF(LEFT(BT367,1)&lt;&gt;"0",IF(LEFT(BT367,1)="1",3.0,BU367),$D$5+$E$5*(CK367*CD367/($K$5*1000))+$F$5*(CK367*CD367/($K$5*1000))*MAX(MIN(BR367,$J$5),$I$5)*MAX(MIN(BR367,$J$5),$I$5)+$G$5*MAX(MIN(BR367,$J$5),$I$5)*(CK367*CD367/($K$5*1000))+$H$5*(CK367*CD367/($K$5*1000))*(CK367*CD367/($K$5*1000)))</f>
        <v>0</v>
      </c>
      <c r="S367">
        <f>J367*(1000-(1000*0.61365*exp(17.502*W367/(240.97+W367))/(CD367+CE367)+BY367)/2)/(1000*0.61365*exp(17.502*W367/(240.97+W367))/(CD367+CE367)-BY367)</f>
        <v>0</v>
      </c>
      <c r="T367">
        <f>1/((BS367+1)/(Q367/1.6)+1/(R367/1.37)) + BS367/((BS367+1)/(Q367/1.6) + BS367/(R367/1.37))</f>
        <v>0</v>
      </c>
      <c r="U367">
        <f>(BN367*BQ367)</f>
        <v>0</v>
      </c>
      <c r="V367">
        <f>(CF367+(U367+2*0.95*5.67E-8*(((CF367+$B$7)+273)^4-(CF367+273)^4)-44100*J367)/(1.84*29.3*R367+8*0.95*5.67E-8*(CF367+273)^3))</f>
        <v>0</v>
      </c>
      <c r="W367">
        <f>($C$7*CG367+$D$7*CH367+$E$7*V367)</f>
        <v>0</v>
      </c>
      <c r="X367">
        <f>0.61365*exp(17.502*W367/(240.97+W367))</f>
        <v>0</v>
      </c>
      <c r="Y367">
        <f>(Z367/AA367*100)</f>
        <v>0</v>
      </c>
      <c r="Z367">
        <f>BY367*(CD367+CE367)/1000</f>
        <v>0</v>
      </c>
      <c r="AA367">
        <f>0.61365*exp(17.502*CF367/(240.97+CF367))</f>
        <v>0</v>
      </c>
      <c r="AB367">
        <f>(X367-BY367*(CD367+CE367)/1000)</f>
        <v>0</v>
      </c>
      <c r="AC367">
        <f>(-J367*44100)</f>
        <v>0</v>
      </c>
      <c r="AD367">
        <f>2*29.3*R367*0.92*(CF367-W367)</f>
        <v>0</v>
      </c>
      <c r="AE367">
        <f>2*0.95*5.67E-8*(((CF367+$B$7)+273)^4-(W367+273)^4)</f>
        <v>0</v>
      </c>
      <c r="AF367">
        <f>U367+AE367+AC367+AD367</f>
        <v>0</v>
      </c>
      <c r="AG367">
        <v>10</v>
      </c>
      <c r="AH367">
        <v>1</v>
      </c>
      <c r="AI367">
        <f>IF(AG367*$H$13&gt;=AK367,1.0,(AK367/(AK367-AG367*$H$13)))</f>
        <v>0</v>
      </c>
      <c r="AJ367">
        <f>(AI367-1)*100</f>
        <v>0</v>
      </c>
      <c r="AK367">
        <f>MAX(0,($B$13+$C$13*CK367)/(1+$D$13*CK367)*CD367/(CF367+273)*$E$13)</f>
        <v>0</v>
      </c>
      <c r="AL367" t="s">
        <v>292</v>
      </c>
      <c r="AM367" t="s">
        <v>292</v>
      </c>
      <c r="AN367">
        <v>0</v>
      </c>
      <c r="AO367">
        <v>0</v>
      </c>
      <c r="AP367">
        <f>1-AN367/AO367</f>
        <v>0</v>
      </c>
      <c r="AQ367">
        <v>0</v>
      </c>
      <c r="AR367" t="s">
        <v>292</v>
      </c>
      <c r="AS367" t="s">
        <v>292</v>
      </c>
      <c r="AT367">
        <v>0</v>
      </c>
      <c r="AU367">
        <v>0</v>
      </c>
      <c r="AV367">
        <f>1-AT367/AU367</f>
        <v>0</v>
      </c>
      <c r="AW367">
        <v>0.5</v>
      </c>
      <c r="AX367">
        <f>BO367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292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BN367">
        <f>$B$11*CL367+$C$11*CM367+$F$11*CN367*(1-CQ367)</f>
        <v>0</v>
      </c>
      <c r="BO367">
        <f>BN367*BP367</f>
        <v>0</v>
      </c>
      <c r="BP367">
        <f>($B$11*$D$9+$C$11*$D$9+$F$11*((DA367+CS367)/MAX(DA367+CS367+DB367, 0.1)*$I$9+DB367/MAX(DA367+CS367+DB367, 0.1)*$J$9))/($B$11+$C$11+$F$11)</f>
        <v>0</v>
      </c>
      <c r="BQ367">
        <f>($B$11*$K$9+$C$11*$K$9+$F$11*((DA367+CS367)/MAX(DA367+CS367+DB367, 0.1)*$P$9+DB367/MAX(DA367+CS367+DB367, 0.1)*$Q$9))/($B$11+$C$11+$F$11)</f>
        <v>0</v>
      </c>
      <c r="BR367">
        <v>6</v>
      </c>
      <c r="BS367">
        <v>0.5</v>
      </c>
      <c r="BT367" t="s">
        <v>293</v>
      </c>
      <c r="BU367">
        <v>2</v>
      </c>
      <c r="BV367">
        <v>1626127013.6</v>
      </c>
      <c r="BW367">
        <v>399.384</v>
      </c>
      <c r="BX367">
        <v>420.02</v>
      </c>
      <c r="BY367">
        <v>11.871</v>
      </c>
      <c r="BZ367">
        <v>6.74256666666667</v>
      </c>
      <c r="CA367">
        <v>397.258333333333</v>
      </c>
      <c r="CB367">
        <v>11.8978</v>
      </c>
      <c r="CC367">
        <v>900.020333333333</v>
      </c>
      <c r="CD367">
        <v>100.776</v>
      </c>
      <c r="CE367">
        <v>0.108183333333333</v>
      </c>
      <c r="CF367">
        <v>26.4636666666667</v>
      </c>
      <c r="CG367">
        <v>24.6786333333333</v>
      </c>
      <c r="CH367">
        <v>999.9</v>
      </c>
      <c r="CI367">
        <v>0</v>
      </c>
      <c r="CJ367">
        <v>0</v>
      </c>
      <c r="CK367">
        <v>9971.87333333333</v>
      </c>
      <c r="CL367">
        <v>0</v>
      </c>
      <c r="CM367">
        <v>0.221023</v>
      </c>
      <c r="CN367">
        <v>1460</v>
      </c>
      <c r="CO367">
        <v>0.972999</v>
      </c>
      <c r="CP367">
        <v>0.0270008</v>
      </c>
      <c r="CQ367">
        <v>0</v>
      </c>
      <c r="CR367">
        <v>872.639333333333</v>
      </c>
      <c r="CS367">
        <v>4.99999</v>
      </c>
      <c r="CT367">
        <v>12808.1333333333</v>
      </c>
      <c r="CU367">
        <v>12728.3333333333</v>
      </c>
      <c r="CV367">
        <v>40.5206666666667</v>
      </c>
      <c r="CW367">
        <v>42.375</v>
      </c>
      <c r="CX367">
        <v>41.5206666666667</v>
      </c>
      <c r="CY367">
        <v>41.833</v>
      </c>
      <c r="CZ367">
        <v>42.625</v>
      </c>
      <c r="DA367">
        <v>1415.71</v>
      </c>
      <c r="DB367">
        <v>39.29</v>
      </c>
      <c r="DC367">
        <v>0</v>
      </c>
      <c r="DD367">
        <v>1626127024.3</v>
      </c>
      <c r="DE367">
        <v>0</v>
      </c>
      <c r="DF367">
        <v>872.66184</v>
      </c>
      <c r="DG367">
        <v>-0.417538450655613</v>
      </c>
      <c r="DH367">
        <v>11.5923077381195</v>
      </c>
      <c r="DI367">
        <v>12806.668</v>
      </c>
      <c r="DJ367">
        <v>15</v>
      </c>
      <c r="DK367">
        <v>1626126261</v>
      </c>
      <c r="DL367" t="s">
        <v>294</v>
      </c>
      <c r="DM367">
        <v>1626126255</v>
      </c>
      <c r="DN367">
        <v>1626126261</v>
      </c>
      <c r="DO367">
        <v>7</v>
      </c>
      <c r="DP367">
        <v>0.339</v>
      </c>
      <c r="DQ367">
        <v>0.02</v>
      </c>
      <c r="DR367">
        <v>2.158</v>
      </c>
      <c r="DS367">
        <v>-0.064</v>
      </c>
      <c r="DT367">
        <v>420</v>
      </c>
      <c r="DU367">
        <v>4</v>
      </c>
      <c r="DV367">
        <v>0.09</v>
      </c>
      <c r="DW367">
        <v>0.05</v>
      </c>
      <c r="DX367">
        <v>-20.5487829268293</v>
      </c>
      <c r="DY367">
        <v>-0.511839721254408</v>
      </c>
      <c r="DZ367">
        <v>0.0579571957376749</v>
      </c>
      <c r="EA367">
        <v>0</v>
      </c>
      <c r="EB367">
        <v>872.685857142857</v>
      </c>
      <c r="EC367">
        <v>-0.456167796383437</v>
      </c>
      <c r="ED367">
        <v>0.227564890947254</v>
      </c>
      <c r="EE367">
        <v>1</v>
      </c>
      <c r="EF367">
        <v>5.04505536585366</v>
      </c>
      <c r="EG367">
        <v>0.359718188153306</v>
      </c>
      <c r="EH367">
        <v>0.0372127587022515</v>
      </c>
      <c r="EI367">
        <v>0</v>
      </c>
      <c r="EJ367">
        <v>1</v>
      </c>
      <c r="EK367">
        <v>3</v>
      </c>
      <c r="EL367" t="s">
        <v>459</v>
      </c>
      <c r="EM367">
        <v>100</v>
      </c>
      <c r="EN367">
        <v>100</v>
      </c>
      <c r="EO367">
        <v>2.126</v>
      </c>
      <c r="EP367">
        <v>-0.0267</v>
      </c>
      <c r="EQ367">
        <v>1.36772170046793</v>
      </c>
      <c r="ER367">
        <v>0.00225868272383977</v>
      </c>
      <c r="ES367">
        <v>-9.96746185667655e-07</v>
      </c>
      <c r="ET367">
        <v>2.83711317370827e-10</v>
      </c>
      <c r="EU367">
        <v>-0.063082517618382</v>
      </c>
      <c r="EV367">
        <v>-0.00217948432402501</v>
      </c>
      <c r="EW367">
        <v>0.000453263451741206</v>
      </c>
      <c r="EX367">
        <v>-1.16319206543697e-06</v>
      </c>
      <c r="EY367">
        <v>-2</v>
      </c>
      <c r="EZ367">
        <v>2196</v>
      </c>
      <c r="FA367">
        <v>1</v>
      </c>
      <c r="FB367">
        <v>25</v>
      </c>
      <c r="FC367">
        <v>12.7</v>
      </c>
      <c r="FD367">
        <v>12.6</v>
      </c>
      <c r="FE367">
        <v>18</v>
      </c>
      <c r="FF367">
        <v>948.583</v>
      </c>
      <c r="FG367">
        <v>426.897</v>
      </c>
      <c r="FH367">
        <v>30.8551</v>
      </c>
      <c r="FI367">
        <v>25.3449</v>
      </c>
      <c r="FJ367">
        <v>30.0003</v>
      </c>
      <c r="FK367">
        <v>25.4879</v>
      </c>
      <c r="FL367">
        <v>25.5289</v>
      </c>
      <c r="FM367">
        <v>25.2985</v>
      </c>
      <c r="FN367">
        <v>61.4703</v>
      </c>
      <c r="FO367">
        <v>0</v>
      </c>
      <c r="FP367">
        <v>30.99</v>
      </c>
      <c r="FQ367">
        <v>420</v>
      </c>
      <c r="FR367">
        <v>6.83839</v>
      </c>
      <c r="FS367">
        <v>101.444</v>
      </c>
      <c r="FT367">
        <v>102.068</v>
      </c>
    </row>
    <row r="368" spans="1:176">
      <c r="A368">
        <v>352</v>
      </c>
      <c r="B368">
        <v>1626127016.6</v>
      </c>
      <c r="C368">
        <v>702.099999904633</v>
      </c>
      <c r="D368" t="s">
        <v>998</v>
      </c>
      <c r="E368" t="s">
        <v>999</v>
      </c>
      <c r="F368">
        <v>1</v>
      </c>
      <c r="I368">
        <v>1626127015.6</v>
      </c>
      <c r="J368">
        <f>(K368)/1000</f>
        <v>0</v>
      </c>
      <c r="K368">
        <f>1000*CC368*AI368*(BY368-BZ368)/(100*BR368*(1000-AI368*BY368))</f>
        <v>0</v>
      </c>
      <c r="L368">
        <f>CC368*AI368*(BX368-BW368*(1000-AI368*BZ368)/(1000-AI368*BY368))/(100*BR368)</f>
        <v>0</v>
      </c>
      <c r="M368">
        <f>BW368 - IF(AI368&gt;1, L368*BR368*100.0/(AK368*CK368), 0)</f>
        <v>0</v>
      </c>
      <c r="N368">
        <f>((T368-J368/2)*M368-L368)/(T368+J368/2)</f>
        <v>0</v>
      </c>
      <c r="O368">
        <f>N368*(CD368+CE368)/1000.0</f>
        <v>0</v>
      </c>
      <c r="P368">
        <f>(BW368 - IF(AI368&gt;1, L368*BR368*100.0/(AK368*CK368), 0))*(CD368+CE368)/1000.0</f>
        <v>0</v>
      </c>
      <c r="Q368">
        <f>2.0/((1/S368-1/R368)+SIGN(S368)*SQRT((1/S368-1/R368)*(1/S368-1/R368) + 4*BS368/((BS368+1)*(BS368+1))*(2*1/S368*1/R368-1/R368*1/R368)))</f>
        <v>0</v>
      </c>
      <c r="R368">
        <f>IF(LEFT(BT368,1)&lt;&gt;"0",IF(LEFT(BT368,1)="1",3.0,BU368),$D$5+$E$5*(CK368*CD368/($K$5*1000))+$F$5*(CK368*CD368/($K$5*1000))*MAX(MIN(BR368,$J$5),$I$5)*MAX(MIN(BR368,$J$5),$I$5)+$G$5*MAX(MIN(BR368,$J$5),$I$5)*(CK368*CD368/($K$5*1000))+$H$5*(CK368*CD368/($K$5*1000))*(CK368*CD368/($K$5*1000)))</f>
        <v>0</v>
      </c>
      <c r="S368">
        <f>J368*(1000-(1000*0.61365*exp(17.502*W368/(240.97+W368))/(CD368+CE368)+BY368)/2)/(1000*0.61365*exp(17.502*W368/(240.97+W368))/(CD368+CE368)-BY368)</f>
        <v>0</v>
      </c>
      <c r="T368">
        <f>1/((BS368+1)/(Q368/1.6)+1/(R368/1.37)) + BS368/((BS368+1)/(Q368/1.6) + BS368/(R368/1.37))</f>
        <v>0</v>
      </c>
      <c r="U368">
        <f>(BN368*BQ368)</f>
        <v>0</v>
      </c>
      <c r="V368">
        <f>(CF368+(U368+2*0.95*5.67E-8*(((CF368+$B$7)+273)^4-(CF368+273)^4)-44100*J368)/(1.84*29.3*R368+8*0.95*5.67E-8*(CF368+273)^3))</f>
        <v>0</v>
      </c>
      <c r="W368">
        <f>($C$7*CG368+$D$7*CH368+$E$7*V368)</f>
        <v>0</v>
      </c>
      <c r="X368">
        <f>0.61365*exp(17.502*W368/(240.97+W368))</f>
        <v>0</v>
      </c>
      <c r="Y368">
        <f>(Z368/AA368*100)</f>
        <v>0</v>
      </c>
      <c r="Z368">
        <f>BY368*(CD368+CE368)/1000</f>
        <v>0</v>
      </c>
      <c r="AA368">
        <f>0.61365*exp(17.502*CF368/(240.97+CF368))</f>
        <v>0</v>
      </c>
      <c r="AB368">
        <f>(X368-BY368*(CD368+CE368)/1000)</f>
        <v>0</v>
      </c>
      <c r="AC368">
        <f>(-J368*44100)</f>
        <v>0</v>
      </c>
      <c r="AD368">
        <f>2*29.3*R368*0.92*(CF368-W368)</f>
        <v>0</v>
      </c>
      <c r="AE368">
        <f>2*0.95*5.67E-8*(((CF368+$B$7)+273)^4-(W368+273)^4)</f>
        <v>0</v>
      </c>
      <c r="AF368">
        <f>U368+AE368+AC368+AD368</f>
        <v>0</v>
      </c>
      <c r="AG368">
        <v>10</v>
      </c>
      <c r="AH368">
        <v>1</v>
      </c>
      <c r="AI368">
        <f>IF(AG368*$H$13&gt;=AK368,1.0,(AK368/(AK368-AG368*$H$13)))</f>
        <v>0</v>
      </c>
      <c r="AJ368">
        <f>(AI368-1)*100</f>
        <v>0</v>
      </c>
      <c r="AK368">
        <f>MAX(0,($B$13+$C$13*CK368)/(1+$D$13*CK368)*CD368/(CF368+273)*$E$13)</f>
        <v>0</v>
      </c>
      <c r="AL368" t="s">
        <v>292</v>
      </c>
      <c r="AM368" t="s">
        <v>292</v>
      </c>
      <c r="AN368">
        <v>0</v>
      </c>
      <c r="AO368">
        <v>0</v>
      </c>
      <c r="AP368">
        <f>1-AN368/AO368</f>
        <v>0</v>
      </c>
      <c r="AQ368">
        <v>0</v>
      </c>
      <c r="AR368" t="s">
        <v>292</v>
      </c>
      <c r="AS368" t="s">
        <v>292</v>
      </c>
      <c r="AT368">
        <v>0</v>
      </c>
      <c r="AU368">
        <v>0</v>
      </c>
      <c r="AV368">
        <f>1-AT368/AU368</f>
        <v>0</v>
      </c>
      <c r="AW368">
        <v>0.5</v>
      </c>
      <c r="AX368">
        <f>BO368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292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BN368">
        <f>$B$11*CL368+$C$11*CM368+$F$11*CN368*(1-CQ368)</f>
        <v>0</v>
      </c>
      <c r="BO368">
        <f>BN368*BP368</f>
        <v>0</v>
      </c>
      <c r="BP368">
        <f>($B$11*$D$9+$C$11*$D$9+$F$11*((DA368+CS368)/MAX(DA368+CS368+DB368, 0.1)*$I$9+DB368/MAX(DA368+CS368+DB368, 0.1)*$J$9))/($B$11+$C$11+$F$11)</f>
        <v>0</v>
      </c>
      <c r="BQ368">
        <f>($B$11*$K$9+$C$11*$K$9+$F$11*((DA368+CS368)/MAX(DA368+CS368+DB368, 0.1)*$P$9+DB368/MAX(DA368+CS368+DB368, 0.1)*$Q$9))/($B$11+$C$11+$F$11)</f>
        <v>0</v>
      </c>
      <c r="BR368">
        <v>6</v>
      </c>
      <c r="BS368">
        <v>0.5</v>
      </c>
      <c r="BT368" t="s">
        <v>293</v>
      </c>
      <c r="BU368">
        <v>2</v>
      </c>
      <c r="BV368">
        <v>1626127015.6</v>
      </c>
      <c r="BW368">
        <v>399.375</v>
      </c>
      <c r="BX368">
        <v>419.978</v>
      </c>
      <c r="BY368">
        <v>11.8967333333333</v>
      </c>
      <c r="BZ368">
        <v>6.74547</v>
      </c>
      <c r="CA368">
        <v>397.249333333333</v>
      </c>
      <c r="CB368">
        <v>11.9233666666667</v>
      </c>
      <c r="CC368">
        <v>899.899333333333</v>
      </c>
      <c r="CD368">
        <v>100.776666666667</v>
      </c>
      <c r="CE368">
        <v>0.107838666666667</v>
      </c>
      <c r="CF368">
        <v>26.5087</v>
      </c>
      <c r="CG368">
        <v>24.7197333333333</v>
      </c>
      <c r="CH368">
        <v>999.9</v>
      </c>
      <c r="CI368">
        <v>0</v>
      </c>
      <c r="CJ368">
        <v>0</v>
      </c>
      <c r="CK368">
        <v>9992.90666666667</v>
      </c>
      <c r="CL368">
        <v>0</v>
      </c>
      <c r="CM368">
        <v>0.221023</v>
      </c>
      <c r="CN368">
        <v>1460.00333333333</v>
      </c>
      <c r="CO368">
        <v>0.972999</v>
      </c>
      <c r="CP368">
        <v>0.0270008</v>
      </c>
      <c r="CQ368">
        <v>0</v>
      </c>
      <c r="CR368">
        <v>872.737666666667</v>
      </c>
      <c r="CS368">
        <v>4.99999</v>
      </c>
      <c r="CT368">
        <v>12808.3333333333</v>
      </c>
      <c r="CU368">
        <v>12728.3666666667</v>
      </c>
      <c r="CV368">
        <v>40.5</v>
      </c>
      <c r="CW368">
        <v>42.375</v>
      </c>
      <c r="CX368">
        <v>41.562</v>
      </c>
      <c r="CY368">
        <v>41.875</v>
      </c>
      <c r="CZ368">
        <v>42.625</v>
      </c>
      <c r="DA368">
        <v>1415.71333333333</v>
      </c>
      <c r="DB368">
        <v>39.29</v>
      </c>
      <c r="DC368">
        <v>0</v>
      </c>
      <c r="DD368">
        <v>1626127026.1</v>
      </c>
      <c r="DE368">
        <v>0</v>
      </c>
      <c r="DF368">
        <v>872.675884615384</v>
      </c>
      <c r="DG368">
        <v>-0.0744957123440359</v>
      </c>
      <c r="DH368">
        <v>11.7709401941393</v>
      </c>
      <c r="DI368">
        <v>12806.9884615385</v>
      </c>
      <c r="DJ368">
        <v>15</v>
      </c>
      <c r="DK368">
        <v>1626126261</v>
      </c>
      <c r="DL368" t="s">
        <v>294</v>
      </c>
      <c r="DM368">
        <v>1626126255</v>
      </c>
      <c r="DN368">
        <v>1626126261</v>
      </c>
      <c r="DO368">
        <v>7</v>
      </c>
      <c r="DP368">
        <v>0.339</v>
      </c>
      <c r="DQ368">
        <v>0.02</v>
      </c>
      <c r="DR368">
        <v>2.158</v>
      </c>
      <c r="DS368">
        <v>-0.064</v>
      </c>
      <c r="DT368">
        <v>420</v>
      </c>
      <c r="DU368">
        <v>4</v>
      </c>
      <c r="DV368">
        <v>0.09</v>
      </c>
      <c r="DW368">
        <v>0.05</v>
      </c>
      <c r="DX368">
        <v>-20.5616829268293</v>
      </c>
      <c r="DY368">
        <v>-0.467159581881561</v>
      </c>
      <c r="DZ368">
        <v>0.0553720317816569</v>
      </c>
      <c r="EA368">
        <v>1</v>
      </c>
      <c r="EB368">
        <v>872.691363636364</v>
      </c>
      <c r="EC368">
        <v>-0.107354431998287</v>
      </c>
      <c r="ED368">
        <v>0.236406534568687</v>
      </c>
      <c r="EE368">
        <v>1</v>
      </c>
      <c r="EF368">
        <v>5.06013926829268</v>
      </c>
      <c r="EG368">
        <v>0.404923066202088</v>
      </c>
      <c r="EH368">
        <v>0.0422207934779017</v>
      </c>
      <c r="EI368">
        <v>0</v>
      </c>
      <c r="EJ368">
        <v>2</v>
      </c>
      <c r="EK368">
        <v>3</v>
      </c>
      <c r="EL368" t="s">
        <v>340</v>
      </c>
      <c r="EM368">
        <v>100</v>
      </c>
      <c r="EN368">
        <v>100</v>
      </c>
      <c r="EO368">
        <v>2.126</v>
      </c>
      <c r="EP368">
        <v>-0.0265</v>
      </c>
      <c r="EQ368">
        <v>1.36772170046793</v>
      </c>
      <c r="ER368">
        <v>0.00225868272383977</v>
      </c>
      <c r="ES368">
        <v>-9.96746185667655e-07</v>
      </c>
      <c r="ET368">
        <v>2.83711317370827e-10</v>
      </c>
      <c r="EU368">
        <v>-0.063082517618382</v>
      </c>
      <c r="EV368">
        <v>-0.00217948432402501</v>
      </c>
      <c r="EW368">
        <v>0.000453263451741206</v>
      </c>
      <c r="EX368">
        <v>-1.16319206543697e-06</v>
      </c>
      <c r="EY368">
        <v>-2</v>
      </c>
      <c r="EZ368">
        <v>2196</v>
      </c>
      <c r="FA368">
        <v>1</v>
      </c>
      <c r="FB368">
        <v>25</v>
      </c>
      <c r="FC368">
        <v>12.7</v>
      </c>
      <c r="FD368">
        <v>12.6</v>
      </c>
      <c r="FE368">
        <v>18</v>
      </c>
      <c r="FF368">
        <v>948.687</v>
      </c>
      <c r="FG368">
        <v>426.785</v>
      </c>
      <c r="FH368">
        <v>30.9193</v>
      </c>
      <c r="FI368">
        <v>25.3461</v>
      </c>
      <c r="FJ368">
        <v>30.0003</v>
      </c>
      <c r="FK368">
        <v>25.4879</v>
      </c>
      <c r="FL368">
        <v>25.5277</v>
      </c>
      <c r="FM368">
        <v>25.2963</v>
      </c>
      <c r="FN368">
        <v>61.1816</v>
      </c>
      <c r="FO368">
        <v>0</v>
      </c>
      <c r="FP368">
        <v>30.99</v>
      </c>
      <c r="FQ368">
        <v>420</v>
      </c>
      <c r="FR368">
        <v>6.83783</v>
      </c>
      <c r="FS368">
        <v>101.444</v>
      </c>
      <c r="FT368">
        <v>102.068</v>
      </c>
    </row>
    <row r="369" spans="1:176">
      <c r="A369">
        <v>353</v>
      </c>
      <c r="B369">
        <v>1626127018.6</v>
      </c>
      <c r="C369">
        <v>704.099999904633</v>
      </c>
      <c r="D369" t="s">
        <v>1000</v>
      </c>
      <c r="E369" t="s">
        <v>1001</v>
      </c>
      <c r="F369">
        <v>1</v>
      </c>
      <c r="I369">
        <v>1626127017.6</v>
      </c>
      <c r="J369">
        <f>(K369)/1000</f>
        <v>0</v>
      </c>
      <c r="K369">
        <f>1000*CC369*AI369*(BY369-BZ369)/(100*BR369*(1000-AI369*BY369))</f>
        <v>0</v>
      </c>
      <c r="L369">
        <f>CC369*AI369*(BX369-BW369*(1000-AI369*BZ369)/(1000-AI369*BY369))/(100*BR369)</f>
        <v>0</v>
      </c>
      <c r="M369">
        <f>BW369 - IF(AI369&gt;1, L369*BR369*100.0/(AK369*CK369), 0)</f>
        <v>0</v>
      </c>
      <c r="N369">
        <f>((T369-J369/2)*M369-L369)/(T369+J369/2)</f>
        <v>0</v>
      </c>
      <c r="O369">
        <f>N369*(CD369+CE369)/1000.0</f>
        <v>0</v>
      </c>
      <c r="P369">
        <f>(BW369 - IF(AI369&gt;1, L369*BR369*100.0/(AK369*CK369), 0))*(CD369+CE369)/1000.0</f>
        <v>0</v>
      </c>
      <c r="Q369">
        <f>2.0/((1/S369-1/R369)+SIGN(S369)*SQRT((1/S369-1/R369)*(1/S369-1/R369) + 4*BS369/((BS369+1)*(BS369+1))*(2*1/S369*1/R369-1/R369*1/R369)))</f>
        <v>0</v>
      </c>
      <c r="R369">
        <f>IF(LEFT(BT369,1)&lt;&gt;"0",IF(LEFT(BT369,1)="1",3.0,BU369),$D$5+$E$5*(CK369*CD369/($K$5*1000))+$F$5*(CK369*CD369/($K$5*1000))*MAX(MIN(BR369,$J$5),$I$5)*MAX(MIN(BR369,$J$5),$I$5)+$G$5*MAX(MIN(BR369,$J$5),$I$5)*(CK369*CD369/($K$5*1000))+$H$5*(CK369*CD369/($K$5*1000))*(CK369*CD369/($K$5*1000)))</f>
        <v>0</v>
      </c>
      <c r="S369">
        <f>J369*(1000-(1000*0.61365*exp(17.502*W369/(240.97+W369))/(CD369+CE369)+BY369)/2)/(1000*0.61365*exp(17.502*W369/(240.97+W369))/(CD369+CE369)-BY369)</f>
        <v>0</v>
      </c>
      <c r="T369">
        <f>1/((BS369+1)/(Q369/1.6)+1/(R369/1.37)) + BS369/((BS369+1)/(Q369/1.6) + BS369/(R369/1.37))</f>
        <v>0</v>
      </c>
      <c r="U369">
        <f>(BN369*BQ369)</f>
        <v>0</v>
      </c>
      <c r="V369">
        <f>(CF369+(U369+2*0.95*5.67E-8*(((CF369+$B$7)+273)^4-(CF369+273)^4)-44100*J369)/(1.84*29.3*R369+8*0.95*5.67E-8*(CF369+273)^3))</f>
        <v>0</v>
      </c>
      <c r="W369">
        <f>($C$7*CG369+$D$7*CH369+$E$7*V369)</f>
        <v>0</v>
      </c>
      <c r="X369">
        <f>0.61365*exp(17.502*W369/(240.97+W369))</f>
        <v>0</v>
      </c>
      <c r="Y369">
        <f>(Z369/AA369*100)</f>
        <v>0</v>
      </c>
      <c r="Z369">
        <f>BY369*(CD369+CE369)/1000</f>
        <v>0</v>
      </c>
      <c r="AA369">
        <f>0.61365*exp(17.502*CF369/(240.97+CF369))</f>
        <v>0</v>
      </c>
      <c r="AB369">
        <f>(X369-BY369*(CD369+CE369)/1000)</f>
        <v>0</v>
      </c>
      <c r="AC369">
        <f>(-J369*44100)</f>
        <v>0</v>
      </c>
      <c r="AD369">
        <f>2*29.3*R369*0.92*(CF369-W369)</f>
        <v>0</v>
      </c>
      <c r="AE369">
        <f>2*0.95*5.67E-8*(((CF369+$B$7)+273)^4-(W369+273)^4)</f>
        <v>0</v>
      </c>
      <c r="AF369">
        <f>U369+AE369+AC369+AD369</f>
        <v>0</v>
      </c>
      <c r="AG369">
        <v>10</v>
      </c>
      <c r="AH369">
        <v>1</v>
      </c>
      <c r="AI369">
        <f>IF(AG369*$H$13&gt;=AK369,1.0,(AK369/(AK369-AG369*$H$13)))</f>
        <v>0</v>
      </c>
      <c r="AJ369">
        <f>(AI369-1)*100</f>
        <v>0</v>
      </c>
      <c r="AK369">
        <f>MAX(0,($B$13+$C$13*CK369)/(1+$D$13*CK369)*CD369/(CF369+273)*$E$13)</f>
        <v>0</v>
      </c>
      <c r="AL369" t="s">
        <v>292</v>
      </c>
      <c r="AM369" t="s">
        <v>292</v>
      </c>
      <c r="AN369">
        <v>0</v>
      </c>
      <c r="AO369">
        <v>0</v>
      </c>
      <c r="AP369">
        <f>1-AN369/AO369</f>
        <v>0</v>
      </c>
      <c r="AQ369">
        <v>0</v>
      </c>
      <c r="AR369" t="s">
        <v>292</v>
      </c>
      <c r="AS369" t="s">
        <v>292</v>
      </c>
      <c r="AT369">
        <v>0</v>
      </c>
      <c r="AU369">
        <v>0</v>
      </c>
      <c r="AV369">
        <f>1-AT369/AU369</f>
        <v>0</v>
      </c>
      <c r="AW369">
        <v>0.5</v>
      </c>
      <c r="AX369">
        <f>BO369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292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BN369">
        <f>$B$11*CL369+$C$11*CM369+$F$11*CN369*(1-CQ369)</f>
        <v>0</v>
      </c>
      <c r="BO369">
        <f>BN369*BP369</f>
        <v>0</v>
      </c>
      <c r="BP369">
        <f>($B$11*$D$9+$C$11*$D$9+$F$11*((DA369+CS369)/MAX(DA369+CS369+DB369, 0.1)*$I$9+DB369/MAX(DA369+CS369+DB369, 0.1)*$J$9))/($B$11+$C$11+$F$11)</f>
        <v>0</v>
      </c>
      <c r="BQ369">
        <f>($B$11*$K$9+$C$11*$K$9+$F$11*((DA369+CS369)/MAX(DA369+CS369+DB369, 0.1)*$P$9+DB369/MAX(DA369+CS369+DB369, 0.1)*$Q$9))/($B$11+$C$11+$F$11)</f>
        <v>0</v>
      </c>
      <c r="BR369">
        <v>6</v>
      </c>
      <c r="BS369">
        <v>0.5</v>
      </c>
      <c r="BT369" t="s">
        <v>293</v>
      </c>
      <c r="BU369">
        <v>2</v>
      </c>
      <c r="BV369">
        <v>1626127017.6</v>
      </c>
      <c r="BW369">
        <v>399.321333333333</v>
      </c>
      <c r="BX369">
        <v>420.022333333333</v>
      </c>
      <c r="BY369">
        <v>11.9208666666667</v>
      </c>
      <c r="BZ369">
        <v>6.75093333333333</v>
      </c>
      <c r="CA369">
        <v>397.196333333333</v>
      </c>
      <c r="CB369">
        <v>11.9473</v>
      </c>
      <c r="CC369">
        <v>900.108</v>
      </c>
      <c r="CD369">
        <v>100.776</v>
      </c>
      <c r="CE369">
        <v>0.107771</v>
      </c>
      <c r="CF369">
        <v>26.5514666666667</v>
      </c>
      <c r="CG369">
        <v>24.7526</v>
      </c>
      <c r="CH369">
        <v>999.9</v>
      </c>
      <c r="CI369">
        <v>0</v>
      </c>
      <c r="CJ369">
        <v>0</v>
      </c>
      <c r="CK369">
        <v>10060.6333333333</v>
      </c>
      <c r="CL369">
        <v>0</v>
      </c>
      <c r="CM369">
        <v>0.221023</v>
      </c>
      <c r="CN369">
        <v>1460.00333333333</v>
      </c>
      <c r="CO369">
        <v>0.972999</v>
      </c>
      <c r="CP369">
        <v>0.0270008</v>
      </c>
      <c r="CQ369">
        <v>0</v>
      </c>
      <c r="CR369">
        <v>872.897666666667</v>
      </c>
      <c r="CS369">
        <v>4.99999</v>
      </c>
      <c r="CT369">
        <v>12808.8666666667</v>
      </c>
      <c r="CU369">
        <v>12728.4</v>
      </c>
      <c r="CV369">
        <v>40.5206666666667</v>
      </c>
      <c r="CW369">
        <v>42.375</v>
      </c>
      <c r="CX369">
        <v>41.562</v>
      </c>
      <c r="CY369">
        <v>41.875</v>
      </c>
      <c r="CZ369">
        <v>42.625</v>
      </c>
      <c r="DA369">
        <v>1415.71333333333</v>
      </c>
      <c r="DB369">
        <v>39.29</v>
      </c>
      <c r="DC369">
        <v>0</v>
      </c>
      <c r="DD369">
        <v>1626127027.9</v>
      </c>
      <c r="DE369">
        <v>0</v>
      </c>
      <c r="DF369">
        <v>872.70604</v>
      </c>
      <c r="DG369">
        <v>0.290076931784271</v>
      </c>
      <c r="DH369">
        <v>14.4615384711803</v>
      </c>
      <c r="DI369">
        <v>12807.412</v>
      </c>
      <c r="DJ369">
        <v>15</v>
      </c>
      <c r="DK369">
        <v>1626126261</v>
      </c>
      <c r="DL369" t="s">
        <v>294</v>
      </c>
      <c r="DM369">
        <v>1626126255</v>
      </c>
      <c r="DN369">
        <v>1626126261</v>
      </c>
      <c r="DO369">
        <v>7</v>
      </c>
      <c r="DP369">
        <v>0.339</v>
      </c>
      <c r="DQ369">
        <v>0.02</v>
      </c>
      <c r="DR369">
        <v>2.158</v>
      </c>
      <c r="DS369">
        <v>-0.064</v>
      </c>
      <c r="DT369">
        <v>420</v>
      </c>
      <c r="DU369">
        <v>4</v>
      </c>
      <c r="DV369">
        <v>0.09</v>
      </c>
      <c r="DW369">
        <v>0.05</v>
      </c>
      <c r="DX369">
        <v>-20.5797024390244</v>
      </c>
      <c r="DY369">
        <v>-0.520275261324053</v>
      </c>
      <c r="DZ369">
        <v>0.0606308441500187</v>
      </c>
      <c r="EA369">
        <v>0</v>
      </c>
      <c r="EB369">
        <v>872.702757575758</v>
      </c>
      <c r="EC369">
        <v>0.182116653768905</v>
      </c>
      <c r="ED369">
        <v>0.252889966526712</v>
      </c>
      <c r="EE369">
        <v>1</v>
      </c>
      <c r="EF369">
        <v>5.07584317073171</v>
      </c>
      <c r="EG369">
        <v>0.458890871080142</v>
      </c>
      <c r="EH369">
        <v>0.0477168965543205</v>
      </c>
      <c r="EI369">
        <v>0</v>
      </c>
      <c r="EJ369">
        <v>1</v>
      </c>
      <c r="EK369">
        <v>3</v>
      </c>
      <c r="EL369" t="s">
        <v>459</v>
      </c>
      <c r="EM369">
        <v>100</v>
      </c>
      <c r="EN369">
        <v>100</v>
      </c>
      <c r="EO369">
        <v>2.125</v>
      </c>
      <c r="EP369">
        <v>-0.0263</v>
      </c>
      <c r="EQ369">
        <v>1.36772170046793</v>
      </c>
      <c r="ER369">
        <v>0.00225868272383977</v>
      </c>
      <c r="ES369">
        <v>-9.96746185667655e-07</v>
      </c>
      <c r="ET369">
        <v>2.83711317370827e-10</v>
      </c>
      <c r="EU369">
        <v>-0.063082517618382</v>
      </c>
      <c r="EV369">
        <v>-0.00217948432402501</v>
      </c>
      <c r="EW369">
        <v>0.000453263451741206</v>
      </c>
      <c r="EX369">
        <v>-1.16319206543697e-06</v>
      </c>
      <c r="EY369">
        <v>-2</v>
      </c>
      <c r="EZ369">
        <v>2196</v>
      </c>
      <c r="FA369">
        <v>1</v>
      </c>
      <c r="FB369">
        <v>25</v>
      </c>
      <c r="FC369">
        <v>12.7</v>
      </c>
      <c r="FD369">
        <v>12.6</v>
      </c>
      <c r="FE369">
        <v>18</v>
      </c>
      <c r="FF369">
        <v>949.014</v>
      </c>
      <c r="FG369">
        <v>426.84</v>
      </c>
      <c r="FH369">
        <v>30.9902</v>
      </c>
      <c r="FI369">
        <v>25.3469</v>
      </c>
      <c r="FJ369">
        <v>30.0002</v>
      </c>
      <c r="FK369">
        <v>25.4871</v>
      </c>
      <c r="FL369">
        <v>25.5273</v>
      </c>
      <c r="FM369">
        <v>25.2961</v>
      </c>
      <c r="FN369">
        <v>61.1816</v>
      </c>
      <c r="FO369">
        <v>0</v>
      </c>
      <c r="FP369">
        <v>31.09</v>
      </c>
      <c r="FQ369">
        <v>420</v>
      </c>
      <c r="FR369">
        <v>6.89201</v>
      </c>
      <c r="FS369">
        <v>101.444</v>
      </c>
      <c r="FT369">
        <v>102.068</v>
      </c>
    </row>
    <row r="370" spans="1:176">
      <c r="A370">
        <v>354</v>
      </c>
      <c r="B370">
        <v>1626127020.6</v>
      </c>
      <c r="C370">
        <v>706.099999904633</v>
      </c>
      <c r="D370" t="s">
        <v>1002</v>
      </c>
      <c r="E370" t="s">
        <v>1003</v>
      </c>
      <c r="F370">
        <v>1</v>
      </c>
      <c r="I370">
        <v>1626127019.6</v>
      </c>
      <c r="J370">
        <f>(K370)/1000</f>
        <v>0</v>
      </c>
      <c r="K370">
        <f>1000*CC370*AI370*(BY370-BZ370)/(100*BR370*(1000-AI370*BY370))</f>
        <v>0</v>
      </c>
      <c r="L370">
        <f>CC370*AI370*(BX370-BW370*(1000-AI370*BZ370)/(1000-AI370*BY370))/(100*BR370)</f>
        <v>0</v>
      </c>
      <c r="M370">
        <f>BW370 - IF(AI370&gt;1, L370*BR370*100.0/(AK370*CK370), 0)</f>
        <v>0</v>
      </c>
      <c r="N370">
        <f>((T370-J370/2)*M370-L370)/(T370+J370/2)</f>
        <v>0</v>
      </c>
      <c r="O370">
        <f>N370*(CD370+CE370)/1000.0</f>
        <v>0</v>
      </c>
      <c r="P370">
        <f>(BW370 - IF(AI370&gt;1, L370*BR370*100.0/(AK370*CK370), 0))*(CD370+CE370)/1000.0</f>
        <v>0</v>
      </c>
      <c r="Q370">
        <f>2.0/((1/S370-1/R370)+SIGN(S370)*SQRT((1/S370-1/R370)*(1/S370-1/R370) + 4*BS370/((BS370+1)*(BS370+1))*(2*1/S370*1/R370-1/R370*1/R370)))</f>
        <v>0</v>
      </c>
      <c r="R370">
        <f>IF(LEFT(BT370,1)&lt;&gt;"0",IF(LEFT(BT370,1)="1",3.0,BU370),$D$5+$E$5*(CK370*CD370/($K$5*1000))+$F$5*(CK370*CD370/($K$5*1000))*MAX(MIN(BR370,$J$5),$I$5)*MAX(MIN(BR370,$J$5),$I$5)+$G$5*MAX(MIN(BR370,$J$5),$I$5)*(CK370*CD370/($K$5*1000))+$H$5*(CK370*CD370/($K$5*1000))*(CK370*CD370/($K$5*1000)))</f>
        <v>0</v>
      </c>
      <c r="S370">
        <f>J370*(1000-(1000*0.61365*exp(17.502*W370/(240.97+W370))/(CD370+CE370)+BY370)/2)/(1000*0.61365*exp(17.502*W370/(240.97+W370))/(CD370+CE370)-BY370)</f>
        <v>0</v>
      </c>
      <c r="T370">
        <f>1/((BS370+1)/(Q370/1.6)+1/(R370/1.37)) + BS370/((BS370+1)/(Q370/1.6) + BS370/(R370/1.37))</f>
        <v>0</v>
      </c>
      <c r="U370">
        <f>(BN370*BQ370)</f>
        <v>0</v>
      </c>
      <c r="V370">
        <f>(CF370+(U370+2*0.95*5.67E-8*(((CF370+$B$7)+273)^4-(CF370+273)^4)-44100*J370)/(1.84*29.3*R370+8*0.95*5.67E-8*(CF370+273)^3))</f>
        <v>0</v>
      </c>
      <c r="W370">
        <f>($C$7*CG370+$D$7*CH370+$E$7*V370)</f>
        <v>0</v>
      </c>
      <c r="X370">
        <f>0.61365*exp(17.502*W370/(240.97+W370))</f>
        <v>0</v>
      </c>
      <c r="Y370">
        <f>(Z370/AA370*100)</f>
        <v>0</v>
      </c>
      <c r="Z370">
        <f>BY370*(CD370+CE370)/1000</f>
        <v>0</v>
      </c>
      <c r="AA370">
        <f>0.61365*exp(17.502*CF370/(240.97+CF370))</f>
        <v>0</v>
      </c>
      <c r="AB370">
        <f>(X370-BY370*(CD370+CE370)/1000)</f>
        <v>0</v>
      </c>
      <c r="AC370">
        <f>(-J370*44100)</f>
        <v>0</v>
      </c>
      <c r="AD370">
        <f>2*29.3*R370*0.92*(CF370-W370)</f>
        <v>0</v>
      </c>
      <c r="AE370">
        <f>2*0.95*5.67E-8*(((CF370+$B$7)+273)^4-(W370+273)^4)</f>
        <v>0</v>
      </c>
      <c r="AF370">
        <f>U370+AE370+AC370+AD370</f>
        <v>0</v>
      </c>
      <c r="AG370">
        <v>10</v>
      </c>
      <c r="AH370">
        <v>1</v>
      </c>
      <c r="AI370">
        <f>IF(AG370*$H$13&gt;=AK370,1.0,(AK370/(AK370-AG370*$H$13)))</f>
        <v>0</v>
      </c>
      <c r="AJ370">
        <f>(AI370-1)*100</f>
        <v>0</v>
      </c>
      <c r="AK370">
        <f>MAX(0,($B$13+$C$13*CK370)/(1+$D$13*CK370)*CD370/(CF370+273)*$E$13)</f>
        <v>0</v>
      </c>
      <c r="AL370" t="s">
        <v>292</v>
      </c>
      <c r="AM370" t="s">
        <v>292</v>
      </c>
      <c r="AN370">
        <v>0</v>
      </c>
      <c r="AO370">
        <v>0</v>
      </c>
      <c r="AP370">
        <f>1-AN370/AO370</f>
        <v>0</v>
      </c>
      <c r="AQ370">
        <v>0</v>
      </c>
      <c r="AR370" t="s">
        <v>292</v>
      </c>
      <c r="AS370" t="s">
        <v>292</v>
      </c>
      <c r="AT370">
        <v>0</v>
      </c>
      <c r="AU370">
        <v>0</v>
      </c>
      <c r="AV370">
        <f>1-AT370/AU370</f>
        <v>0</v>
      </c>
      <c r="AW370">
        <v>0.5</v>
      </c>
      <c r="AX370">
        <f>BO370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292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BN370">
        <f>$B$11*CL370+$C$11*CM370+$F$11*CN370*(1-CQ370)</f>
        <v>0</v>
      </c>
      <c r="BO370">
        <f>BN370*BP370</f>
        <v>0</v>
      </c>
      <c r="BP370">
        <f>($B$11*$D$9+$C$11*$D$9+$F$11*((DA370+CS370)/MAX(DA370+CS370+DB370, 0.1)*$I$9+DB370/MAX(DA370+CS370+DB370, 0.1)*$J$9))/($B$11+$C$11+$F$11)</f>
        <v>0</v>
      </c>
      <c r="BQ370">
        <f>($B$11*$K$9+$C$11*$K$9+$F$11*((DA370+CS370)/MAX(DA370+CS370+DB370, 0.1)*$P$9+DB370/MAX(DA370+CS370+DB370, 0.1)*$Q$9))/($B$11+$C$11+$F$11)</f>
        <v>0</v>
      </c>
      <c r="BR370">
        <v>6</v>
      </c>
      <c r="BS370">
        <v>0.5</v>
      </c>
      <c r="BT370" t="s">
        <v>293</v>
      </c>
      <c r="BU370">
        <v>2</v>
      </c>
      <c r="BV370">
        <v>1626127019.6</v>
      </c>
      <c r="BW370">
        <v>399.335666666667</v>
      </c>
      <c r="BX370">
        <v>420.021</v>
      </c>
      <c r="BY370">
        <v>11.9447666666667</v>
      </c>
      <c r="BZ370">
        <v>6.76695333333333</v>
      </c>
      <c r="CA370">
        <v>397.210333333333</v>
      </c>
      <c r="CB370">
        <v>11.9709666666667</v>
      </c>
      <c r="CC370">
        <v>900.052</v>
      </c>
      <c r="CD370">
        <v>100.776666666667</v>
      </c>
      <c r="CE370">
        <v>0.107678</v>
      </c>
      <c r="CF370">
        <v>26.5970333333333</v>
      </c>
      <c r="CG370">
        <v>24.7757333333333</v>
      </c>
      <c r="CH370">
        <v>999.9</v>
      </c>
      <c r="CI370">
        <v>0</v>
      </c>
      <c r="CJ370">
        <v>0</v>
      </c>
      <c r="CK370">
        <v>10025.44</v>
      </c>
      <c r="CL370">
        <v>0</v>
      </c>
      <c r="CM370">
        <v>0.221023</v>
      </c>
      <c r="CN370">
        <v>1460</v>
      </c>
      <c r="CO370">
        <v>0.972999</v>
      </c>
      <c r="CP370">
        <v>0.0270008</v>
      </c>
      <c r="CQ370">
        <v>0</v>
      </c>
      <c r="CR370">
        <v>872.601</v>
      </c>
      <c r="CS370">
        <v>4.99999</v>
      </c>
      <c r="CT370">
        <v>12809.9</v>
      </c>
      <c r="CU370">
        <v>12728.3333333333</v>
      </c>
      <c r="CV370">
        <v>40.5413333333333</v>
      </c>
      <c r="CW370">
        <v>42.375</v>
      </c>
      <c r="CX370">
        <v>41.562</v>
      </c>
      <c r="CY370">
        <v>41.875</v>
      </c>
      <c r="CZ370">
        <v>42.625</v>
      </c>
      <c r="DA370">
        <v>1415.71</v>
      </c>
      <c r="DB370">
        <v>39.29</v>
      </c>
      <c r="DC370">
        <v>0</v>
      </c>
      <c r="DD370">
        <v>1626127030.3</v>
      </c>
      <c r="DE370">
        <v>0</v>
      </c>
      <c r="DF370">
        <v>872.65724</v>
      </c>
      <c r="DG370">
        <v>0.435846168939511</v>
      </c>
      <c r="DH370">
        <v>15.7538461775585</v>
      </c>
      <c r="DI370">
        <v>12808.068</v>
      </c>
      <c r="DJ370">
        <v>15</v>
      </c>
      <c r="DK370">
        <v>1626126261</v>
      </c>
      <c r="DL370" t="s">
        <v>294</v>
      </c>
      <c r="DM370">
        <v>1626126255</v>
      </c>
      <c r="DN370">
        <v>1626126261</v>
      </c>
      <c r="DO370">
        <v>7</v>
      </c>
      <c r="DP370">
        <v>0.339</v>
      </c>
      <c r="DQ370">
        <v>0.02</v>
      </c>
      <c r="DR370">
        <v>2.158</v>
      </c>
      <c r="DS370">
        <v>-0.064</v>
      </c>
      <c r="DT370">
        <v>420</v>
      </c>
      <c r="DU370">
        <v>4</v>
      </c>
      <c r="DV370">
        <v>0.09</v>
      </c>
      <c r="DW370">
        <v>0.05</v>
      </c>
      <c r="DX370">
        <v>-20.5954780487805</v>
      </c>
      <c r="DY370">
        <v>-0.623174216027931</v>
      </c>
      <c r="DZ370">
        <v>0.0678991020171059</v>
      </c>
      <c r="EA370">
        <v>0</v>
      </c>
      <c r="EB370">
        <v>872.695457142857</v>
      </c>
      <c r="EC370">
        <v>0.0645011051801077</v>
      </c>
      <c r="ED370">
        <v>0.246249506784963</v>
      </c>
      <c r="EE370">
        <v>1</v>
      </c>
      <c r="EF370">
        <v>5.09151121951219</v>
      </c>
      <c r="EG370">
        <v>0.496212543554024</v>
      </c>
      <c r="EH370">
        <v>0.0511713203400309</v>
      </c>
      <c r="EI370">
        <v>0</v>
      </c>
      <c r="EJ370">
        <v>1</v>
      </c>
      <c r="EK370">
        <v>3</v>
      </c>
      <c r="EL370" t="s">
        <v>459</v>
      </c>
      <c r="EM370">
        <v>100</v>
      </c>
      <c r="EN370">
        <v>100</v>
      </c>
      <c r="EO370">
        <v>2.126</v>
      </c>
      <c r="EP370">
        <v>-0.0261</v>
      </c>
      <c r="EQ370">
        <v>1.36772170046793</v>
      </c>
      <c r="ER370">
        <v>0.00225868272383977</v>
      </c>
      <c r="ES370">
        <v>-9.96746185667655e-07</v>
      </c>
      <c r="ET370">
        <v>2.83711317370827e-10</v>
      </c>
      <c r="EU370">
        <v>-0.063082517618382</v>
      </c>
      <c r="EV370">
        <v>-0.00217948432402501</v>
      </c>
      <c r="EW370">
        <v>0.000453263451741206</v>
      </c>
      <c r="EX370">
        <v>-1.16319206543697e-06</v>
      </c>
      <c r="EY370">
        <v>-2</v>
      </c>
      <c r="EZ370">
        <v>2196</v>
      </c>
      <c r="FA370">
        <v>1</v>
      </c>
      <c r="FB370">
        <v>25</v>
      </c>
      <c r="FC370">
        <v>12.8</v>
      </c>
      <c r="FD370">
        <v>12.7</v>
      </c>
      <c r="FE370">
        <v>18</v>
      </c>
      <c r="FF370">
        <v>948.996</v>
      </c>
      <c r="FG370">
        <v>426.811</v>
      </c>
      <c r="FH370">
        <v>31.0508</v>
      </c>
      <c r="FI370">
        <v>25.3471</v>
      </c>
      <c r="FJ370">
        <v>30.0001</v>
      </c>
      <c r="FK370">
        <v>25.4861</v>
      </c>
      <c r="FL370">
        <v>25.5273</v>
      </c>
      <c r="FM370">
        <v>25.2987</v>
      </c>
      <c r="FN370">
        <v>60.9092</v>
      </c>
      <c r="FO370">
        <v>0</v>
      </c>
      <c r="FP370">
        <v>31.19</v>
      </c>
      <c r="FQ370">
        <v>420</v>
      </c>
      <c r="FR370">
        <v>6.8884</v>
      </c>
      <c r="FS370">
        <v>101.445</v>
      </c>
      <c r="FT370">
        <v>102.068</v>
      </c>
    </row>
    <row r="371" spans="1:176">
      <c r="A371">
        <v>355</v>
      </c>
      <c r="B371">
        <v>1626127022.6</v>
      </c>
      <c r="C371">
        <v>708.099999904633</v>
      </c>
      <c r="D371" t="s">
        <v>1004</v>
      </c>
      <c r="E371" t="s">
        <v>1005</v>
      </c>
      <c r="F371">
        <v>1</v>
      </c>
      <c r="I371">
        <v>1626127021.6</v>
      </c>
      <c r="J371">
        <f>(K371)/1000</f>
        <v>0</v>
      </c>
      <c r="K371">
        <f>1000*CC371*AI371*(BY371-BZ371)/(100*BR371*(1000-AI371*BY371))</f>
        <v>0</v>
      </c>
      <c r="L371">
        <f>CC371*AI371*(BX371-BW371*(1000-AI371*BZ371)/(1000-AI371*BY371))/(100*BR371)</f>
        <v>0</v>
      </c>
      <c r="M371">
        <f>BW371 - IF(AI371&gt;1, L371*BR371*100.0/(AK371*CK371), 0)</f>
        <v>0</v>
      </c>
      <c r="N371">
        <f>((T371-J371/2)*M371-L371)/(T371+J371/2)</f>
        <v>0</v>
      </c>
      <c r="O371">
        <f>N371*(CD371+CE371)/1000.0</f>
        <v>0</v>
      </c>
      <c r="P371">
        <f>(BW371 - IF(AI371&gt;1, L371*BR371*100.0/(AK371*CK371), 0))*(CD371+CE371)/1000.0</f>
        <v>0</v>
      </c>
      <c r="Q371">
        <f>2.0/((1/S371-1/R371)+SIGN(S371)*SQRT((1/S371-1/R371)*(1/S371-1/R371) + 4*BS371/((BS371+1)*(BS371+1))*(2*1/S371*1/R371-1/R371*1/R371)))</f>
        <v>0</v>
      </c>
      <c r="R371">
        <f>IF(LEFT(BT371,1)&lt;&gt;"0",IF(LEFT(BT371,1)="1",3.0,BU371),$D$5+$E$5*(CK371*CD371/($K$5*1000))+$F$5*(CK371*CD371/($K$5*1000))*MAX(MIN(BR371,$J$5),$I$5)*MAX(MIN(BR371,$J$5),$I$5)+$G$5*MAX(MIN(BR371,$J$5),$I$5)*(CK371*CD371/($K$5*1000))+$H$5*(CK371*CD371/($K$5*1000))*(CK371*CD371/($K$5*1000)))</f>
        <v>0</v>
      </c>
      <c r="S371">
        <f>J371*(1000-(1000*0.61365*exp(17.502*W371/(240.97+W371))/(CD371+CE371)+BY371)/2)/(1000*0.61365*exp(17.502*W371/(240.97+W371))/(CD371+CE371)-BY371)</f>
        <v>0</v>
      </c>
      <c r="T371">
        <f>1/((BS371+1)/(Q371/1.6)+1/(R371/1.37)) + BS371/((BS371+1)/(Q371/1.6) + BS371/(R371/1.37))</f>
        <v>0</v>
      </c>
      <c r="U371">
        <f>(BN371*BQ371)</f>
        <v>0</v>
      </c>
      <c r="V371">
        <f>(CF371+(U371+2*0.95*5.67E-8*(((CF371+$B$7)+273)^4-(CF371+273)^4)-44100*J371)/(1.84*29.3*R371+8*0.95*5.67E-8*(CF371+273)^3))</f>
        <v>0</v>
      </c>
      <c r="W371">
        <f>($C$7*CG371+$D$7*CH371+$E$7*V371)</f>
        <v>0</v>
      </c>
      <c r="X371">
        <f>0.61365*exp(17.502*W371/(240.97+W371))</f>
        <v>0</v>
      </c>
      <c r="Y371">
        <f>(Z371/AA371*100)</f>
        <v>0</v>
      </c>
      <c r="Z371">
        <f>BY371*(CD371+CE371)/1000</f>
        <v>0</v>
      </c>
      <c r="AA371">
        <f>0.61365*exp(17.502*CF371/(240.97+CF371))</f>
        <v>0</v>
      </c>
      <c r="AB371">
        <f>(X371-BY371*(CD371+CE371)/1000)</f>
        <v>0</v>
      </c>
      <c r="AC371">
        <f>(-J371*44100)</f>
        <v>0</v>
      </c>
      <c r="AD371">
        <f>2*29.3*R371*0.92*(CF371-W371)</f>
        <v>0</v>
      </c>
      <c r="AE371">
        <f>2*0.95*5.67E-8*(((CF371+$B$7)+273)^4-(W371+273)^4)</f>
        <v>0</v>
      </c>
      <c r="AF371">
        <f>U371+AE371+AC371+AD371</f>
        <v>0</v>
      </c>
      <c r="AG371">
        <v>10</v>
      </c>
      <c r="AH371">
        <v>1</v>
      </c>
      <c r="AI371">
        <f>IF(AG371*$H$13&gt;=AK371,1.0,(AK371/(AK371-AG371*$H$13)))</f>
        <v>0</v>
      </c>
      <c r="AJ371">
        <f>(AI371-1)*100</f>
        <v>0</v>
      </c>
      <c r="AK371">
        <f>MAX(0,($B$13+$C$13*CK371)/(1+$D$13*CK371)*CD371/(CF371+273)*$E$13)</f>
        <v>0</v>
      </c>
      <c r="AL371" t="s">
        <v>292</v>
      </c>
      <c r="AM371" t="s">
        <v>292</v>
      </c>
      <c r="AN371">
        <v>0</v>
      </c>
      <c r="AO371">
        <v>0</v>
      </c>
      <c r="AP371">
        <f>1-AN371/AO371</f>
        <v>0</v>
      </c>
      <c r="AQ371">
        <v>0</v>
      </c>
      <c r="AR371" t="s">
        <v>292</v>
      </c>
      <c r="AS371" t="s">
        <v>292</v>
      </c>
      <c r="AT371">
        <v>0</v>
      </c>
      <c r="AU371">
        <v>0</v>
      </c>
      <c r="AV371">
        <f>1-AT371/AU371</f>
        <v>0</v>
      </c>
      <c r="AW371">
        <v>0.5</v>
      </c>
      <c r="AX371">
        <f>BO371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292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BN371">
        <f>$B$11*CL371+$C$11*CM371+$F$11*CN371*(1-CQ371)</f>
        <v>0</v>
      </c>
      <c r="BO371">
        <f>BN371*BP371</f>
        <v>0</v>
      </c>
      <c r="BP371">
        <f>($B$11*$D$9+$C$11*$D$9+$F$11*((DA371+CS371)/MAX(DA371+CS371+DB371, 0.1)*$I$9+DB371/MAX(DA371+CS371+DB371, 0.1)*$J$9))/($B$11+$C$11+$F$11)</f>
        <v>0</v>
      </c>
      <c r="BQ371">
        <f>($B$11*$K$9+$C$11*$K$9+$F$11*((DA371+CS371)/MAX(DA371+CS371+DB371, 0.1)*$P$9+DB371/MAX(DA371+CS371+DB371, 0.1)*$Q$9))/($B$11+$C$11+$F$11)</f>
        <v>0</v>
      </c>
      <c r="BR371">
        <v>6</v>
      </c>
      <c r="BS371">
        <v>0.5</v>
      </c>
      <c r="BT371" t="s">
        <v>293</v>
      </c>
      <c r="BU371">
        <v>2</v>
      </c>
      <c r="BV371">
        <v>1626127021.6</v>
      </c>
      <c r="BW371">
        <v>399.350666666667</v>
      </c>
      <c r="BX371">
        <v>419.963333333333</v>
      </c>
      <c r="BY371">
        <v>11.9719666666667</v>
      </c>
      <c r="BZ371">
        <v>6.79099</v>
      </c>
      <c r="CA371">
        <v>397.225666666667</v>
      </c>
      <c r="CB371">
        <v>11.9979666666667</v>
      </c>
      <c r="CC371">
        <v>899.971666666667</v>
      </c>
      <c r="CD371">
        <v>100.777333333333</v>
      </c>
      <c r="CE371">
        <v>0.107662666666667</v>
      </c>
      <c r="CF371">
        <v>26.6425666666667</v>
      </c>
      <c r="CG371">
        <v>24.8154666666667</v>
      </c>
      <c r="CH371">
        <v>999.9</v>
      </c>
      <c r="CI371">
        <v>0</v>
      </c>
      <c r="CJ371">
        <v>0</v>
      </c>
      <c r="CK371">
        <v>9971.66666666667</v>
      </c>
      <c r="CL371">
        <v>0</v>
      </c>
      <c r="CM371">
        <v>0.221023</v>
      </c>
      <c r="CN371">
        <v>1460</v>
      </c>
      <c r="CO371">
        <v>0.972999</v>
      </c>
      <c r="CP371">
        <v>0.0270008</v>
      </c>
      <c r="CQ371">
        <v>0</v>
      </c>
      <c r="CR371">
        <v>872.54</v>
      </c>
      <c r="CS371">
        <v>4.99999</v>
      </c>
      <c r="CT371">
        <v>12810.2666666667</v>
      </c>
      <c r="CU371">
        <v>12728.3666666667</v>
      </c>
      <c r="CV371">
        <v>40.562</v>
      </c>
      <c r="CW371">
        <v>42.375</v>
      </c>
      <c r="CX371">
        <v>41.562</v>
      </c>
      <c r="CY371">
        <v>41.875</v>
      </c>
      <c r="CZ371">
        <v>42.687</v>
      </c>
      <c r="DA371">
        <v>1415.71</v>
      </c>
      <c r="DB371">
        <v>39.29</v>
      </c>
      <c r="DC371">
        <v>0</v>
      </c>
      <c r="DD371">
        <v>1626127032.1</v>
      </c>
      <c r="DE371">
        <v>0</v>
      </c>
      <c r="DF371">
        <v>872.669115384615</v>
      </c>
      <c r="DG371">
        <v>-0.153470068228168</v>
      </c>
      <c r="DH371">
        <v>17.4735042629041</v>
      </c>
      <c r="DI371">
        <v>12808.4269230769</v>
      </c>
      <c r="DJ371">
        <v>15</v>
      </c>
      <c r="DK371">
        <v>1626126261</v>
      </c>
      <c r="DL371" t="s">
        <v>294</v>
      </c>
      <c r="DM371">
        <v>1626126255</v>
      </c>
      <c r="DN371">
        <v>1626126261</v>
      </c>
      <c r="DO371">
        <v>7</v>
      </c>
      <c r="DP371">
        <v>0.339</v>
      </c>
      <c r="DQ371">
        <v>0.02</v>
      </c>
      <c r="DR371">
        <v>2.158</v>
      </c>
      <c r="DS371">
        <v>-0.064</v>
      </c>
      <c r="DT371">
        <v>420</v>
      </c>
      <c r="DU371">
        <v>4</v>
      </c>
      <c r="DV371">
        <v>0.09</v>
      </c>
      <c r="DW371">
        <v>0.05</v>
      </c>
      <c r="DX371">
        <v>-20.6070780487805</v>
      </c>
      <c r="DY371">
        <v>-0.509297560975647</v>
      </c>
      <c r="DZ371">
        <v>0.0614937574154548</v>
      </c>
      <c r="EA371">
        <v>0</v>
      </c>
      <c r="EB371">
        <v>872.687545454546</v>
      </c>
      <c r="EC371">
        <v>-0.260022101354262</v>
      </c>
      <c r="ED371">
        <v>0.250253095026312</v>
      </c>
      <c r="EE371">
        <v>1</v>
      </c>
      <c r="EF371">
        <v>5.10600268292683</v>
      </c>
      <c r="EG371">
        <v>0.525388850174229</v>
      </c>
      <c r="EH371">
        <v>0.0535370889914642</v>
      </c>
      <c r="EI371">
        <v>0</v>
      </c>
      <c r="EJ371">
        <v>1</v>
      </c>
      <c r="EK371">
        <v>3</v>
      </c>
      <c r="EL371" t="s">
        <v>459</v>
      </c>
      <c r="EM371">
        <v>100</v>
      </c>
      <c r="EN371">
        <v>100</v>
      </c>
      <c r="EO371">
        <v>2.126</v>
      </c>
      <c r="EP371">
        <v>-0.0258</v>
      </c>
      <c r="EQ371">
        <v>1.36772170046793</v>
      </c>
      <c r="ER371">
        <v>0.00225868272383977</v>
      </c>
      <c r="ES371">
        <v>-9.96746185667655e-07</v>
      </c>
      <c r="ET371">
        <v>2.83711317370827e-10</v>
      </c>
      <c r="EU371">
        <v>-0.063082517618382</v>
      </c>
      <c r="EV371">
        <v>-0.00217948432402501</v>
      </c>
      <c r="EW371">
        <v>0.000453263451741206</v>
      </c>
      <c r="EX371">
        <v>-1.16319206543697e-06</v>
      </c>
      <c r="EY371">
        <v>-2</v>
      </c>
      <c r="EZ371">
        <v>2196</v>
      </c>
      <c r="FA371">
        <v>1</v>
      </c>
      <c r="FB371">
        <v>25</v>
      </c>
      <c r="FC371">
        <v>12.8</v>
      </c>
      <c r="FD371">
        <v>12.7</v>
      </c>
      <c r="FE371">
        <v>18</v>
      </c>
      <c r="FF371">
        <v>948.964</v>
      </c>
      <c r="FG371">
        <v>426.865</v>
      </c>
      <c r="FH371">
        <v>31.1167</v>
      </c>
      <c r="FI371">
        <v>25.3483</v>
      </c>
      <c r="FJ371">
        <v>30.0001</v>
      </c>
      <c r="FK371">
        <v>25.4858</v>
      </c>
      <c r="FL371">
        <v>25.5266</v>
      </c>
      <c r="FM371">
        <v>25.2976</v>
      </c>
      <c r="FN371">
        <v>60.9092</v>
      </c>
      <c r="FO371">
        <v>0</v>
      </c>
      <c r="FP371">
        <v>31.19</v>
      </c>
      <c r="FQ371">
        <v>420</v>
      </c>
      <c r="FR371">
        <v>6.9351</v>
      </c>
      <c r="FS371">
        <v>101.445</v>
      </c>
      <c r="FT371">
        <v>102.069</v>
      </c>
    </row>
    <row r="372" spans="1:176">
      <c r="A372">
        <v>356</v>
      </c>
      <c r="B372">
        <v>1626127024.6</v>
      </c>
      <c r="C372">
        <v>710.099999904633</v>
      </c>
      <c r="D372" t="s">
        <v>1006</v>
      </c>
      <c r="E372" t="s">
        <v>1007</v>
      </c>
      <c r="F372">
        <v>1</v>
      </c>
      <c r="I372">
        <v>1626127023.6</v>
      </c>
      <c r="J372">
        <f>(K372)/1000</f>
        <v>0</v>
      </c>
      <c r="K372">
        <f>1000*CC372*AI372*(BY372-BZ372)/(100*BR372*(1000-AI372*BY372))</f>
        <v>0</v>
      </c>
      <c r="L372">
        <f>CC372*AI372*(BX372-BW372*(1000-AI372*BZ372)/(1000-AI372*BY372))/(100*BR372)</f>
        <v>0</v>
      </c>
      <c r="M372">
        <f>BW372 - IF(AI372&gt;1, L372*BR372*100.0/(AK372*CK372), 0)</f>
        <v>0</v>
      </c>
      <c r="N372">
        <f>((T372-J372/2)*M372-L372)/(T372+J372/2)</f>
        <v>0</v>
      </c>
      <c r="O372">
        <f>N372*(CD372+CE372)/1000.0</f>
        <v>0</v>
      </c>
      <c r="P372">
        <f>(BW372 - IF(AI372&gt;1, L372*BR372*100.0/(AK372*CK372), 0))*(CD372+CE372)/1000.0</f>
        <v>0</v>
      </c>
      <c r="Q372">
        <f>2.0/((1/S372-1/R372)+SIGN(S372)*SQRT((1/S372-1/R372)*(1/S372-1/R372) + 4*BS372/((BS372+1)*(BS372+1))*(2*1/S372*1/R372-1/R372*1/R372)))</f>
        <v>0</v>
      </c>
      <c r="R372">
        <f>IF(LEFT(BT372,1)&lt;&gt;"0",IF(LEFT(BT372,1)="1",3.0,BU372),$D$5+$E$5*(CK372*CD372/($K$5*1000))+$F$5*(CK372*CD372/($K$5*1000))*MAX(MIN(BR372,$J$5),$I$5)*MAX(MIN(BR372,$J$5),$I$5)+$G$5*MAX(MIN(BR372,$J$5),$I$5)*(CK372*CD372/($K$5*1000))+$H$5*(CK372*CD372/($K$5*1000))*(CK372*CD372/($K$5*1000)))</f>
        <v>0</v>
      </c>
      <c r="S372">
        <f>J372*(1000-(1000*0.61365*exp(17.502*W372/(240.97+W372))/(CD372+CE372)+BY372)/2)/(1000*0.61365*exp(17.502*W372/(240.97+W372))/(CD372+CE372)-BY372)</f>
        <v>0</v>
      </c>
      <c r="T372">
        <f>1/((BS372+1)/(Q372/1.6)+1/(R372/1.37)) + BS372/((BS372+1)/(Q372/1.6) + BS372/(R372/1.37))</f>
        <v>0</v>
      </c>
      <c r="U372">
        <f>(BN372*BQ372)</f>
        <v>0</v>
      </c>
      <c r="V372">
        <f>(CF372+(U372+2*0.95*5.67E-8*(((CF372+$B$7)+273)^4-(CF372+273)^4)-44100*J372)/(1.84*29.3*R372+8*0.95*5.67E-8*(CF372+273)^3))</f>
        <v>0</v>
      </c>
      <c r="W372">
        <f>($C$7*CG372+$D$7*CH372+$E$7*V372)</f>
        <v>0</v>
      </c>
      <c r="X372">
        <f>0.61365*exp(17.502*W372/(240.97+W372))</f>
        <v>0</v>
      </c>
      <c r="Y372">
        <f>(Z372/AA372*100)</f>
        <v>0</v>
      </c>
      <c r="Z372">
        <f>BY372*(CD372+CE372)/1000</f>
        <v>0</v>
      </c>
      <c r="AA372">
        <f>0.61365*exp(17.502*CF372/(240.97+CF372))</f>
        <v>0</v>
      </c>
      <c r="AB372">
        <f>(X372-BY372*(CD372+CE372)/1000)</f>
        <v>0</v>
      </c>
      <c r="AC372">
        <f>(-J372*44100)</f>
        <v>0</v>
      </c>
      <c r="AD372">
        <f>2*29.3*R372*0.92*(CF372-W372)</f>
        <v>0</v>
      </c>
      <c r="AE372">
        <f>2*0.95*5.67E-8*(((CF372+$B$7)+273)^4-(W372+273)^4)</f>
        <v>0</v>
      </c>
      <c r="AF372">
        <f>U372+AE372+AC372+AD372</f>
        <v>0</v>
      </c>
      <c r="AG372">
        <v>10</v>
      </c>
      <c r="AH372">
        <v>1</v>
      </c>
      <c r="AI372">
        <f>IF(AG372*$H$13&gt;=AK372,1.0,(AK372/(AK372-AG372*$H$13)))</f>
        <v>0</v>
      </c>
      <c r="AJ372">
        <f>(AI372-1)*100</f>
        <v>0</v>
      </c>
      <c r="AK372">
        <f>MAX(0,($B$13+$C$13*CK372)/(1+$D$13*CK372)*CD372/(CF372+273)*$E$13)</f>
        <v>0</v>
      </c>
      <c r="AL372" t="s">
        <v>292</v>
      </c>
      <c r="AM372" t="s">
        <v>292</v>
      </c>
      <c r="AN372">
        <v>0</v>
      </c>
      <c r="AO372">
        <v>0</v>
      </c>
      <c r="AP372">
        <f>1-AN372/AO372</f>
        <v>0</v>
      </c>
      <c r="AQ372">
        <v>0</v>
      </c>
      <c r="AR372" t="s">
        <v>292</v>
      </c>
      <c r="AS372" t="s">
        <v>292</v>
      </c>
      <c r="AT372">
        <v>0</v>
      </c>
      <c r="AU372">
        <v>0</v>
      </c>
      <c r="AV372">
        <f>1-AT372/AU372</f>
        <v>0</v>
      </c>
      <c r="AW372">
        <v>0.5</v>
      </c>
      <c r="AX372">
        <f>BO372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292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BN372">
        <f>$B$11*CL372+$C$11*CM372+$F$11*CN372*(1-CQ372)</f>
        <v>0</v>
      </c>
      <c r="BO372">
        <f>BN372*BP372</f>
        <v>0</v>
      </c>
      <c r="BP372">
        <f>($B$11*$D$9+$C$11*$D$9+$F$11*((DA372+CS372)/MAX(DA372+CS372+DB372, 0.1)*$I$9+DB372/MAX(DA372+CS372+DB372, 0.1)*$J$9))/($B$11+$C$11+$F$11)</f>
        <v>0</v>
      </c>
      <c r="BQ372">
        <f>($B$11*$K$9+$C$11*$K$9+$F$11*((DA372+CS372)/MAX(DA372+CS372+DB372, 0.1)*$P$9+DB372/MAX(DA372+CS372+DB372, 0.1)*$Q$9))/($B$11+$C$11+$F$11)</f>
        <v>0</v>
      </c>
      <c r="BR372">
        <v>6</v>
      </c>
      <c r="BS372">
        <v>0.5</v>
      </c>
      <c r="BT372" t="s">
        <v>293</v>
      </c>
      <c r="BU372">
        <v>2</v>
      </c>
      <c r="BV372">
        <v>1626127023.6</v>
      </c>
      <c r="BW372">
        <v>399.318</v>
      </c>
      <c r="BX372">
        <v>419.977</v>
      </c>
      <c r="BY372">
        <v>12.0052333333333</v>
      </c>
      <c r="BZ372">
        <v>6.83055666666667</v>
      </c>
      <c r="CA372">
        <v>397.192666666667</v>
      </c>
      <c r="CB372">
        <v>12.031</v>
      </c>
      <c r="CC372">
        <v>899.955</v>
      </c>
      <c r="CD372">
        <v>100.777333333333</v>
      </c>
      <c r="CE372">
        <v>0.108046</v>
      </c>
      <c r="CF372">
        <v>26.6882</v>
      </c>
      <c r="CG372">
        <v>24.8585</v>
      </c>
      <c r="CH372">
        <v>999.9</v>
      </c>
      <c r="CI372">
        <v>0</v>
      </c>
      <c r="CJ372">
        <v>0</v>
      </c>
      <c r="CK372">
        <v>9923.75</v>
      </c>
      <c r="CL372">
        <v>0</v>
      </c>
      <c r="CM372">
        <v>0.221023</v>
      </c>
      <c r="CN372">
        <v>1460.00333333333</v>
      </c>
      <c r="CO372">
        <v>0.972999</v>
      </c>
      <c r="CP372">
        <v>0.0270008</v>
      </c>
      <c r="CQ372">
        <v>0</v>
      </c>
      <c r="CR372">
        <v>872.718666666667</v>
      </c>
      <c r="CS372">
        <v>4.99999</v>
      </c>
      <c r="CT372">
        <v>12810.6</v>
      </c>
      <c r="CU372">
        <v>12728.3666666667</v>
      </c>
      <c r="CV372">
        <v>40.562</v>
      </c>
      <c r="CW372">
        <v>42.375</v>
      </c>
      <c r="CX372">
        <v>41.562</v>
      </c>
      <c r="CY372">
        <v>41.875</v>
      </c>
      <c r="CZ372">
        <v>42.687</v>
      </c>
      <c r="DA372">
        <v>1415.71333333333</v>
      </c>
      <c r="DB372">
        <v>39.29</v>
      </c>
      <c r="DC372">
        <v>0</v>
      </c>
      <c r="DD372">
        <v>1626127033.9</v>
      </c>
      <c r="DE372">
        <v>0</v>
      </c>
      <c r="DF372">
        <v>872.67848</v>
      </c>
      <c r="DG372">
        <v>0.275769250268681</v>
      </c>
      <c r="DH372">
        <v>16.9999999621394</v>
      </c>
      <c r="DI372">
        <v>12808.952</v>
      </c>
      <c r="DJ372">
        <v>15</v>
      </c>
      <c r="DK372">
        <v>1626126261</v>
      </c>
      <c r="DL372" t="s">
        <v>294</v>
      </c>
      <c r="DM372">
        <v>1626126255</v>
      </c>
      <c r="DN372">
        <v>1626126261</v>
      </c>
      <c r="DO372">
        <v>7</v>
      </c>
      <c r="DP372">
        <v>0.339</v>
      </c>
      <c r="DQ372">
        <v>0.02</v>
      </c>
      <c r="DR372">
        <v>2.158</v>
      </c>
      <c r="DS372">
        <v>-0.064</v>
      </c>
      <c r="DT372">
        <v>420</v>
      </c>
      <c r="DU372">
        <v>4</v>
      </c>
      <c r="DV372">
        <v>0.09</v>
      </c>
      <c r="DW372">
        <v>0.05</v>
      </c>
      <c r="DX372">
        <v>-20.6211195121951</v>
      </c>
      <c r="DY372">
        <v>-0.330033449477372</v>
      </c>
      <c r="DZ372">
        <v>0.0481918281682804</v>
      </c>
      <c r="EA372">
        <v>1</v>
      </c>
      <c r="EB372">
        <v>872.686878787879</v>
      </c>
      <c r="EC372">
        <v>-0.0638974315334994</v>
      </c>
      <c r="ED372">
        <v>0.246619048340943</v>
      </c>
      <c r="EE372">
        <v>1</v>
      </c>
      <c r="EF372">
        <v>5.1188643902439</v>
      </c>
      <c r="EG372">
        <v>0.518682439024404</v>
      </c>
      <c r="EH372">
        <v>0.0530857077384451</v>
      </c>
      <c r="EI372">
        <v>0</v>
      </c>
      <c r="EJ372">
        <v>2</v>
      </c>
      <c r="EK372">
        <v>3</v>
      </c>
      <c r="EL372" t="s">
        <v>340</v>
      </c>
      <c r="EM372">
        <v>100</v>
      </c>
      <c r="EN372">
        <v>100</v>
      </c>
      <c r="EO372">
        <v>2.126</v>
      </c>
      <c r="EP372">
        <v>-0.0256</v>
      </c>
      <c r="EQ372">
        <v>1.36772170046793</v>
      </c>
      <c r="ER372">
        <v>0.00225868272383977</v>
      </c>
      <c r="ES372">
        <v>-9.96746185667655e-07</v>
      </c>
      <c r="ET372">
        <v>2.83711317370827e-10</v>
      </c>
      <c r="EU372">
        <v>-0.063082517618382</v>
      </c>
      <c r="EV372">
        <v>-0.00217948432402501</v>
      </c>
      <c r="EW372">
        <v>0.000453263451741206</v>
      </c>
      <c r="EX372">
        <v>-1.16319206543697e-06</v>
      </c>
      <c r="EY372">
        <v>-2</v>
      </c>
      <c r="EZ372">
        <v>2196</v>
      </c>
      <c r="FA372">
        <v>1</v>
      </c>
      <c r="FB372">
        <v>25</v>
      </c>
      <c r="FC372">
        <v>12.8</v>
      </c>
      <c r="FD372">
        <v>12.7</v>
      </c>
      <c r="FE372">
        <v>18</v>
      </c>
      <c r="FF372">
        <v>948.833</v>
      </c>
      <c r="FG372">
        <v>426.929</v>
      </c>
      <c r="FH372">
        <v>31.1898</v>
      </c>
      <c r="FI372">
        <v>25.3491</v>
      </c>
      <c r="FJ372">
        <v>30.0002</v>
      </c>
      <c r="FK372">
        <v>25.4858</v>
      </c>
      <c r="FL372">
        <v>25.5255</v>
      </c>
      <c r="FM372">
        <v>25.2991</v>
      </c>
      <c r="FN372">
        <v>60.9092</v>
      </c>
      <c r="FO372">
        <v>0</v>
      </c>
      <c r="FP372">
        <v>31.29</v>
      </c>
      <c r="FQ372">
        <v>420</v>
      </c>
      <c r="FR372">
        <v>6.9221</v>
      </c>
      <c r="FS372">
        <v>101.445</v>
      </c>
      <c r="FT372">
        <v>102.069</v>
      </c>
    </row>
    <row r="373" spans="1:176">
      <c r="A373">
        <v>357</v>
      </c>
      <c r="B373">
        <v>1626127026.6</v>
      </c>
      <c r="C373">
        <v>712.099999904633</v>
      </c>
      <c r="D373" t="s">
        <v>1008</v>
      </c>
      <c r="E373" t="s">
        <v>1009</v>
      </c>
      <c r="F373">
        <v>1</v>
      </c>
      <c r="I373">
        <v>1626127025.6</v>
      </c>
      <c r="J373">
        <f>(K373)/1000</f>
        <v>0</v>
      </c>
      <c r="K373">
        <f>1000*CC373*AI373*(BY373-BZ373)/(100*BR373*(1000-AI373*BY373))</f>
        <v>0</v>
      </c>
      <c r="L373">
        <f>CC373*AI373*(BX373-BW373*(1000-AI373*BZ373)/(1000-AI373*BY373))/(100*BR373)</f>
        <v>0</v>
      </c>
      <c r="M373">
        <f>BW373 - IF(AI373&gt;1, L373*BR373*100.0/(AK373*CK373), 0)</f>
        <v>0</v>
      </c>
      <c r="N373">
        <f>((T373-J373/2)*M373-L373)/(T373+J373/2)</f>
        <v>0</v>
      </c>
      <c r="O373">
        <f>N373*(CD373+CE373)/1000.0</f>
        <v>0</v>
      </c>
      <c r="P373">
        <f>(BW373 - IF(AI373&gt;1, L373*BR373*100.0/(AK373*CK373), 0))*(CD373+CE373)/1000.0</f>
        <v>0</v>
      </c>
      <c r="Q373">
        <f>2.0/((1/S373-1/R373)+SIGN(S373)*SQRT((1/S373-1/R373)*(1/S373-1/R373) + 4*BS373/((BS373+1)*(BS373+1))*(2*1/S373*1/R373-1/R373*1/R373)))</f>
        <v>0</v>
      </c>
      <c r="R373">
        <f>IF(LEFT(BT373,1)&lt;&gt;"0",IF(LEFT(BT373,1)="1",3.0,BU373),$D$5+$E$5*(CK373*CD373/($K$5*1000))+$F$5*(CK373*CD373/($K$5*1000))*MAX(MIN(BR373,$J$5),$I$5)*MAX(MIN(BR373,$J$5),$I$5)+$G$5*MAX(MIN(BR373,$J$5),$I$5)*(CK373*CD373/($K$5*1000))+$H$5*(CK373*CD373/($K$5*1000))*(CK373*CD373/($K$5*1000)))</f>
        <v>0</v>
      </c>
      <c r="S373">
        <f>J373*(1000-(1000*0.61365*exp(17.502*W373/(240.97+W373))/(CD373+CE373)+BY373)/2)/(1000*0.61365*exp(17.502*W373/(240.97+W373))/(CD373+CE373)-BY373)</f>
        <v>0</v>
      </c>
      <c r="T373">
        <f>1/((BS373+1)/(Q373/1.6)+1/(R373/1.37)) + BS373/((BS373+1)/(Q373/1.6) + BS373/(R373/1.37))</f>
        <v>0</v>
      </c>
      <c r="U373">
        <f>(BN373*BQ373)</f>
        <v>0</v>
      </c>
      <c r="V373">
        <f>(CF373+(U373+2*0.95*5.67E-8*(((CF373+$B$7)+273)^4-(CF373+273)^4)-44100*J373)/(1.84*29.3*R373+8*0.95*5.67E-8*(CF373+273)^3))</f>
        <v>0</v>
      </c>
      <c r="W373">
        <f>($C$7*CG373+$D$7*CH373+$E$7*V373)</f>
        <v>0</v>
      </c>
      <c r="X373">
        <f>0.61365*exp(17.502*W373/(240.97+W373))</f>
        <v>0</v>
      </c>
      <c r="Y373">
        <f>(Z373/AA373*100)</f>
        <v>0</v>
      </c>
      <c r="Z373">
        <f>BY373*(CD373+CE373)/1000</f>
        <v>0</v>
      </c>
      <c r="AA373">
        <f>0.61365*exp(17.502*CF373/(240.97+CF373))</f>
        <v>0</v>
      </c>
      <c r="AB373">
        <f>(X373-BY373*(CD373+CE373)/1000)</f>
        <v>0</v>
      </c>
      <c r="AC373">
        <f>(-J373*44100)</f>
        <v>0</v>
      </c>
      <c r="AD373">
        <f>2*29.3*R373*0.92*(CF373-W373)</f>
        <v>0</v>
      </c>
      <c r="AE373">
        <f>2*0.95*5.67E-8*(((CF373+$B$7)+273)^4-(W373+273)^4)</f>
        <v>0</v>
      </c>
      <c r="AF373">
        <f>U373+AE373+AC373+AD373</f>
        <v>0</v>
      </c>
      <c r="AG373">
        <v>10</v>
      </c>
      <c r="AH373">
        <v>1</v>
      </c>
      <c r="AI373">
        <f>IF(AG373*$H$13&gt;=AK373,1.0,(AK373/(AK373-AG373*$H$13)))</f>
        <v>0</v>
      </c>
      <c r="AJ373">
        <f>(AI373-1)*100</f>
        <v>0</v>
      </c>
      <c r="AK373">
        <f>MAX(0,($B$13+$C$13*CK373)/(1+$D$13*CK373)*CD373/(CF373+273)*$E$13)</f>
        <v>0</v>
      </c>
      <c r="AL373" t="s">
        <v>292</v>
      </c>
      <c r="AM373" t="s">
        <v>292</v>
      </c>
      <c r="AN373">
        <v>0</v>
      </c>
      <c r="AO373">
        <v>0</v>
      </c>
      <c r="AP373">
        <f>1-AN373/AO373</f>
        <v>0</v>
      </c>
      <c r="AQ373">
        <v>0</v>
      </c>
      <c r="AR373" t="s">
        <v>292</v>
      </c>
      <c r="AS373" t="s">
        <v>292</v>
      </c>
      <c r="AT373">
        <v>0</v>
      </c>
      <c r="AU373">
        <v>0</v>
      </c>
      <c r="AV373">
        <f>1-AT373/AU373</f>
        <v>0</v>
      </c>
      <c r="AW373">
        <v>0.5</v>
      </c>
      <c r="AX373">
        <f>BO373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292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BN373">
        <f>$B$11*CL373+$C$11*CM373+$F$11*CN373*(1-CQ373)</f>
        <v>0</v>
      </c>
      <c r="BO373">
        <f>BN373*BP373</f>
        <v>0</v>
      </c>
      <c r="BP373">
        <f>($B$11*$D$9+$C$11*$D$9+$F$11*((DA373+CS373)/MAX(DA373+CS373+DB373, 0.1)*$I$9+DB373/MAX(DA373+CS373+DB373, 0.1)*$J$9))/($B$11+$C$11+$F$11)</f>
        <v>0</v>
      </c>
      <c r="BQ373">
        <f>($B$11*$K$9+$C$11*$K$9+$F$11*((DA373+CS373)/MAX(DA373+CS373+DB373, 0.1)*$P$9+DB373/MAX(DA373+CS373+DB373, 0.1)*$Q$9))/($B$11+$C$11+$F$11)</f>
        <v>0</v>
      </c>
      <c r="BR373">
        <v>6</v>
      </c>
      <c r="BS373">
        <v>0.5</v>
      </c>
      <c r="BT373" t="s">
        <v>293</v>
      </c>
      <c r="BU373">
        <v>2</v>
      </c>
      <c r="BV373">
        <v>1626127025.6</v>
      </c>
      <c r="BW373">
        <v>399.298666666667</v>
      </c>
      <c r="BX373">
        <v>419.992</v>
      </c>
      <c r="BY373">
        <v>12.0475333333333</v>
      </c>
      <c r="BZ373">
        <v>6.86527666666667</v>
      </c>
      <c r="CA373">
        <v>397.173666666667</v>
      </c>
      <c r="CB373">
        <v>12.0729333333333</v>
      </c>
      <c r="CC373">
        <v>899.955666666667</v>
      </c>
      <c r="CD373">
        <v>100.777</v>
      </c>
      <c r="CE373">
        <v>0.108185</v>
      </c>
      <c r="CF373">
        <v>26.7313333333333</v>
      </c>
      <c r="CG373">
        <v>24.8972333333333</v>
      </c>
      <c r="CH373">
        <v>999.9</v>
      </c>
      <c r="CI373">
        <v>0</v>
      </c>
      <c r="CJ373">
        <v>0</v>
      </c>
      <c r="CK373">
        <v>9958.75</v>
      </c>
      <c r="CL373">
        <v>0</v>
      </c>
      <c r="CM373">
        <v>0.221023</v>
      </c>
      <c r="CN373">
        <v>1460</v>
      </c>
      <c r="CO373">
        <v>0.972999</v>
      </c>
      <c r="CP373">
        <v>0.0270008</v>
      </c>
      <c r="CQ373">
        <v>0</v>
      </c>
      <c r="CR373">
        <v>872.544333333333</v>
      </c>
      <c r="CS373">
        <v>4.99999</v>
      </c>
      <c r="CT373">
        <v>12810.7333333333</v>
      </c>
      <c r="CU373">
        <v>12728.3333333333</v>
      </c>
      <c r="CV373">
        <v>40.562</v>
      </c>
      <c r="CW373">
        <v>42.375</v>
      </c>
      <c r="CX373">
        <v>41.562</v>
      </c>
      <c r="CY373">
        <v>41.875</v>
      </c>
      <c r="CZ373">
        <v>42.687</v>
      </c>
      <c r="DA373">
        <v>1415.71</v>
      </c>
      <c r="DB373">
        <v>39.29</v>
      </c>
      <c r="DC373">
        <v>0</v>
      </c>
      <c r="DD373">
        <v>1626127036.3</v>
      </c>
      <c r="DE373">
        <v>0</v>
      </c>
      <c r="DF373">
        <v>872.68096</v>
      </c>
      <c r="DG373">
        <v>-0.358153827233221</v>
      </c>
      <c r="DH373">
        <v>14.4384615471368</v>
      </c>
      <c r="DI373">
        <v>12809.568</v>
      </c>
      <c r="DJ373">
        <v>15</v>
      </c>
      <c r="DK373">
        <v>1626126261</v>
      </c>
      <c r="DL373" t="s">
        <v>294</v>
      </c>
      <c r="DM373">
        <v>1626126255</v>
      </c>
      <c r="DN373">
        <v>1626126261</v>
      </c>
      <c r="DO373">
        <v>7</v>
      </c>
      <c r="DP373">
        <v>0.339</v>
      </c>
      <c r="DQ373">
        <v>0.02</v>
      </c>
      <c r="DR373">
        <v>2.158</v>
      </c>
      <c r="DS373">
        <v>-0.064</v>
      </c>
      <c r="DT373">
        <v>420</v>
      </c>
      <c r="DU373">
        <v>4</v>
      </c>
      <c r="DV373">
        <v>0.09</v>
      </c>
      <c r="DW373">
        <v>0.05</v>
      </c>
      <c r="DX373">
        <v>-20.6357707317073</v>
      </c>
      <c r="DY373">
        <v>-0.264029268292747</v>
      </c>
      <c r="DZ373">
        <v>0.0415797748905933</v>
      </c>
      <c r="EA373">
        <v>1</v>
      </c>
      <c r="EB373">
        <v>872.6582</v>
      </c>
      <c r="EC373">
        <v>0.282780124000182</v>
      </c>
      <c r="ED373">
        <v>0.218550654474951</v>
      </c>
      <c r="EE373">
        <v>1</v>
      </c>
      <c r="EF373">
        <v>5.13101170731707</v>
      </c>
      <c r="EG373">
        <v>0.479718815331012</v>
      </c>
      <c r="EH373">
        <v>0.050407009573652</v>
      </c>
      <c r="EI373">
        <v>0</v>
      </c>
      <c r="EJ373">
        <v>2</v>
      </c>
      <c r="EK373">
        <v>3</v>
      </c>
      <c r="EL373" t="s">
        <v>340</v>
      </c>
      <c r="EM373">
        <v>100</v>
      </c>
      <c r="EN373">
        <v>100</v>
      </c>
      <c r="EO373">
        <v>2.125</v>
      </c>
      <c r="EP373">
        <v>-0.0252</v>
      </c>
      <c r="EQ373">
        <v>1.36772170046793</v>
      </c>
      <c r="ER373">
        <v>0.00225868272383977</v>
      </c>
      <c r="ES373">
        <v>-9.96746185667655e-07</v>
      </c>
      <c r="ET373">
        <v>2.83711317370827e-10</v>
      </c>
      <c r="EU373">
        <v>-0.063082517618382</v>
      </c>
      <c r="EV373">
        <v>-0.00217948432402501</v>
      </c>
      <c r="EW373">
        <v>0.000453263451741206</v>
      </c>
      <c r="EX373">
        <v>-1.16319206543697e-06</v>
      </c>
      <c r="EY373">
        <v>-2</v>
      </c>
      <c r="EZ373">
        <v>2196</v>
      </c>
      <c r="FA373">
        <v>1</v>
      </c>
      <c r="FB373">
        <v>25</v>
      </c>
      <c r="FC373">
        <v>12.9</v>
      </c>
      <c r="FD373">
        <v>12.8</v>
      </c>
      <c r="FE373">
        <v>18</v>
      </c>
      <c r="FF373">
        <v>948.624</v>
      </c>
      <c r="FG373">
        <v>426.793</v>
      </c>
      <c r="FH373">
        <v>31.2543</v>
      </c>
      <c r="FI373">
        <v>25.3499</v>
      </c>
      <c r="FJ373">
        <v>30.0002</v>
      </c>
      <c r="FK373">
        <v>25.4858</v>
      </c>
      <c r="FL373">
        <v>25.5251</v>
      </c>
      <c r="FM373">
        <v>25.2985</v>
      </c>
      <c r="FN373">
        <v>60.9092</v>
      </c>
      <c r="FO373">
        <v>0</v>
      </c>
      <c r="FP373">
        <v>31.39</v>
      </c>
      <c r="FQ373">
        <v>420</v>
      </c>
      <c r="FR373">
        <v>6.96797</v>
      </c>
      <c r="FS373">
        <v>101.445</v>
      </c>
      <c r="FT373">
        <v>102.068</v>
      </c>
    </row>
    <row r="374" spans="1:176">
      <c r="A374">
        <v>358</v>
      </c>
      <c r="B374">
        <v>1626127028.6</v>
      </c>
      <c r="C374">
        <v>714.099999904633</v>
      </c>
      <c r="D374" t="s">
        <v>1010</v>
      </c>
      <c r="E374" t="s">
        <v>1011</v>
      </c>
      <c r="F374">
        <v>1</v>
      </c>
      <c r="I374">
        <v>1626127027.6</v>
      </c>
      <c r="J374">
        <f>(K374)/1000</f>
        <v>0</v>
      </c>
      <c r="K374">
        <f>1000*CC374*AI374*(BY374-BZ374)/(100*BR374*(1000-AI374*BY374))</f>
        <v>0</v>
      </c>
      <c r="L374">
        <f>CC374*AI374*(BX374-BW374*(1000-AI374*BZ374)/(1000-AI374*BY374))/(100*BR374)</f>
        <v>0</v>
      </c>
      <c r="M374">
        <f>BW374 - IF(AI374&gt;1, L374*BR374*100.0/(AK374*CK374), 0)</f>
        <v>0</v>
      </c>
      <c r="N374">
        <f>((T374-J374/2)*M374-L374)/(T374+J374/2)</f>
        <v>0</v>
      </c>
      <c r="O374">
        <f>N374*(CD374+CE374)/1000.0</f>
        <v>0</v>
      </c>
      <c r="P374">
        <f>(BW374 - IF(AI374&gt;1, L374*BR374*100.0/(AK374*CK374), 0))*(CD374+CE374)/1000.0</f>
        <v>0</v>
      </c>
      <c r="Q374">
        <f>2.0/((1/S374-1/R374)+SIGN(S374)*SQRT((1/S374-1/R374)*(1/S374-1/R374) + 4*BS374/((BS374+1)*(BS374+1))*(2*1/S374*1/R374-1/R374*1/R374)))</f>
        <v>0</v>
      </c>
      <c r="R374">
        <f>IF(LEFT(BT374,1)&lt;&gt;"0",IF(LEFT(BT374,1)="1",3.0,BU374),$D$5+$E$5*(CK374*CD374/($K$5*1000))+$F$5*(CK374*CD374/($K$5*1000))*MAX(MIN(BR374,$J$5),$I$5)*MAX(MIN(BR374,$J$5),$I$5)+$G$5*MAX(MIN(BR374,$J$5),$I$5)*(CK374*CD374/($K$5*1000))+$H$5*(CK374*CD374/($K$5*1000))*(CK374*CD374/($K$5*1000)))</f>
        <v>0</v>
      </c>
      <c r="S374">
        <f>J374*(1000-(1000*0.61365*exp(17.502*W374/(240.97+W374))/(CD374+CE374)+BY374)/2)/(1000*0.61365*exp(17.502*W374/(240.97+W374))/(CD374+CE374)-BY374)</f>
        <v>0</v>
      </c>
      <c r="T374">
        <f>1/((BS374+1)/(Q374/1.6)+1/(R374/1.37)) + BS374/((BS374+1)/(Q374/1.6) + BS374/(R374/1.37))</f>
        <v>0</v>
      </c>
      <c r="U374">
        <f>(BN374*BQ374)</f>
        <v>0</v>
      </c>
      <c r="V374">
        <f>(CF374+(U374+2*0.95*5.67E-8*(((CF374+$B$7)+273)^4-(CF374+273)^4)-44100*J374)/(1.84*29.3*R374+8*0.95*5.67E-8*(CF374+273)^3))</f>
        <v>0</v>
      </c>
      <c r="W374">
        <f>($C$7*CG374+$D$7*CH374+$E$7*V374)</f>
        <v>0</v>
      </c>
      <c r="X374">
        <f>0.61365*exp(17.502*W374/(240.97+W374))</f>
        <v>0</v>
      </c>
      <c r="Y374">
        <f>(Z374/AA374*100)</f>
        <v>0</v>
      </c>
      <c r="Z374">
        <f>BY374*(CD374+CE374)/1000</f>
        <v>0</v>
      </c>
      <c r="AA374">
        <f>0.61365*exp(17.502*CF374/(240.97+CF374))</f>
        <v>0</v>
      </c>
      <c r="AB374">
        <f>(X374-BY374*(CD374+CE374)/1000)</f>
        <v>0</v>
      </c>
      <c r="AC374">
        <f>(-J374*44100)</f>
        <v>0</v>
      </c>
      <c r="AD374">
        <f>2*29.3*R374*0.92*(CF374-W374)</f>
        <v>0</v>
      </c>
      <c r="AE374">
        <f>2*0.95*5.67E-8*(((CF374+$B$7)+273)^4-(W374+273)^4)</f>
        <v>0</v>
      </c>
      <c r="AF374">
        <f>U374+AE374+AC374+AD374</f>
        <v>0</v>
      </c>
      <c r="AG374">
        <v>10</v>
      </c>
      <c r="AH374">
        <v>1</v>
      </c>
      <c r="AI374">
        <f>IF(AG374*$H$13&gt;=AK374,1.0,(AK374/(AK374-AG374*$H$13)))</f>
        <v>0</v>
      </c>
      <c r="AJ374">
        <f>(AI374-1)*100</f>
        <v>0</v>
      </c>
      <c r="AK374">
        <f>MAX(0,($B$13+$C$13*CK374)/(1+$D$13*CK374)*CD374/(CF374+273)*$E$13)</f>
        <v>0</v>
      </c>
      <c r="AL374" t="s">
        <v>292</v>
      </c>
      <c r="AM374" t="s">
        <v>292</v>
      </c>
      <c r="AN374">
        <v>0</v>
      </c>
      <c r="AO374">
        <v>0</v>
      </c>
      <c r="AP374">
        <f>1-AN374/AO374</f>
        <v>0</v>
      </c>
      <c r="AQ374">
        <v>0</v>
      </c>
      <c r="AR374" t="s">
        <v>292</v>
      </c>
      <c r="AS374" t="s">
        <v>292</v>
      </c>
      <c r="AT374">
        <v>0</v>
      </c>
      <c r="AU374">
        <v>0</v>
      </c>
      <c r="AV374">
        <f>1-AT374/AU374</f>
        <v>0</v>
      </c>
      <c r="AW374">
        <v>0.5</v>
      </c>
      <c r="AX374">
        <f>BO374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292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BN374">
        <f>$B$11*CL374+$C$11*CM374+$F$11*CN374*(1-CQ374)</f>
        <v>0</v>
      </c>
      <c r="BO374">
        <f>BN374*BP374</f>
        <v>0</v>
      </c>
      <c r="BP374">
        <f>($B$11*$D$9+$C$11*$D$9+$F$11*((DA374+CS374)/MAX(DA374+CS374+DB374, 0.1)*$I$9+DB374/MAX(DA374+CS374+DB374, 0.1)*$J$9))/($B$11+$C$11+$F$11)</f>
        <v>0</v>
      </c>
      <c r="BQ374">
        <f>($B$11*$K$9+$C$11*$K$9+$F$11*((DA374+CS374)/MAX(DA374+CS374+DB374, 0.1)*$P$9+DB374/MAX(DA374+CS374+DB374, 0.1)*$Q$9))/($B$11+$C$11+$F$11)</f>
        <v>0</v>
      </c>
      <c r="BR374">
        <v>6</v>
      </c>
      <c r="BS374">
        <v>0.5</v>
      </c>
      <c r="BT374" t="s">
        <v>293</v>
      </c>
      <c r="BU374">
        <v>2</v>
      </c>
      <c r="BV374">
        <v>1626127027.6</v>
      </c>
      <c r="BW374">
        <v>399.296333333333</v>
      </c>
      <c r="BX374">
        <v>419.976333333333</v>
      </c>
      <c r="BY374">
        <v>12.0861333333333</v>
      </c>
      <c r="BZ374">
        <v>6.87448666666667</v>
      </c>
      <c r="CA374">
        <v>397.171333333333</v>
      </c>
      <c r="CB374">
        <v>12.1112</v>
      </c>
      <c r="CC374">
        <v>900.013333333333</v>
      </c>
      <c r="CD374">
        <v>100.778</v>
      </c>
      <c r="CE374">
        <v>0.108245333333333</v>
      </c>
      <c r="CF374">
        <v>26.7783</v>
      </c>
      <c r="CG374">
        <v>24.9405333333333</v>
      </c>
      <c r="CH374">
        <v>999.9</v>
      </c>
      <c r="CI374">
        <v>0</v>
      </c>
      <c r="CJ374">
        <v>0</v>
      </c>
      <c r="CK374">
        <v>9946.45666666667</v>
      </c>
      <c r="CL374">
        <v>0</v>
      </c>
      <c r="CM374">
        <v>0.221023</v>
      </c>
      <c r="CN374">
        <v>1460</v>
      </c>
      <c r="CO374">
        <v>0.972999</v>
      </c>
      <c r="CP374">
        <v>0.0270008</v>
      </c>
      <c r="CQ374">
        <v>0</v>
      </c>
      <c r="CR374">
        <v>872.797666666667</v>
      </c>
      <c r="CS374">
        <v>4.99999</v>
      </c>
      <c r="CT374">
        <v>12811.5</v>
      </c>
      <c r="CU374">
        <v>12728.3333333333</v>
      </c>
      <c r="CV374">
        <v>40.562</v>
      </c>
      <c r="CW374">
        <v>42.375</v>
      </c>
      <c r="CX374">
        <v>41.562</v>
      </c>
      <c r="CY374">
        <v>41.875</v>
      </c>
      <c r="CZ374">
        <v>42.687</v>
      </c>
      <c r="DA374">
        <v>1415.71</v>
      </c>
      <c r="DB374">
        <v>39.29</v>
      </c>
      <c r="DC374">
        <v>0</v>
      </c>
      <c r="DD374">
        <v>1626127038.1</v>
      </c>
      <c r="DE374">
        <v>0</v>
      </c>
      <c r="DF374">
        <v>872.708730769231</v>
      </c>
      <c r="DG374">
        <v>-0.459111091779852</v>
      </c>
      <c r="DH374">
        <v>14.6837606743213</v>
      </c>
      <c r="DI374">
        <v>12809.9346153846</v>
      </c>
      <c r="DJ374">
        <v>15</v>
      </c>
      <c r="DK374">
        <v>1626126261</v>
      </c>
      <c r="DL374" t="s">
        <v>294</v>
      </c>
      <c r="DM374">
        <v>1626126255</v>
      </c>
      <c r="DN374">
        <v>1626126261</v>
      </c>
      <c r="DO374">
        <v>7</v>
      </c>
      <c r="DP374">
        <v>0.339</v>
      </c>
      <c r="DQ374">
        <v>0.02</v>
      </c>
      <c r="DR374">
        <v>2.158</v>
      </c>
      <c r="DS374">
        <v>-0.064</v>
      </c>
      <c r="DT374">
        <v>420</v>
      </c>
      <c r="DU374">
        <v>4</v>
      </c>
      <c r="DV374">
        <v>0.09</v>
      </c>
      <c r="DW374">
        <v>0.05</v>
      </c>
      <c r="DX374">
        <v>-20.6447829268293</v>
      </c>
      <c r="DY374">
        <v>-0.26604878048778</v>
      </c>
      <c r="DZ374">
        <v>0.0417220997907089</v>
      </c>
      <c r="EA374">
        <v>1</v>
      </c>
      <c r="EB374">
        <v>872.680060606061</v>
      </c>
      <c r="EC374">
        <v>-0.0183339750995825</v>
      </c>
      <c r="ED374">
        <v>0.211925507122975</v>
      </c>
      <c r="EE374">
        <v>1</v>
      </c>
      <c r="EF374">
        <v>5.14598463414634</v>
      </c>
      <c r="EG374">
        <v>0.430505644599309</v>
      </c>
      <c r="EH374">
        <v>0.0459308960843359</v>
      </c>
      <c r="EI374">
        <v>0</v>
      </c>
      <c r="EJ374">
        <v>2</v>
      </c>
      <c r="EK374">
        <v>3</v>
      </c>
      <c r="EL374" t="s">
        <v>340</v>
      </c>
      <c r="EM374">
        <v>100</v>
      </c>
      <c r="EN374">
        <v>100</v>
      </c>
      <c r="EO374">
        <v>2.126</v>
      </c>
      <c r="EP374">
        <v>-0.0249</v>
      </c>
      <c r="EQ374">
        <v>1.36772170046793</v>
      </c>
      <c r="ER374">
        <v>0.00225868272383977</v>
      </c>
      <c r="ES374">
        <v>-9.96746185667655e-07</v>
      </c>
      <c r="ET374">
        <v>2.83711317370827e-10</v>
      </c>
      <c r="EU374">
        <v>-0.063082517618382</v>
      </c>
      <c r="EV374">
        <v>-0.00217948432402501</v>
      </c>
      <c r="EW374">
        <v>0.000453263451741206</v>
      </c>
      <c r="EX374">
        <v>-1.16319206543697e-06</v>
      </c>
      <c r="EY374">
        <v>-2</v>
      </c>
      <c r="EZ374">
        <v>2196</v>
      </c>
      <c r="FA374">
        <v>1</v>
      </c>
      <c r="FB374">
        <v>25</v>
      </c>
      <c r="FC374">
        <v>12.9</v>
      </c>
      <c r="FD374">
        <v>12.8</v>
      </c>
      <c r="FE374">
        <v>18</v>
      </c>
      <c r="FF374">
        <v>949.015</v>
      </c>
      <c r="FG374">
        <v>426.778</v>
      </c>
      <c r="FH374">
        <v>31.3162</v>
      </c>
      <c r="FI374">
        <v>25.351</v>
      </c>
      <c r="FJ374">
        <v>30.0002</v>
      </c>
      <c r="FK374">
        <v>25.4858</v>
      </c>
      <c r="FL374">
        <v>25.5251</v>
      </c>
      <c r="FM374">
        <v>25.2992</v>
      </c>
      <c r="FN374">
        <v>60.9092</v>
      </c>
      <c r="FO374">
        <v>0</v>
      </c>
      <c r="FP374">
        <v>31.39</v>
      </c>
      <c r="FQ374">
        <v>420</v>
      </c>
      <c r="FR374">
        <v>6.96419</v>
      </c>
      <c r="FS374">
        <v>101.445</v>
      </c>
      <c r="FT374">
        <v>102.068</v>
      </c>
    </row>
    <row r="375" spans="1:176">
      <c r="A375">
        <v>359</v>
      </c>
      <c r="B375">
        <v>1626127030.6</v>
      </c>
      <c r="C375">
        <v>716.099999904633</v>
      </c>
      <c r="D375" t="s">
        <v>1012</v>
      </c>
      <c r="E375" t="s">
        <v>1013</v>
      </c>
      <c r="F375">
        <v>1</v>
      </c>
      <c r="I375">
        <v>1626127029.6</v>
      </c>
      <c r="J375">
        <f>(K375)/1000</f>
        <v>0</v>
      </c>
      <c r="K375">
        <f>1000*CC375*AI375*(BY375-BZ375)/(100*BR375*(1000-AI375*BY375))</f>
        <v>0</v>
      </c>
      <c r="L375">
        <f>CC375*AI375*(BX375-BW375*(1000-AI375*BZ375)/(1000-AI375*BY375))/(100*BR375)</f>
        <v>0</v>
      </c>
      <c r="M375">
        <f>BW375 - IF(AI375&gt;1, L375*BR375*100.0/(AK375*CK375), 0)</f>
        <v>0</v>
      </c>
      <c r="N375">
        <f>((T375-J375/2)*M375-L375)/(T375+J375/2)</f>
        <v>0</v>
      </c>
      <c r="O375">
        <f>N375*(CD375+CE375)/1000.0</f>
        <v>0</v>
      </c>
      <c r="P375">
        <f>(BW375 - IF(AI375&gt;1, L375*BR375*100.0/(AK375*CK375), 0))*(CD375+CE375)/1000.0</f>
        <v>0</v>
      </c>
      <c r="Q375">
        <f>2.0/((1/S375-1/R375)+SIGN(S375)*SQRT((1/S375-1/R375)*(1/S375-1/R375) + 4*BS375/((BS375+1)*(BS375+1))*(2*1/S375*1/R375-1/R375*1/R375)))</f>
        <v>0</v>
      </c>
      <c r="R375">
        <f>IF(LEFT(BT375,1)&lt;&gt;"0",IF(LEFT(BT375,1)="1",3.0,BU375),$D$5+$E$5*(CK375*CD375/($K$5*1000))+$F$5*(CK375*CD375/($K$5*1000))*MAX(MIN(BR375,$J$5),$I$5)*MAX(MIN(BR375,$J$5),$I$5)+$G$5*MAX(MIN(BR375,$J$5),$I$5)*(CK375*CD375/($K$5*1000))+$H$5*(CK375*CD375/($K$5*1000))*(CK375*CD375/($K$5*1000)))</f>
        <v>0</v>
      </c>
      <c r="S375">
        <f>J375*(1000-(1000*0.61365*exp(17.502*W375/(240.97+W375))/(CD375+CE375)+BY375)/2)/(1000*0.61365*exp(17.502*W375/(240.97+W375))/(CD375+CE375)-BY375)</f>
        <v>0</v>
      </c>
      <c r="T375">
        <f>1/((BS375+1)/(Q375/1.6)+1/(R375/1.37)) + BS375/((BS375+1)/(Q375/1.6) + BS375/(R375/1.37))</f>
        <v>0</v>
      </c>
      <c r="U375">
        <f>(BN375*BQ375)</f>
        <v>0</v>
      </c>
      <c r="V375">
        <f>(CF375+(U375+2*0.95*5.67E-8*(((CF375+$B$7)+273)^4-(CF375+273)^4)-44100*J375)/(1.84*29.3*R375+8*0.95*5.67E-8*(CF375+273)^3))</f>
        <v>0</v>
      </c>
      <c r="W375">
        <f>($C$7*CG375+$D$7*CH375+$E$7*V375)</f>
        <v>0</v>
      </c>
      <c r="X375">
        <f>0.61365*exp(17.502*W375/(240.97+W375))</f>
        <v>0</v>
      </c>
      <c r="Y375">
        <f>(Z375/AA375*100)</f>
        <v>0</v>
      </c>
      <c r="Z375">
        <f>BY375*(CD375+CE375)/1000</f>
        <v>0</v>
      </c>
      <c r="AA375">
        <f>0.61365*exp(17.502*CF375/(240.97+CF375))</f>
        <v>0</v>
      </c>
      <c r="AB375">
        <f>(X375-BY375*(CD375+CE375)/1000)</f>
        <v>0</v>
      </c>
      <c r="AC375">
        <f>(-J375*44100)</f>
        <v>0</v>
      </c>
      <c r="AD375">
        <f>2*29.3*R375*0.92*(CF375-W375)</f>
        <v>0</v>
      </c>
      <c r="AE375">
        <f>2*0.95*5.67E-8*(((CF375+$B$7)+273)^4-(W375+273)^4)</f>
        <v>0</v>
      </c>
      <c r="AF375">
        <f>U375+AE375+AC375+AD375</f>
        <v>0</v>
      </c>
      <c r="AG375">
        <v>9</v>
      </c>
      <c r="AH375">
        <v>1</v>
      </c>
      <c r="AI375">
        <f>IF(AG375*$H$13&gt;=AK375,1.0,(AK375/(AK375-AG375*$H$13)))</f>
        <v>0</v>
      </c>
      <c r="AJ375">
        <f>(AI375-1)*100</f>
        <v>0</v>
      </c>
      <c r="AK375">
        <f>MAX(0,($B$13+$C$13*CK375)/(1+$D$13*CK375)*CD375/(CF375+273)*$E$13)</f>
        <v>0</v>
      </c>
      <c r="AL375" t="s">
        <v>292</v>
      </c>
      <c r="AM375" t="s">
        <v>292</v>
      </c>
      <c r="AN375">
        <v>0</v>
      </c>
      <c r="AO375">
        <v>0</v>
      </c>
      <c r="AP375">
        <f>1-AN375/AO375</f>
        <v>0</v>
      </c>
      <c r="AQ375">
        <v>0</v>
      </c>
      <c r="AR375" t="s">
        <v>292</v>
      </c>
      <c r="AS375" t="s">
        <v>292</v>
      </c>
      <c r="AT375">
        <v>0</v>
      </c>
      <c r="AU375">
        <v>0</v>
      </c>
      <c r="AV375">
        <f>1-AT375/AU375</f>
        <v>0</v>
      </c>
      <c r="AW375">
        <v>0.5</v>
      </c>
      <c r="AX375">
        <f>BO375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292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BN375">
        <f>$B$11*CL375+$C$11*CM375+$F$11*CN375*(1-CQ375)</f>
        <v>0</v>
      </c>
      <c r="BO375">
        <f>BN375*BP375</f>
        <v>0</v>
      </c>
      <c r="BP375">
        <f>($B$11*$D$9+$C$11*$D$9+$F$11*((DA375+CS375)/MAX(DA375+CS375+DB375, 0.1)*$I$9+DB375/MAX(DA375+CS375+DB375, 0.1)*$J$9))/($B$11+$C$11+$F$11)</f>
        <v>0</v>
      </c>
      <c r="BQ375">
        <f>($B$11*$K$9+$C$11*$K$9+$F$11*((DA375+CS375)/MAX(DA375+CS375+DB375, 0.1)*$P$9+DB375/MAX(DA375+CS375+DB375, 0.1)*$Q$9))/($B$11+$C$11+$F$11)</f>
        <v>0</v>
      </c>
      <c r="BR375">
        <v>6</v>
      </c>
      <c r="BS375">
        <v>0.5</v>
      </c>
      <c r="BT375" t="s">
        <v>293</v>
      </c>
      <c r="BU375">
        <v>2</v>
      </c>
      <c r="BV375">
        <v>1626127029.6</v>
      </c>
      <c r="BW375">
        <v>399.283</v>
      </c>
      <c r="BX375">
        <v>419.982666666667</v>
      </c>
      <c r="BY375">
        <v>12.1166</v>
      </c>
      <c r="BZ375">
        <v>6.87745666666667</v>
      </c>
      <c r="CA375">
        <v>397.157333333333</v>
      </c>
      <c r="CB375">
        <v>12.1414333333333</v>
      </c>
      <c r="CC375">
        <v>899.933</v>
      </c>
      <c r="CD375">
        <v>100.778</v>
      </c>
      <c r="CE375">
        <v>0.109113</v>
      </c>
      <c r="CF375">
        <v>26.8245</v>
      </c>
      <c r="CG375">
        <v>24.9755333333333</v>
      </c>
      <c r="CH375">
        <v>999.9</v>
      </c>
      <c r="CI375">
        <v>0</v>
      </c>
      <c r="CJ375">
        <v>0</v>
      </c>
      <c r="CK375">
        <v>9938.75333333333</v>
      </c>
      <c r="CL375">
        <v>0</v>
      </c>
      <c r="CM375">
        <v>0.221023</v>
      </c>
      <c r="CN375">
        <v>1459.99666666667</v>
      </c>
      <c r="CO375">
        <v>0.972999</v>
      </c>
      <c r="CP375">
        <v>0.0270008</v>
      </c>
      <c r="CQ375">
        <v>0</v>
      </c>
      <c r="CR375">
        <v>872.794333333333</v>
      </c>
      <c r="CS375">
        <v>4.99999</v>
      </c>
      <c r="CT375">
        <v>12811.9</v>
      </c>
      <c r="CU375">
        <v>12728.3</v>
      </c>
      <c r="CV375">
        <v>40.562</v>
      </c>
      <c r="CW375">
        <v>42.375</v>
      </c>
      <c r="CX375">
        <v>41.562</v>
      </c>
      <c r="CY375">
        <v>41.875</v>
      </c>
      <c r="CZ375">
        <v>42.687</v>
      </c>
      <c r="DA375">
        <v>1415.70666666667</v>
      </c>
      <c r="DB375">
        <v>39.29</v>
      </c>
      <c r="DC375">
        <v>0</v>
      </c>
      <c r="DD375">
        <v>1626127039.9</v>
      </c>
      <c r="DE375">
        <v>0</v>
      </c>
      <c r="DF375">
        <v>872.70416</v>
      </c>
      <c r="DG375">
        <v>0.384076939620872</v>
      </c>
      <c r="DH375">
        <v>14.1461538224879</v>
      </c>
      <c r="DI375">
        <v>12810.5</v>
      </c>
      <c r="DJ375">
        <v>15</v>
      </c>
      <c r="DK375">
        <v>1626126261</v>
      </c>
      <c r="DL375" t="s">
        <v>294</v>
      </c>
      <c r="DM375">
        <v>1626126255</v>
      </c>
      <c r="DN375">
        <v>1626126261</v>
      </c>
      <c r="DO375">
        <v>7</v>
      </c>
      <c r="DP375">
        <v>0.339</v>
      </c>
      <c r="DQ375">
        <v>0.02</v>
      </c>
      <c r="DR375">
        <v>2.158</v>
      </c>
      <c r="DS375">
        <v>-0.064</v>
      </c>
      <c r="DT375">
        <v>420</v>
      </c>
      <c r="DU375">
        <v>4</v>
      </c>
      <c r="DV375">
        <v>0.09</v>
      </c>
      <c r="DW375">
        <v>0.05</v>
      </c>
      <c r="DX375">
        <v>-20.6548585365854</v>
      </c>
      <c r="DY375">
        <v>-0.220099651567991</v>
      </c>
      <c r="DZ375">
        <v>0.0383315190666375</v>
      </c>
      <c r="EA375">
        <v>1</v>
      </c>
      <c r="EB375">
        <v>872.684363636364</v>
      </c>
      <c r="EC375">
        <v>0.292806615384275</v>
      </c>
      <c r="ED375">
        <v>0.210809524565148</v>
      </c>
      <c r="EE375">
        <v>1</v>
      </c>
      <c r="EF375">
        <v>5.1633212195122</v>
      </c>
      <c r="EG375">
        <v>0.382299721254362</v>
      </c>
      <c r="EH375">
        <v>0.0402801484844263</v>
      </c>
      <c r="EI375">
        <v>0</v>
      </c>
      <c r="EJ375">
        <v>2</v>
      </c>
      <c r="EK375">
        <v>3</v>
      </c>
      <c r="EL375" t="s">
        <v>340</v>
      </c>
      <c r="EM375">
        <v>100</v>
      </c>
      <c r="EN375">
        <v>100</v>
      </c>
      <c r="EO375">
        <v>2.125</v>
      </c>
      <c r="EP375">
        <v>-0.0247</v>
      </c>
      <c r="EQ375">
        <v>1.36772170046793</v>
      </c>
      <c r="ER375">
        <v>0.00225868272383977</v>
      </c>
      <c r="ES375">
        <v>-9.96746185667655e-07</v>
      </c>
      <c r="ET375">
        <v>2.83711317370827e-10</v>
      </c>
      <c r="EU375">
        <v>-0.063082517618382</v>
      </c>
      <c r="EV375">
        <v>-0.00217948432402501</v>
      </c>
      <c r="EW375">
        <v>0.000453263451741206</v>
      </c>
      <c r="EX375">
        <v>-1.16319206543697e-06</v>
      </c>
      <c r="EY375">
        <v>-2</v>
      </c>
      <c r="EZ375">
        <v>2196</v>
      </c>
      <c r="FA375">
        <v>1</v>
      </c>
      <c r="FB375">
        <v>25</v>
      </c>
      <c r="FC375">
        <v>12.9</v>
      </c>
      <c r="FD375">
        <v>12.8</v>
      </c>
      <c r="FE375">
        <v>18</v>
      </c>
      <c r="FF375">
        <v>949.276</v>
      </c>
      <c r="FG375">
        <v>426.867</v>
      </c>
      <c r="FH375">
        <v>31.387</v>
      </c>
      <c r="FI375">
        <v>25.3515</v>
      </c>
      <c r="FJ375">
        <v>30.0003</v>
      </c>
      <c r="FK375">
        <v>25.4858</v>
      </c>
      <c r="FL375">
        <v>25.5251</v>
      </c>
      <c r="FM375">
        <v>25.299</v>
      </c>
      <c r="FN375">
        <v>60.6253</v>
      </c>
      <c r="FO375">
        <v>0</v>
      </c>
      <c r="FP375">
        <v>31.49</v>
      </c>
      <c r="FQ375">
        <v>420</v>
      </c>
      <c r="FR375">
        <v>7.01371</v>
      </c>
      <c r="FS375">
        <v>101.445</v>
      </c>
      <c r="FT375">
        <v>102.068</v>
      </c>
    </row>
    <row r="376" spans="1:176">
      <c r="A376">
        <v>360</v>
      </c>
      <c r="B376">
        <v>1626127032.6</v>
      </c>
      <c r="C376">
        <v>718.099999904633</v>
      </c>
      <c r="D376" t="s">
        <v>1014</v>
      </c>
      <c r="E376" t="s">
        <v>1015</v>
      </c>
      <c r="F376">
        <v>1</v>
      </c>
      <c r="I376">
        <v>1626127031.6</v>
      </c>
      <c r="J376">
        <f>(K376)/1000</f>
        <v>0</v>
      </c>
      <c r="K376">
        <f>1000*CC376*AI376*(BY376-BZ376)/(100*BR376*(1000-AI376*BY376))</f>
        <v>0</v>
      </c>
      <c r="L376">
        <f>CC376*AI376*(BX376-BW376*(1000-AI376*BZ376)/(1000-AI376*BY376))/(100*BR376)</f>
        <v>0</v>
      </c>
      <c r="M376">
        <f>BW376 - IF(AI376&gt;1, L376*BR376*100.0/(AK376*CK376), 0)</f>
        <v>0</v>
      </c>
      <c r="N376">
        <f>((T376-J376/2)*M376-L376)/(T376+J376/2)</f>
        <v>0</v>
      </c>
      <c r="O376">
        <f>N376*(CD376+CE376)/1000.0</f>
        <v>0</v>
      </c>
      <c r="P376">
        <f>(BW376 - IF(AI376&gt;1, L376*BR376*100.0/(AK376*CK376), 0))*(CD376+CE376)/1000.0</f>
        <v>0</v>
      </c>
      <c r="Q376">
        <f>2.0/((1/S376-1/R376)+SIGN(S376)*SQRT((1/S376-1/R376)*(1/S376-1/R376) + 4*BS376/((BS376+1)*(BS376+1))*(2*1/S376*1/R376-1/R376*1/R376)))</f>
        <v>0</v>
      </c>
      <c r="R376">
        <f>IF(LEFT(BT376,1)&lt;&gt;"0",IF(LEFT(BT376,1)="1",3.0,BU376),$D$5+$E$5*(CK376*CD376/($K$5*1000))+$F$5*(CK376*CD376/($K$5*1000))*MAX(MIN(BR376,$J$5),$I$5)*MAX(MIN(BR376,$J$5),$I$5)+$G$5*MAX(MIN(BR376,$J$5),$I$5)*(CK376*CD376/($K$5*1000))+$H$5*(CK376*CD376/($K$5*1000))*(CK376*CD376/($K$5*1000)))</f>
        <v>0</v>
      </c>
      <c r="S376">
        <f>J376*(1000-(1000*0.61365*exp(17.502*W376/(240.97+W376))/(CD376+CE376)+BY376)/2)/(1000*0.61365*exp(17.502*W376/(240.97+W376))/(CD376+CE376)-BY376)</f>
        <v>0</v>
      </c>
      <c r="T376">
        <f>1/((BS376+1)/(Q376/1.6)+1/(R376/1.37)) + BS376/((BS376+1)/(Q376/1.6) + BS376/(R376/1.37))</f>
        <v>0</v>
      </c>
      <c r="U376">
        <f>(BN376*BQ376)</f>
        <v>0</v>
      </c>
      <c r="V376">
        <f>(CF376+(U376+2*0.95*5.67E-8*(((CF376+$B$7)+273)^4-(CF376+273)^4)-44100*J376)/(1.84*29.3*R376+8*0.95*5.67E-8*(CF376+273)^3))</f>
        <v>0</v>
      </c>
      <c r="W376">
        <f>($C$7*CG376+$D$7*CH376+$E$7*V376)</f>
        <v>0</v>
      </c>
      <c r="X376">
        <f>0.61365*exp(17.502*W376/(240.97+W376))</f>
        <v>0</v>
      </c>
      <c r="Y376">
        <f>(Z376/AA376*100)</f>
        <v>0</v>
      </c>
      <c r="Z376">
        <f>BY376*(CD376+CE376)/1000</f>
        <v>0</v>
      </c>
      <c r="AA376">
        <f>0.61365*exp(17.502*CF376/(240.97+CF376))</f>
        <v>0</v>
      </c>
      <c r="AB376">
        <f>(X376-BY376*(CD376+CE376)/1000)</f>
        <v>0</v>
      </c>
      <c r="AC376">
        <f>(-J376*44100)</f>
        <v>0</v>
      </c>
      <c r="AD376">
        <f>2*29.3*R376*0.92*(CF376-W376)</f>
        <v>0</v>
      </c>
      <c r="AE376">
        <f>2*0.95*5.67E-8*(((CF376+$B$7)+273)^4-(W376+273)^4)</f>
        <v>0</v>
      </c>
      <c r="AF376">
        <f>U376+AE376+AC376+AD376</f>
        <v>0</v>
      </c>
      <c r="AG376">
        <v>9</v>
      </c>
      <c r="AH376">
        <v>1</v>
      </c>
      <c r="AI376">
        <f>IF(AG376*$H$13&gt;=AK376,1.0,(AK376/(AK376-AG376*$H$13)))</f>
        <v>0</v>
      </c>
      <c r="AJ376">
        <f>(AI376-1)*100</f>
        <v>0</v>
      </c>
      <c r="AK376">
        <f>MAX(0,($B$13+$C$13*CK376)/(1+$D$13*CK376)*CD376/(CF376+273)*$E$13)</f>
        <v>0</v>
      </c>
      <c r="AL376" t="s">
        <v>292</v>
      </c>
      <c r="AM376" t="s">
        <v>292</v>
      </c>
      <c r="AN376">
        <v>0</v>
      </c>
      <c r="AO376">
        <v>0</v>
      </c>
      <c r="AP376">
        <f>1-AN376/AO376</f>
        <v>0</v>
      </c>
      <c r="AQ376">
        <v>0</v>
      </c>
      <c r="AR376" t="s">
        <v>292</v>
      </c>
      <c r="AS376" t="s">
        <v>292</v>
      </c>
      <c r="AT376">
        <v>0</v>
      </c>
      <c r="AU376">
        <v>0</v>
      </c>
      <c r="AV376">
        <f>1-AT376/AU376</f>
        <v>0</v>
      </c>
      <c r="AW376">
        <v>0.5</v>
      </c>
      <c r="AX376">
        <f>BO376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292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BN376">
        <f>$B$11*CL376+$C$11*CM376+$F$11*CN376*(1-CQ376)</f>
        <v>0</v>
      </c>
      <c r="BO376">
        <f>BN376*BP376</f>
        <v>0</v>
      </c>
      <c r="BP376">
        <f>($B$11*$D$9+$C$11*$D$9+$F$11*((DA376+CS376)/MAX(DA376+CS376+DB376, 0.1)*$I$9+DB376/MAX(DA376+CS376+DB376, 0.1)*$J$9))/($B$11+$C$11+$F$11)</f>
        <v>0</v>
      </c>
      <c r="BQ376">
        <f>($B$11*$K$9+$C$11*$K$9+$F$11*((DA376+CS376)/MAX(DA376+CS376+DB376, 0.1)*$P$9+DB376/MAX(DA376+CS376+DB376, 0.1)*$Q$9))/($B$11+$C$11+$F$11)</f>
        <v>0</v>
      </c>
      <c r="BR376">
        <v>6</v>
      </c>
      <c r="BS376">
        <v>0.5</v>
      </c>
      <c r="BT376" t="s">
        <v>293</v>
      </c>
      <c r="BU376">
        <v>2</v>
      </c>
      <c r="BV376">
        <v>1626127031.6</v>
      </c>
      <c r="BW376">
        <v>399.281333333333</v>
      </c>
      <c r="BX376">
        <v>419.991666666667</v>
      </c>
      <c r="BY376">
        <v>12.1439333333333</v>
      </c>
      <c r="BZ376">
        <v>6.87915666666667</v>
      </c>
      <c r="CA376">
        <v>397.156</v>
      </c>
      <c r="CB376">
        <v>12.1685</v>
      </c>
      <c r="CC376">
        <v>899.989666666667</v>
      </c>
      <c r="CD376">
        <v>100.777666666667</v>
      </c>
      <c r="CE376">
        <v>0.108728333333333</v>
      </c>
      <c r="CF376">
        <v>26.8707666666667</v>
      </c>
      <c r="CG376">
        <v>25.0134333333333</v>
      </c>
      <c r="CH376">
        <v>999.9</v>
      </c>
      <c r="CI376">
        <v>0</v>
      </c>
      <c r="CJ376">
        <v>0</v>
      </c>
      <c r="CK376">
        <v>10026.2666666667</v>
      </c>
      <c r="CL376">
        <v>0</v>
      </c>
      <c r="CM376">
        <v>0.221023</v>
      </c>
      <c r="CN376">
        <v>1460</v>
      </c>
      <c r="CO376">
        <v>0.972999</v>
      </c>
      <c r="CP376">
        <v>0.0270008</v>
      </c>
      <c r="CQ376">
        <v>0</v>
      </c>
      <c r="CR376">
        <v>873.052333333333</v>
      </c>
      <c r="CS376">
        <v>4.99999</v>
      </c>
      <c r="CT376">
        <v>12812.7666666667</v>
      </c>
      <c r="CU376">
        <v>12728.3333333333</v>
      </c>
      <c r="CV376">
        <v>40.562</v>
      </c>
      <c r="CW376">
        <v>42.375</v>
      </c>
      <c r="CX376">
        <v>41.562</v>
      </c>
      <c r="CY376">
        <v>41.875</v>
      </c>
      <c r="CZ376">
        <v>42.687</v>
      </c>
      <c r="DA376">
        <v>1415.71</v>
      </c>
      <c r="DB376">
        <v>39.29</v>
      </c>
      <c r="DC376">
        <v>0</v>
      </c>
      <c r="DD376">
        <v>1626127041.7</v>
      </c>
      <c r="DE376">
        <v>0</v>
      </c>
      <c r="DF376">
        <v>872.750653846154</v>
      </c>
      <c r="DG376">
        <v>0.93562394593317</v>
      </c>
      <c r="DH376">
        <v>14.8376068418856</v>
      </c>
      <c r="DI376">
        <v>12810.9230769231</v>
      </c>
      <c r="DJ376">
        <v>15</v>
      </c>
      <c r="DK376">
        <v>1626126261</v>
      </c>
      <c r="DL376" t="s">
        <v>294</v>
      </c>
      <c r="DM376">
        <v>1626126255</v>
      </c>
      <c r="DN376">
        <v>1626126261</v>
      </c>
      <c r="DO376">
        <v>7</v>
      </c>
      <c r="DP376">
        <v>0.339</v>
      </c>
      <c r="DQ376">
        <v>0.02</v>
      </c>
      <c r="DR376">
        <v>2.158</v>
      </c>
      <c r="DS376">
        <v>-0.064</v>
      </c>
      <c r="DT376">
        <v>420</v>
      </c>
      <c r="DU376">
        <v>4</v>
      </c>
      <c r="DV376">
        <v>0.09</v>
      </c>
      <c r="DW376">
        <v>0.05</v>
      </c>
      <c r="DX376">
        <v>-20.6652268292683</v>
      </c>
      <c r="DY376">
        <v>-0.197590243902439</v>
      </c>
      <c r="DZ376">
        <v>0.0361679552574852</v>
      </c>
      <c r="EA376">
        <v>1</v>
      </c>
      <c r="EB376">
        <v>872.718628571429</v>
      </c>
      <c r="EC376">
        <v>0.63555720984033</v>
      </c>
      <c r="ED376">
        <v>0.219711120170399</v>
      </c>
      <c r="EE376">
        <v>1</v>
      </c>
      <c r="EF376">
        <v>5.18017682926829</v>
      </c>
      <c r="EG376">
        <v>0.373221324041824</v>
      </c>
      <c r="EH376">
        <v>0.0391312080831147</v>
      </c>
      <c r="EI376">
        <v>0</v>
      </c>
      <c r="EJ376">
        <v>2</v>
      </c>
      <c r="EK376">
        <v>3</v>
      </c>
      <c r="EL376" t="s">
        <v>340</v>
      </c>
      <c r="EM376">
        <v>100</v>
      </c>
      <c r="EN376">
        <v>100</v>
      </c>
      <c r="EO376">
        <v>2.126</v>
      </c>
      <c r="EP376">
        <v>-0.0245</v>
      </c>
      <c r="EQ376">
        <v>1.36772170046793</v>
      </c>
      <c r="ER376">
        <v>0.00225868272383977</v>
      </c>
      <c r="ES376">
        <v>-9.96746185667655e-07</v>
      </c>
      <c r="ET376">
        <v>2.83711317370827e-10</v>
      </c>
      <c r="EU376">
        <v>-0.063082517618382</v>
      </c>
      <c r="EV376">
        <v>-0.00217948432402501</v>
      </c>
      <c r="EW376">
        <v>0.000453263451741206</v>
      </c>
      <c r="EX376">
        <v>-1.16319206543697e-06</v>
      </c>
      <c r="EY376">
        <v>-2</v>
      </c>
      <c r="EZ376">
        <v>2196</v>
      </c>
      <c r="FA376">
        <v>1</v>
      </c>
      <c r="FB376">
        <v>25</v>
      </c>
      <c r="FC376">
        <v>13</v>
      </c>
      <c r="FD376">
        <v>12.9</v>
      </c>
      <c r="FE376">
        <v>18</v>
      </c>
      <c r="FF376">
        <v>949.107</v>
      </c>
      <c r="FG376">
        <v>426.763</v>
      </c>
      <c r="FH376">
        <v>31.4526</v>
      </c>
      <c r="FI376">
        <v>25.3526</v>
      </c>
      <c r="FJ376">
        <v>30.0002</v>
      </c>
      <c r="FK376">
        <v>25.485</v>
      </c>
      <c r="FL376">
        <v>25.525</v>
      </c>
      <c r="FM376">
        <v>25.2998</v>
      </c>
      <c r="FN376">
        <v>60.3501</v>
      </c>
      <c r="FO376">
        <v>0</v>
      </c>
      <c r="FP376">
        <v>31.49</v>
      </c>
      <c r="FQ376">
        <v>420</v>
      </c>
      <c r="FR376">
        <v>7.01721</v>
      </c>
      <c r="FS376">
        <v>101.446</v>
      </c>
      <c r="FT376">
        <v>102.067</v>
      </c>
    </row>
    <row r="377" spans="1:176">
      <c r="A377">
        <v>361</v>
      </c>
      <c r="B377">
        <v>1626127034.6</v>
      </c>
      <c r="C377">
        <v>720.099999904633</v>
      </c>
      <c r="D377" t="s">
        <v>1016</v>
      </c>
      <c r="E377" t="s">
        <v>1017</v>
      </c>
      <c r="F377">
        <v>1</v>
      </c>
      <c r="I377">
        <v>1626127033.6</v>
      </c>
      <c r="J377">
        <f>(K377)/1000</f>
        <v>0</v>
      </c>
      <c r="K377">
        <f>1000*CC377*AI377*(BY377-BZ377)/(100*BR377*(1000-AI377*BY377))</f>
        <v>0</v>
      </c>
      <c r="L377">
        <f>CC377*AI377*(BX377-BW377*(1000-AI377*BZ377)/(1000-AI377*BY377))/(100*BR377)</f>
        <v>0</v>
      </c>
      <c r="M377">
        <f>BW377 - IF(AI377&gt;1, L377*BR377*100.0/(AK377*CK377), 0)</f>
        <v>0</v>
      </c>
      <c r="N377">
        <f>((T377-J377/2)*M377-L377)/(T377+J377/2)</f>
        <v>0</v>
      </c>
      <c r="O377">
        <f>N377*(CD377+CE377)/1000.0</f>
        <v>0</v>
      </c>
      <c r="P377">
        <f>(BW377 - IF(AI377&gt;1, L377*BR377*100.0/(AK377*CK377), 0))*(CD377+CE377)/1000.0</f>
        <v>0</v>
      </c>
      <c r="Q377">
        <f>2.0/((1/S377-1/R377)+SIGN(S377)*SQRT((1/S377-1/R377)*(1/S377-1/R377) + 4*BS377/((BS377+1)*(BS377+1))*(2*1/S377*1/R377-1/R377*1/R377)))</f>
        <v>0</v>
      </c>
      <c r="R377">
        <f>IF(LEFT(BT377,1)&lt;&gt;"0",IF(LEFT(BT377,1)="1",3.0,BU377),$D$5+$E$5*(CK377*CD377/($K$5*1000))+$F$5*(CK377*CD377/($K$5*1000))*MAX(MIN(BR377,$J$5),$I$5)*MAX(MIN(BR377,$J$5),$I$5)+$G$5*MAX(MIN(BR377,$J$5),$I$5)*(CK377*CD377/($K$5*1000))+$H$5*(CK377*CD377/($K$5*1000))*(CK377*CD377/($K$5*1000)))</f>
        <v>0</v>
      </c>
      <c r="S377">
        <f>J377*(1000-(1000*0.61365*exp(17.502*W377/(240.97+W377))/(CD377+CE377)+BY377)/2)/(1000*0.61365*exp(17.502*W377/(240.97+W377))/(CD377+CE377)-BY377)</f>
        <v>0</v>
      </c>
      <c r="T377">
        <f>1/((BS377+1)/(Q377/1.6)+1/(R377/1.37)) + BS377/((BS377+1)/(Q377/1.6) + BS377/(R377/1.37))</f>
        <v>0</v>
      </c>
      <c r="U377">
        <f>(BN377*BQ377)</f>
        <v>0</v>
      </c>
      <c r="V377">
        <f>(CF377+(U377+2*0.95*5.67E-8*(((CF377+$B$7)+273)^4-(CF377+273)^4)-44100*J377)/(1.84*29.3*R377+8*0.95*5.67E-8*(CF377+273)^3))</f>
        <v>0</v>
      </c>
      <c r="W377">
        <f>($C$7*CG377+$D$7*CH377+$E$7*V377)</f>
        <v>0</v>
      </c>
      <c r="X377">
        <f>0.61365*exp(17.502*W377/(240.97+W377))</f>
        <v>0</v>
      </c>
      <c r="Y377">
        <f>(Z377/AA377*100)</f>
        <v>0</v>
      </c>
      <c r="Z377">
        <f>BY377*(CD377+CE377)/1000</f>
        <v>0</v>
      </c>
      <c r="AA377">
        <f>0.61365*exp(17.502*CF377/(240.97+CF377))</f>
        <v>0</v>
      </c>
      <c r="AB377">
        <f>(X377-BY377*(CD377+CE377)/1000)</f>
        <v>0</v>
      </c>
      <c r="AC377">
        <f>(-J377*44100)</f>
        <v>0</v>
      </c>
      <c r="AD377">
        <f>2*29.3*R377*0.92*(CF377-W377)</f>
        <v>0</v>
      </c>
      <c r="AE377">
        <f>2*0.95*5.67E-8*(((CF377+$B$7)+273)^4-(W377+273)^4)</f>
        <v>0</v>
      </c>
      <c r="AF377">
        <f>U377+AE377+AC377+AD377</f>
        <v>0</v>
      </c>
      <c r="AG377">
        <v>10</v>
      </c>
      <c r="AH377">
        <v>1</v>
      </c>
      <c r="AI377">
        <f>IF(AG377*$H$13&gt;=AK377,1.0,(AK377/(AK377-AG377*$H$13)))</f>
        <v>0</v>
      </c>
      <c r="AJ377">
        <f>(AI377-1)*100</f>
        <v>0</v>
      </c>
      <c r="AK377">
        <f>MAX(0,($B$13+$C$13*CK377)/(1+$D$13*CK377)*CD377/(CF377+273)*$E$13)</f>
        <v>0</v>
      </c>
      <c r="AL377" t="s">
        <v>292</v>
      </c>
      <c r="AM377" t="s">
        <v>292</v>
      </c>
      <c r="AN377">
        <v>0</v>
      </c>
      <c r="AO377">
        <v>0</v>
      </c>
      <c r="AP377">
        <f>1-AN377/AO377</f>
        <v>0</v>
      </c>
      <c r="AQ377">
        <v>0</v>
      </c>
      <c r="AR377" t="s">
        <v>292</v>
      </c>
      <c r="AS377" t="s">
        <v>292</v>
      </c>
      <c r="AT377">
        <v>0</v>
      </c>
      <c r="AU377">
        <v>0</v>
      </c>
      <c r="AV377">
        <f>1-AT377/AU377</f>
        <v>0</v>
      </c>
      <c r="AW377">
        <v>0.5</v>
      </c>
      <c r="AX377">
        <f>BO377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292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BN377">
        <f>$B$11*CL377+$C$11*CM377+$F$11*CN377*(1-CQ377)</f>
        <v>0</v>
      </c>
      <c r="BO377">
        <f>BN377*BP377</f>
        <v>0</v>
      </c>
      <c r="BP377">
        <f>($B$11*$D$9+$C$11*$D$9+$F$11*((DA377+CS377)/MAX(DA377+CS377+DB377, 0.1)*$I$9+DB377/MAX(DA377+CS377+DB377, 0.1)*$J$9))/($B$11+$C$11+$F$11)</f>
        <v>0</v>
      </c>
      <c r="BQ377">
        <f>($B$11*$K$9+$C$11*$K$9+$F$11*((DA377+CS377)/MAX(DA377+CS377+DB377, 0.1)*$P$9+DB377/MAX(DA377+CS377+DB377, 0.1)*$Q$9))/($B$11+$C$11+$F$11)</f>
        <v>0</v>
      </c>
      <c r="BR377">
        <v>6</v>
      </c>
      <c r="BS377">
        <v>0.5</v>
      </c>
      <c r="BT377" t="s">
        <v>293</v>
      </c>
      <c r="BU377">
        <v>2</v>
      </c>
      <c r="BV377">
        <v>1626127033.6</v>
      </c>
      <c r="BW377">
        <v>399.265</v>
      </c>
      <c r="BX377">
        <v>419.983666666667</v>
      </c>
      <c r="BY377">
        <v>12.1699666666667</v>
      </c>
      <c r="BZ377">
        <v>6.89224</v>
      </c>
      <c r="CA377">
        <v>397.139666666667</v>
      </c>
      <c r="CB377">
        <v>12.1943333333333</v>
      </c>
      <c r="CC377">
        <v>900.057666666667</v>
      </c>
      <c r="CD377">
        <v>100.778</v>
      </c>
      <c r="CE377">
        <v>0.108735666666667</v>
      </c>
      <c r="CF377">
        <v>26.916</v>
      </c>
      <c r="CG377">
        <v>25.0616333333333</v>
      </c>
      <c r="CH377">
        <v>999.9</v>
      </c>
      <c r="CI377">
        <v>0</v>
      </c>
      <c r="CJ377">
        <v>0</v>
      </c>
      <c r="CK377">
        <v>10011.8833333333</v>
      </c>
      <c r="CL377">
        <v>0</v>
      </c>
      <c r="CM377">
        <v>0.221023</v>
      </c>
      <c r="CN377">
        <v>1459.99666666667</v>
      </c>
      <c r="CO377">
        <v>0.972999</v>
      </c>
      <c r="CP377">
        <v>0.0270008</v>
      </c>
      <c r="CQ377">
        <v>0</v>
      </c>
      <c r="CR377">
        <v>872.705</v>
      </c>
      <c r="CS377">
        <v>4.99999</v>
      </c>
      <c r="CT377">
        <v>12813.6666666667</v>
      </c>
      <c r="CU377">
        <v>12728.3333333333</v>
      </c>
      <c r="CV377">
        <v>40.562</v>
      </c>
      <c r="CW377">
        <v>42.375</v>
      </c>
      <c r="CX377">
        <v>41.562</v>
      </c>
      <c r="CY377">
        <v>41.875</v>
      </c>
      <c r="CZ377">
        <v>42.687</v>
      </c>
      <c r="DA377">
        <v>1415.70666666667</v>
      </c>
      <c r="DB377">
        <v>39.29</v>
      </c>
      <c r="DC377">
        <v>0</v>
      </c>
      <c r="DD377">
        <v>1626127044.1</v>
      </c>
      <c r="DE377">
        <v>0</v>
      </c>
      <c r="DF377">
        <v>872.720884615385</v>
      </c>
      <c r="DG377">
        <v>1.10854701808352</v>
      </c>
      <c r="DH377">
        <v>16.8136752024257</v>
      </c>
      <c r="DI377">
        <v>12811.6153846154</v>
      </c>
      <c r="DJ377">
        <v>15</v>
      </c>
      <c r="DK377">
        <v>1626126261</v>
      </c>
      <c r="DL377" t="s">
        <v>294</v>
      </c>
      <c r="DM377">
        <v>1626126255</v>
      </c>
      <c r="DN377">
        <v>1626126261</v>
      </c>
      <c r="DO377">
        <v>7</v>
      </c>
      <c r="DP377">
        <v>0.339</v>
      </c>
      <c r="DQ377">
        <v>0.02</v>
      </c>
      <c r="DR377">
        <v>2.158</v>
      </c>
      <c r="DS377">
        <v>-0.064</v>
      </c>
      <c r="DT377">
        <v>420</v>
      </c>
      <c r="DU377">
        <v>4</v>
      </c>
      <c r="DV377">
        <v>0.09</v>
      </c>
      <c r="DW377">
        <v>0.05</v>
      </c>
      <c r="DX377">
        <v>-20.6719878048781</v>
      </c>
      <c r="DY377">
        <v>-0.257443902439075</v>
      </c>
      <c r="DZ377">
        <v>0.0392843119877666</v>
      </c>
      <c r="EA377">
        <v>1</v>
      </c>
      <c r="EB377">
        <v>872.747818181818</v>
      </c>
      <c r="EC377">
        <v>0.414127032830889</v>
      </c>
      <c r="ED377">
        <v>0.21790287724545</v>
      </c>
      <c r="EE377">
        <v>1</v>
      </c>
      <c r="EF377">
        <v>5.19592634146341</v>
      </c>
      <c r="EG377">
        <v>0.39259672473868</v>
      </c>
      <c r="EH377">
        <v>0.0413391433092406</v>
      </c>
      <c r="EI377">
        <v>0</v>
      </c>
      <c r="EJ377">
        <v>2</v>
      </c>
      <c r="EK377">
        <v>3</v>
      </c>
      <c r="EL377" t="s">
        <v>340</v>
      </c>
      <c r="EM377">
        <v>100</v>
      </c>
      <c r="EN377">
        <v>100</v>
      </c>
      <c r="EO377">
        <v>2.125</v>
      </c>
      <c r="EP377">
        <v>-0.0243</v>
      </c>
      <c r="EQ377">
        <v>1.36772170046793</v>
      </c>
      <c r="ER377">
        <v>0.00225868272383977</v>
      </c>
      <c r="ES377">
        <v>-9.96746185667655e-07</v>
      </c>
      <c r="ET377">
        <v>2.83711317370827e-10</v>
      </c>
      <c r="EU377">
        <v>-0.063082517618382</v>
      </c>
      <c r="EV377">
        <v>-0.00217948432402501</v>
      </c>
      <c r="EW377">
        <v>0.000453263451741206</v>
      </c>
      <c r="EX377">
        <v>-1.16319206543697e-06</v>
      </c>
      <c r="EY377">
        <v>-2</v>
      </c>
      <c r="EZ377">
        <v>2196</v>
      </c>
      <c r="FA377">
        <v>1</v>
      </c>
      <c r="FB377">
        <v>25</v>
      </c>
      <c r="FC377">
        <v>13</v>
      </c>
      <c r="FD377">
        <v>12.9</v>
      </c>
      <c r="FE377">
        <v>18</v>
      </c>
      <c r="FF377">
        <v>948.931</v>
      </c>
      <c r="FG377">
        <v>427.064</v>
      </c>
      <c r="FH377">
        <v>31.5113</v>
      </c>
      <c r="FI377">
        <v>25.3534</v>
      </c>
      <c r="FJ377">
        <v>30.0001</v>
      </c>
      <c r="FK377">
        <v>25.4839</v>
      </c>
      <c r="FL377">
        <v>25.5239</v>
      </c>
      <c r="FM377">
        <v>25.3005</v>
      </c>
      <c r="FN377">
        <v>60.3501</v>
      </c>
      <c r="FO377">
        <v>0</v>
      </c>
      <c r="FP377">
        <v>31.59</v>
      </c>
      <c r="FQ377">
        <v>420</v>
      </c>
      <c r="FR377">
        <v>7.01569</v>
      </c>
      <c r="FS377">
        <v>101.445</v>
      </c>
      <c r="FT377">
        <v>102.067</v>
      </c>
    </row>
    <row r="378" spans="1:176">
      <c r="A378">
        <v>362</v>
      </c>
      <c r="B378">
        <v>1626127036.6</v>
      </c>
      <c r="C378">
        <v>722.099999904633</v>
      </c>
      <c r="D378" t="s">
        <v>1018</v>
      </c>
      <c r="E378" t="s">
        <v>1019</v>
      </c>
      <c r="F378">
        <v>1</v>
      </c>
      <c r="I378">
        <v>1626127035.6</v>
      </c>
      <c r="J378">
        <f>(K378)/1000</f>
        <v>0</v>
      </c>
      <c r="K378">
        <f>1000*CC378*AI378*(BY378-BZ378)/(100*BR378*(1000-AI378*BY378))</f>
        <v>0</v>
      </c>
      <c r="L378">
        <f>CC378*AI378*(BX378-BW378*(1000-AI378*BZ378)/(1000-AI378*BY378))/(100*BR378)</f>
        <v>0</v>
      </c>
      <c r="M378">
        <f>BW378 - IF(AI378&gt;1, L378*BR378*100.0/(AK378*CK378), 0)</f>
        <v>0</v>
      </c>
      <c r="N378">
        <f>((T378-J378/2)*M378-L378)/(T378+J378/2)</f>
        <v>0</v>
      </c>
      <c r="O378">
        <f>N378*(CD378+CE378)/1000.0</f>
        <v>0</v>
      </c>
      <c r="P378">
        <f>(BW378 - IF(AI378&gt;1, L378*BR378*100.0/(AK378*CK378), 0))*(CD378+CE378)/1000.0</f>
        <v>0</v>
      </c>
      <c r="Q378">
        <f>2.0/((1/S378-1/R378)+SIGN(S378)*SQRT((1/S378-1/R378)*(1/S378-1/R378) + 4*BS378/((BS378+1)*(BS378+1))*(2*1/S378*1/R378-1/R378*1/R378)))</f>
        <v>0</v>
      </c>
      <c r="R378">
        <f>IF(LEFT(BT378,1)&lt;&gt;"0",IF(LEFT(BT378,1)="1",3.0,BU378),$D$5+$E$5*(CK378*CD378/($K$5*1000))+$F$5*(CK378*CD378/($K$5*1000))*MAX(MIN(BR378,$J$5),$I$5)*MAX(MIN(BR378,$J$5),$I$5)+$G$5*MAX(MIN(BR378,$J$5),$I$5)*(CK378*CD378/($K$5*1000))+$H$5*(CK378*CD378/($K$5*1000))*(CK378*CD378/($K$5*1000)))</f>
        <v>0</v>
      </c>
      <c r="S378">
        <f>J378*(1000-(1000*0.61365*exp(17.502*W378/(240.97+W378))/(CD378+CE378)+BY378)/2)/(1000*0.61365*exp(17.502*W378/(240.97+W378))/(CD378+CE378)-BY378)</f>
        <v>0</v>
      </c>
      <c r="T378">
        <f>1/((BS378+1)/(Q378/1.6)+1/(R378/1.37)) + BS378/((BS378+1)/(Q378/1.6) + BS378/(R378/1.37))</f>
        <v>0</v>
      </c>
      <c r="U378">
        <f>(BN378*BQ378)</f>
        <v>0</v>
      </c>
      <c r="V378">
        <f>(CF378+(U378+2*0.95*5.67E-8*(((CF378+$B$7)+273)^4-(CF378+273)^4)-44100*J378)/(1.84*29.3*R378+8*0.95*5.67E-8*(CF378+273)^3))</f>
        <v>0</v>
      </c>
      <c r="W378">
        <f>($C$7*CG378+$D$7*CH378+$E$7*V378)</f>
        <v>0</v>
      </c>
      <c r="X378">
        <f>0.61365*exp(17.502*W378/(240.97+W378))</f>
        <v>0</v>
      </c>
      <c r="Y378">
        <f>(Z378/AA378*100)</f>
        <v>0</v>
      </c>
      <c r="Z378">
        <f>BY378*(CD378+CE378)/1000</f>
        <v>0</v>
      </c>
      <c r="AA378">
        <f>0.61365*exp(17.502*CF378/(240.97+CF378))</f>
        <v>0</v>
      </c>
      <c r="AB378">
        <f>(X378-BY378*(CD378+CE378)/1000)</f>
        <v>0</v>
      </c>
      <c r="AC378">
        <f>(-J378*44100)</f>
        <v>0</v>
      </c>
      <c r="AD378">
        <f>2*29.3*R378*0.92*(CF378-W378)</f>
        <v>0</v>
      </c>
      <c r="AE378">
        <f>2*0.95*5.67E-8*(((CF378+$B$7)+273)^4-(W378+273)^4)</f>
        <v>0</v>
      </c>
      <c r="AF378">
        <f>U378+AE378+AC378+AD378</f>
        <v>0</v>
      </c>
      <c r="AG378">
        <v>9</v>
      </c>
      <c r="AH378">
        <v>1</v>
      </c>
      <c r="AI378">
        <f>IF(AG378*$H$13&gt;=AK378,1.0,(AK378/(AK378-AG378*$H$13)))</f>
        <v>0</v>
      </c>
      <c r="AJ378">
        <f>(AI378-1)*100</f>
        <v>0</v>
      </c>
      <c r="AK378">
        <f>MAX(0,($B$13+$C$13*CK378)/(1+$D$13*CK378)*CD378/(CF378+273)*$E$13)</f>
        <v>0</v>
      </c>
      <c r="AL378" t="s">
        <v>292</v>
      </c>
      <c r="AM378" t="s">
        <v>292</v>
      </c>
      <c r="AN378">
        <v>0</v>
      </c>
      <c r="AO378">
        <v>0</v>
      </c>
      <c r="AP378">
        <f>1-AN378/AO378</f>
        <v>0</v>
      </c>
      <c r="AQ378">
        <v>0</v>
      </c>
      <c r="AR378" t="s">
        <v>292</v>
      </c>
      <c r="AS378" t="s">
        <v>292</v>
      </c>
      <c r="AT378">
        <v>0</v>
      </c>
      <c r="AU378">
        <v>0</v>
      </c>
      <c r="AV378">
        <f>1-AT378/AU378</f>
        <v>0</v>
      </c>
      <c r="AW378">
        <v>0.5</v>
      </c>
      <c r="AX378">
        <f>BO378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292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BN378">
        <f>$B$11*CL378+$C$11*CM378+$F$11*CN378*(1-CQ378)</f>
        <v>0</v>
      </c>
      <c r="BO378">
        <f>BN378*BP378</f>
        <v>0</v>
      </c>
      <c r="BP378">
        <f>($B$11*$D$9+$C$11*$D$9+$F$11*((DA378+CS378)/MAX(DA378+CS378+DB378, 0.1)*$I$9+DB378/MAX(DA378+CS378+DB378, 0.1)*$J$9))/($B$11+$C$11+$F$11)</f>
        <v>0</v>
      </c>
      <c r="BQ378">
        <f>($B$11*$K$9+$C$11*$K$9+$F$11*((DA378+CS378)/MAX(DA378+CS378+DB378, 0.1)*$P$9+DB378/MAX(DA378+CS378+DB378, 0.1)*$Q$9))/($B$11+$C$11+$F$11)</f>
        <v>0</v>
      </c>
      <c r="BR378">
        <v>6</v>
      </c>
      <c r="BS378">
        <v>0.5</v>
      </c>
      <c r="BT378" t="s">
        <v>293</v>
      </c>
      <c r="BU378">
        <v>2</v>
      </c>
      <c r="BV378">
        <v>1626127035.6</v>
      </c>
      <c r="BW378">
        <v>399.217333333333</v>
      </c>
      <c r="BX378">
        <v>419.968</v>
      </c>
      <c r="BY378">
        <v>12.1992</v>
      </c>
      <c r="BZ378">
        <v>6.92885666666667</v>
      </c>
      <c r="CA378">
        <v>397.092333333333</v>
      </c>
      <c r="CB378">
        <v>12.2233</v>
      </c>
      <c r="CC378">
        <v>900.026333333333</v>
      </c>
      <c r="CD378">
        <v>100.778</v>
      </c>
      <c r="CE378">
        <v>0.109471</v>
      </c>
      <c r="CF378">
        <v>26.9589333333333</v>
      </c>
      <c r="CG378">
        <v>25.1052</v>
      </c>
      <c r="CH378">
        <v>999.9</v>
      </c>
      <c r="CI378">
        <v>0</v>
      </c>
      <c r="CJ378">
        <v>0</v>
      </c>
      <c r="CK378">
        <v>9962.71</v>
      </c>
      <c r="CL378">
        <v>0</v>
      </c>
      <c r="CM378">
        <v>0.221023</v>
      </c>
      <c r="CN378">
        <v>1459.99</v>
      </c>
      <c r="CO378">
        <v>0.972999</v>
      </c>
      <c r="CP378">
        <v>0.0270008</v>
      </c>
      <c r="CQ378">
        <v>0</v>
      </c>
      <c r="CR378">
        <v>872.778666666667</v>
      </c>
      <c r="CS378">
        <v>4.99999</v>
      </c>
      <c r="CT378">
        <v>12814</v>
      </c>
      <c r="CU378">
        <v>12728.2</v>
      </c>
      <c r="CV378">
        <v>40.562</v>
      </c>
      <c r="CW378">
        <v>42.375</v>
      </c>
      <c r="CX378">
        <v>41.562</v>
      </c>
      <c r="CY378">
        <v>41.875</v>
      </c>
      <c r="CZ378">
        <v>42.687</v>
      </c>
      <c r="DA378">
        <v>1415.7</v>
      </c>
      <c r="DB378">
        <v>39.29</v>
      </c>
      <c r="DC378">
        <v>0</v>
      </c>
      <c r="DD378">
        <v>1626127045.9</v>
      </c>
      <c r="DE378">
        <v>0</v>
      </c>
      <c r="DF378">
        <v>872.78728</v>
      </c>
      <c r="DG378">
        <v>1.08123077766397</v>
      </c>
      <c r="DH378">
        <v>18.0230768820696</v>
      </c>
      <c r="DI378">
        <v>12812.116</v>
      </c>
      <c r="DJ378">
        <v>15</v>
      </c>
      <c r="DK378">
        <v>1626126261</v>
      </c>
      <c r="DL378" t="s">
        <v>294</v>
      </c>
      <c r="DM378">
        <v>1626126255</v>
      </c>
      <c r="DN378">
        <v>1626126261</v>
      </c>
      <c r="DO378">
        <v>7</v>
      </c>
      <c r="DP378">
        <v>0.339</v>
      </c>
      <c r="DQ378">
        <v>0.02</v>
      </c>
      <c r="DR378">
        <v>2.158</v>
      </c>
      <c r="DS378">
        <v>-0.064</v>
      </c>
      <c r="DT378">
        <v>420</v>
      </c>
      <c r="DU378">
        <v>4</v>
      </c>
      <c r="DV378">
        <v>0.09</v>
      </c>
      <c r="DW378">
        <v>0.05</v>
      </c>
      <c r="DX378">
        <v>-20.6835853658537</v>
      </c>
      <c r="DY378">
        <v>-0.246786062717762</v>
      </c>
      <c r="DZ378">
        <v>0.0379494307999065</v>
      </c>
      <c r="EA378">
        <v>1</v>
      </c>
      <c r="EB378">
        <v>872.747411764706</v>
      </c>
      <c r="EC378">
        <v>0.701323206773281</v>
      </c>
      <c r="ED378">
        <v>0.21418863561426</v>
      </c>
      <c r="EE378">
        <v>1</v>
      </c>
      <c r="EF378">
        <v>5.20946341463415</v>
      </c>
      <c r="EG378">
        <v>0.405439860627177</v>
      </c>
      <c r="EH378">
        <v>0.0425998199131517</v>
      </c>
      <c r="EI378">
        <v>0</v>
      </c>
      <c r="EJ378">
        <v>2</v>
      </c>
      <c r="EK378">
        <v>3</v>
      </c>
      <c r="EL378" t="s">
        <v>340</v>
      </c>
      <c r="EM378">
        <v>100</v>
      </c>
      <c r="EN378">
        <v>100</v>
      </c>
      <c r="EO378">
        <v>2.125</v>
      </c>
      <c r="EP378">
        <v>-0.024</v>
      </c>
      <c r="EQ378">
        <v>1.36772170046793</v>
      </c>
      <c r="ER378">
        <v>0.00225868272383977</v>
      </c>
      <c r="ES378">
        <v>-9.96746185667655e-07</v>
      </c>
      <c r="ET378">
        <v>2.83711317370827e-10</v>
      </c>
      <c r="EU378">
        <v>-0.063082517618382</v>
      </c>
      <c r="EV378">
        <v>-0.00217948432402501</v>
      </c>
      <c r="EW378">
        <v>0.000453263451741206</v>
      </c>
      <c r="EX378">
        <v>-1.16319206543697e-06</v>
      </c>
      <c r="EY378">
        <v>-2</v>
      </c>
      <c r="EZ378">
        <v>2196</v>
      </c>
      <c r="FA378">
        <v>1</v>
      </c>
      <c r="FB378">
        <v>25</v>
      </c>
      <c r="FC378">
        <v>13</v>
      </c>
      <c r="FD378">
        <v>12.9</v>
      </c>
      <c r="FE378">
        <v>18</v>
      </c>
      <c r="FF378">
        <v>949.16</v>
      </c>
      <c r="FG378">
        <v>427.13</v>
      </c>
      <c r="FH378">
        <v>31.563</v>
      </c>
      <c r="FI378">
        <v>25.354</v>
      </c>
      <c r="FJ378">
        <v>30.0002</v>
      </c>
      <c r="FK378">
        <v>25.4837</v>
      </c>
      <c r="FL378">
        <v>25.523</v>
      </c>
      <c r="FM378">
        <v>25.3012</v>
      </c>
      <c r="FN378">
        <v>60.3501</v>
      </c>
      <c r="FO378">
        <v>0</v>
      </c>
      <c r="FP378">
        <v>31.72</v>
      </c>
      <c r="FQ378">
        <v>420</v>
      </c>
      <c r="FR378">
        <v>7.05633</v>
      </c>
      <c r="FS378">
        <v>101.446</v>
      </c>
      <c r="FT378">
        <v>102.067</v>
      </c>
    </row>
    <row r="379" spans="1:176">
      <c r="A379">
        <v>363</v>
      </c>
      <c r="B379">
        <v>1626127038.6</v>
      </c>
      <c r="C379">
        <v>724.099999904633</v>
      </c>
      <c r="D379" t="s">
        <v>1020</v>
      </c>
      <c r="E379" t="s">
        <v>1021</v>
      </c>
      <c r="F379">
        <v>1</v>
      </c>
      <c r="I379">
        <v>1626127037.6</v>
      </c>
      <c r="J379">
        <f>(K379)/1000</f>
        <v>0</v>
      </c>
      <c r="K379">
        <f>1000*CC379*AI379*(BY379-BZ379)/(100*BR379*(1000-AI379*BY379))</f>
        <v>0</v>
      </c>
      <c r="L379">
        <f>CC379*AI379*(BX379-BW379*(1000-AI379*BZ379)/(1000-AI379*BY379))/(100*BR379)</f>
        <v>0</v>
      </c>
      <c r="M379">
        <f>BW379 - IF(AI379&gt;1, L379*BR379*100.0/(AK379*CK379), 0)</f>
        <v>0</v>
      </c>
      <c r="N379">
        <f>((T379-J379/2)*M379-L379)/(T379+J379/2)</f>
        <v>0</v>
      </c>
      <c r="O379">
        <f>N379*(CD379+CE379)/1000.0</f>
        <v>0</v>
      </c>
      <c r="P379">
        <f>(BW379 - IF(AI379&gt;1, L379*BR379*100.0/(AK379*CK379), 0))*(CD379+CE379)/1000.0</f>
        <v>0</v>
      </c>
      <c r="Q379">
        <f>2.0/((1/S379-1/R379)+SIGN(S379)*SQRT((1/S379-1/R379)*(1/S379-1/R379) + 4*BS379/((BS379+1)*(BS379+1))*(2*1/S379*1/R379-1/R379*1/R379)))</f>
        <v>0</v>
      </c>
      <c r="R379">
        <f>IF(LEFT(BT379,1)&lt;&gt;"0",IF(LEFT(BT379,1)="1",3.0,BU379),$D$5+$E$5*(CK379*CD379/($K$5*1000))+$F$5*(CK379*CD379/($K$5*1000))*MAX(MIN(BR379,$J$5),$I$5)*MAX(MIN(BR379,$J$5),$I$5)+$G$5*MAX(MIN(BR379,$J$5),$I$5)*(CK379*CD379/($K$5*1000))+$H$5*(CK379*CD379/($K$5*1000))*(CK379*CD379/($K$5*1000)))</f>
        <v>0</v>
      </c>
      <c r="S379">
        <f>J379*(1000-(1000*0.61365*exp(17.502*W379/(240.97+W379))/(CD379+CE379)+BY379)/2)/(1000*0.61365*exp(17.502*W379/(240.97+W379))/(CD379+CE379)-BY379)</f>
        <v>0</v>
      </c>
      <c r="T379">
        <f>1/((BS379+1)/(Q379/1.6)+1/(R379/1.37)) + BS379/((BS379+1)/(Q379/1.6) + BS379/(R379/1.37))</f>
        <v>0</v>
      </c>
      <c r="U379">
        <f>(BN379*BQ379)</f>
        <v>0</v>
      </c>
      <c r="V379">
        <f>(CF379+(U379+2*0.95*5.67E-8*(((CF379+$B$7)+273)^4-(CF379+273)^4)-44100*J379)/(1.84*29.3*R379+8*0.95*5.67E-8*(CF379+273)^3))</f>
        <v>0</v>
      </c>
      <c r="W379">
        <f>($C$7*CG379+$D$7*CH379+$E$7*V379)</f>
        <v>0</v>
      </c>
      <c r="X379">
        <f>0.61365*exp(17.502*W379/(240.97+W379))</f>
        <v>0</v>
      </c>
      <c r="Y379">
        <f>(Z379/AA379*100)</f>
        <v>0</v>
      </c>
      <c r="Z379">
        <f>BY379*(CD379+CE379)/1000</f>
        <v>0</v>
      </c>
      <c r="AA379">
        <f>0.61365*exp(17.502*CF379/(240.97+CF379))</f>
        <v>0</v>
      </c>
      <c r="AB379">
        <f>(X379-BY379*(CD379+CE379)/1000)</f>
        <v>0</v>
      </c>
      <c r="AC379">
        <f>(-J379*44100)</f>
        <v>0</v>
      </c>
      <c r="AD379">
        <f>2*29.3*R379*0.92*(CF379-W379)</f>
        <v>0</v>
      </c>
      <c r="AE379">
        <f>2*0.95*5.67E-8*(((CF379+$B$7)+273)^4-(W379+273)^4)</f>
        <v>0</v>
      </c>
      <c r="AF379">
        <f>U379+AE379+AC379+AD379</f>
        <v>0</v>
      </c>
      <c r="AG379">
        <v>10</v>
      </c>
      <c r="AH379">
        <v>1</v>
      </c>
      <c r="AI379">
        <f>IF(AG379*$H$13&gt;=AK379,1.0,(AK379/(AK379-AG379*$H$13)))</f>
        <v>0</v>
      </c>
      <c r="AJ379">
        <f>(AI379-1)*100</f>
        <v>0</v>
      </c>
      <c r="AK379">
        <f>MAX(0,($B$13+$C$13*CK379)/(1+$D$13*CK379)*CD379/(CF379+273)*$E$13)</f>
        <v>0</v>
      </c>
      <c r="AL379" t="s">
        <v>292</v>
      </c>
      <c r="AM379" t="s">
        <v>292</v>
      </c>
      <c r="AN379">
        <v>0</v>
      </c>
      <c r="AO379">
        <v>0</v>
      </c>
      <c r="AP379">
        <f>1-AN379/AO379</f>
        <v>0</v>
      </c>
      <c r="AQ379">
        <v>0</v>
      </c>
      <c r="AR379" t="s">
        <v>292</v>
      </c>
      <c r="AS379" t="s">
        <v>292</v>
      </c>
      <c r="AT379">
        <v>0</v>
      </c>
      <c r="AU379">
        <v>0</v>
      </c>
      <c r="AV379">
        <f>1-AT379/AU379</f>
        <v>0</v>
      </c>
      <c r="AW379">
        <v>0.5</v>
      </c>
      <c r="AX379">
        <f>BO379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292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BN379">
        <f>$B$11*CL379+$C$11*CM379+$F$11*CN379*(1-CQ379)</f>
        <v>0</v>
      </c>
      <c r="BO379">
        <f>BN379*BP379</f>
        <v>0</v>
      </c>
      <c r="BP379">
        <f>($B$11*$D$9+$C$11*$D$9+$F$11*((DA379+CS379)/MAX(DA379+CS379+DB379, 0.1)*$I$9+DB379/MAX(DA379+CS379+DB379, 0.1)*$J$9))/($B$11+$C$11+$F$11)</f>
        <v>0</v>
      </c>
      <c r="BQ379">
        <f>($B$11*$K$9+$C$11*$K$9+$F$11*((DA379+CS379)/MAX(DA379+CS379+DB379, 0.1)*$P$9+DB379/MAX(DA379+CS379+DB379, 0.1)*$Q$9))/($B$11+$C$11+$F$11)</f>
        <v>0</v>
      </c>
      <c r="BR379">
        <v>6</v>
      </c>
      <c r="BS379">
        <v>0.5</v>
      </c>
      <c r="BT379" t="s">
        <v>293</v>
      </c>
      <c r="BU379">
        <v>2</v>
      </c>
      <c r="BV379">
        <v>1626127037.6</v>
      </c>
      <c r="BW379">
        <v>399.210666666667</v>
      </c>
      <c r="BX379">
        <v>419.951333333333</v>
      </c>
      <c r="BY379">
        <v>12.2390333333333</v>
      </c>
      <c r="BZ379">
        <v>6.97802666666667</v>
      </c>
      <c r="CA379">
        <v>397.085333333333</v>
      </c>
      <c r="CB379">
        <v>12.2628333333333</v>
      </c>
      <c r="CC379">
        <v>899.928666666667</v>
      </c>
      <c r="CD379">
        <v>100.777666666667</v>
      </c>
      <c r="CE379">
        <v>0.108863</v>
      </c>
      <c r="CF379">
        <v>27.0066666666667</v>
      </c>
      <c r="CG379">
        <v>25.1422</v>
      </c>
      <c r="CH379">
        <v>999.9</v>
      </c>
      <c r="CI379">
        <v>0</v>
      </c>
      <c r="CJ379">
        <v>0</v>
      </c>
      <c r="CK379">
        <v>9983.12333333333</v>
      </c>
      <c r="CL379">
        <v>0</v>
      </c>
      <c r="CM379">
        <v>0.221023</v>
      </c>
      <c r="CN379">
        <v>1459.98</v>
      </c>
      <c r="CO379">
        <v>0.972999</v>
      </c>
      <c r="CP379">
        <v>0.0270008</v>
      </c>
      <c r="CQ379">
        <v>0</v>
      </c>
      <c r="CR379">
        <v>872.894666666667</v>
      </c>
      <c r="CS379">
        <v>4.99999</v>
      </c>
      <c r="CT379">
        <v>12814.4</v>
      </c>
      <c r="CU379">
        <v>12728.2</v>
      </c>
      <c r="CV379">
        <v>40.562</v>
      </c>
      <c r="CW379">
        <v>42.375</v>
      </c>
      <c r="CX379">
        <v>41.562</v>
      </c>
      <c r="CY379">
        <v>41.875</v>
      </c>
      <c r="CZ379">
        <v>42.687</v>
      </c>
      <c r="DA379">
        <v>1415.69</v>
      </c>
      <c r="DB379">
        <v>39.29</v>
      </c>
      <c r="DC379">
        <v>0</v>
      </c>
      <c r="DD379">
        <v>1626127047.7</v>
      </c>
      <c r="DE379">
        <v>0</v>
      </c>
      <c r="DF379">
        <v>872.817923076923</v>
      </c>
      <c r="DG379">
        <v>0.909811975450649</v>
      </c>
      <c r="DH379">
        <v>18.8341880449142</v>
      </c>
      <c r="DI379">
        <v>12812.5269230769</v>
      </c>
      <c r="DJ379">
        <v>15</v>
      </c>
      <c r="DK379">
        <v>1626126261</v>
      </c>
      <c r="DL379" t="s">
        <v>294</v>
      </c>
      <c r="DM379">
        <v>1626126255</v>
      </c>
      <c r="DN379">
        <v>1626126261</v>
      </c>
      <c r="DO379">
        <v>7</v>
      </c>
      <c r="DP379">
        <v>0.339</v>
      </c>
      <c r="DQ379">
        <v>0.02</v>
      </c>
      <c r="DR379">
        <v>2.158</v>
      </c>
      <c r="DS379">
        <v>-0.064</v>
      </c>
      <c r="DT379">
        <v>420</v>
      </c>
      <c r="DU379">
        <v>4</v>
      </c>
      <c r="DV379">
        <v>0.09</v>
      </c>
      <c r="DW379">
        <v>0.05</v>
      </c>
      <c r="DX379">
        <v>-20.692356097561</v>
      </c>
      <c r="DY379">
        <v>-0.267202787456452</v>
      </c>
      <c r="DZ379">
        <v>0.0373981938313086</v>
      </c>
      <c r="EA379">
        <v>1</v>
      </c>
      <c r="EB379">
        <v>872.773542857143</v>
      </c>
      <c r="EC379">
        <v>0.770611972652483</v>
      </c>
      <c r="ED379">
        <v>0.217978811926713</v>
      </c>
      <c r="EE379">
        <v>1</v>
      </c>
      <c r="EF379">
        <v>5.21947780487805</v>
      </c>
      <c r="EG379">
        <v>0.392025993031359</v>
      </c>
      <c r="EH379">
        <v>0.0416812411752954</v>
      </c>
      <c r="EI379">
        <v>0</v>
      </c>
      <c r="EJ379">
        <v>2</v>
      </c>
      <c r="EK379">
        <v>3</v>
      </c>
      <c r="EL379" t="s">
        <v>340</v>
      </c>
      <c r="EM379">
        <v>100</v>
      </c>
      <c r="EN379">
        <v>100</v>
      </c>
      <c r="EO379">
        <v>2.125</v>
      </c>
      <c r="EP379">
        <v>-0.0236</v>
      </c>
      <c r="EQ379">
        <v>1.36772170046793</v>
      </c>
      <c r="ER379">
        <v>0.00225868272383977</v>
      </c>
      <c r="ES379">
        <v>-9.96746185667655e-07</v>
      </c>
      <c r="ET379">
        <v>2.83711317370827e-10</v>
      </c>
      <c r="EU379">
        <v>-0.063082517618382</v>
      </c>
      <c r="EV379">
        <v>-0.00217948432402501</v>
      </c>
      <c r="EW379">
        <v>0.000453263451741206</v>
      </c>
      <c r="EX379">
        <v>-1.16319206543697e-06</v>
      </c>
      <c r="EY379">
        <v>-2</v>
      </c>
      <c r="EZ379">
        <v>2196</v>
      </c>
      <c r="FA379">
        <v>1</v>
      </c>
      <c r="FB379">
        <v>25</v>
      </c>
      <c r="FC379">
        <v>13.1</v>
      </c>
      <c r="FD379">
        <v>13</v>
      </c>
      <c r="FE379">
        <v>18</v>
      </c>
      <c r="FF379">
        <v>948.978</v>
      </c>
      <c r="FG379">
        <v>426.835</v>
      </c>
      <c r="FH379">
        <v>31.6318</v>
      </c>
      <c r="FI379">
        <v>25.3552</v>
      </c>
      <c r="FJ379">
        <v>30.0003</v>
      </c>
      <c r="FK379">
        <v>25.4837</v>
      </c>
      <c r="FL379">
        <v>25.523</v>
      </c>
      <c r="FM379">
        <v>25.301</v>
      </c>
      <c r="FN379">
        <v>60.3501</v>
      </c>
      <c r="FO379">
        <v>0</v>
      </c>
      <c r="FP379">
        <v>31.72</v>
      </c>
      <c r="FQ379">
        <v>420</v>
      </c>
      <c r="FR379">
        <v>7.02686</v>
      </c>
      <c r="FS379">
        <v>101.446</v>
      </c>
      <c r="FT379">
        <v>102.067</v>
      </c>
    </row>
    <row r="380" spans="1:176">
      <c r="A380">
        <v>364</v>
      </c>
      <c r="B380">
        <v>1626127040.6</v>
      </c>
      <c r="C380">
        <v>726.099999904633</v>
      </c>
      <c r="D380" t="s">
        <v>1022</v>
      </c>
      <c r="E380" t="s">
        <v>1023</v>
      </c>
      <c r="F380">
        <v>1</v>
      </c>
      <c r="I380">
        <v>1626127039.6</v>
      </c>
      <c r="J380">
        <f>(K380)/1000</f>
        <v>0</v>
      </c>
      <c r="K380">
        <f>1000*CC380*AI380*(BY380-BZ380)/(100*BR380*(1000-AI380*BY380))</f>
        <v>0</v>
      </c>
      <c r="L380">
        <f>CC380*AI380*(BX380-BW380*(1000-AI380*BZ380)/(1000-AI380*BY380))/(100*BR380)</f>
        <v>0</v>
      </c>
      <c r="M380">
        <f>BW380 - IF(AI380&gt;1, L380*BR380*100.0/(AK380*CK380), 0)</f>
        <v>0</v>
      </c>
      <c r="N380">
        <f>((T380-J380/2)*M380-L380)/(T380+J380/2)</f>
        <v>0</v>
      </c>
      <c r="O380">
        <f>N380*(CD380+CE380)/1000.0</f>
        <v>0</v>
      </c>
      <c r="P380">
        <f>(BW380 - IF(AI380&gt;1, L380*BR380*100.0/(AK380*CK380), 0))*(CD380+CE380)/1000.0</f>
        <v>0</v>
      </c>
      <c r="Q380">
        <f>2.0/((1/S380-1/R380)+SIGN(S380)*SQRT((1/S380-1/R380)*(1/S380-1/R380) + 4*BS380/((BS380+1)*(BS380+1))*(2*1/S380*1/R380-1/R380*1/R380)))</f>
        <v>0</v>
      </c>
      <c r="R380">
        <f>IF(LEFT(BT380,1)&lt;&gt;"0",IF(LEFT(BT380,1)="1",3.0,BU380),$D$5+$E$5*(CK380*CD380/($K$5*1000))+$F$5*(CK380*CD380/($K$5*1000))*MAX(MIN(BR380,$J$5),$I$5)*MAX(MIN(BR380,$J$5),$I$5)+$G$5*MAX(MIN(BR380,$J$5),$I$5)*(CK380*CD380/($K$5*1000))+$H$5*(CK380*CD380/($K$5*1000))*(CK380*CD380/($K$5*1000)))</f>
        <v>0</v>
      </c>
      <c r="S380">
        <f>J380*(1000-(1000*0.61365*exp(17.502*W380/(240.97+W380))/(CD380+CE380)+BY380)/2)/(1000*0.61365*exp(17.502*W380/(240.97+W380))/(CD380+CE380)-BY380)</f>
        <v>0</v>
      </c>
      <c r="T380">
        <f>1/((BS380+1)/(Q380/1.6)+1/(R380/1.37)) + BS380/((BS380+1)/(Q380/1.6) + BS380/(R380/1.37))</f>
        <v>0</v>
      </c>
      <c r="U380">
        <f>(BN380*BQ380)</f>
        <v>0</v>
      </c>
      <c r="V380">
        <f>(CF380+(U380+2*0.95*5.67E-8*(((CF380+$B$7)+273)^4-(CF380+273)^4)-44100*J380)/(1.84*29.3*R380+8*0.95*5.67E-8*(CF380+273)^3))</f>
        <v>0</v>
      </c>
      <c r="W380">
        <f>($C$7*CG380+$D$7*CH380+$E$7*V380)</f>
        <v>0</v>
      </c>
      <c r="X380">
        <f>0.61365*exp(17.502*W380/(240.97+W380))</f>
        <v>0</v>
      </c>
      <c r="Y380">
        <f>(Z380/AA380*100)</f>
        <v>0</v>
      </c>
      <c r="Z380">
        <f>BY380*(CD380+CE380)/1000</f>
        <v>0</v>
      </c>
      <c r="AA380">
        <f>0.61365*exp(17.502*CF380/(240.97+CF380))</f>
        <v>0</v>
      </c>
      <c r="AB380">
        <f>(X380-BY380*(CD380+CE380)/1000)</f>
        <v>0</v>
      </c>
      <c r="AC380">
        <f>(-J380*44100)</f>
        <v>0</v>
      </c>
      <c r="AD380">
        <f>2*29.3*R380*0.92*(CF380-W380)</f>
        <v>0</v>
      </c>
      <c r="AE380">
        <f>2*0.95*5.67E-8*(((CF380+$B$7)+273)^4-(W380+273)^4)</f>
        <v>0</v>
      </c>
      <c r="AF380">
        <f>U380+AE380+AC380+AD380</f>
        <v>0</v>
      </c>
      <c r="AG380">
        <v>10</v>
      </c>
      <c r="AH380">
        <v>1</v>
      </c>
      <c r="AI380">
        <f>IF(AG380*$H$13&gt;=AK380,1.0,(AK380/(AK380-AG380*$H$13)))</f>
        <v>0</v>
      </c>
      <c r="AJ380">
        <f>(AI380-1)*100</f>
        <v>0</v>
      </c>
      <c r="AK380">
        <f>MAX(0,($B$13+$C$13*CK380)/(1+$D$13*CK380)*CD380/(CF380+273)*$E$13)</f>
        <v>0</v>
      </c>
      <c r="AL380" t="s">
        <v>292</v>
      </c>
      <c r="AM380" t="s">
        <v>292</v>
      </c>
      <c r="AN380">
        <v>0</v>
      </c>
      <c r="AO380">
        <v>0</v>
      </c>
      <c r="AP380">
        <f>1-AN380/AO380</f>
        <v>0</v>
      </c>
      <c r="AQ380">
        <v>0</v>
      </c>
      <c r="AR380" t="s">
        <v>292</v>
      </c>
      <c r="AS380" t="s">
        <v>292</v>
      </c>
      <c r="AT380">
        <v>0</v>
      </c>
      <c r="AU380">
        <v>0</v>
      </c>
      <c r="AV380">
        <f>1-AT380/AU380</f>
        <v>0</v>
      </c>
      <c r="AW380">
        <v>0.5</v>
      </c>
      <c r="AX380">
        <f>BO380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292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BN380">
        <f>$B$11*CL380+$C$11*CM380+$F$11*CN380*(1-CQ380)</f>
        <v>0</v>
      </c>
      <c r="BO380">
        <f>BN380*BP380</f>
        <v>0</v>
      </c>
      <c r="BP380">
        <f>($B$11*$D$9+$C$11*$D$9+$F$11*((DA380+CS380)/MAX(DA380+CS380+DB380, 0.1)*$I$9+DB380/MAX(DA380+CS380+DB380, 0.1)*$J$9))/($B$11+$C$11+$F$11)</f>
        <v>0</v>
      </c>
      <c r="BQ380">
        <f>($B$11*$K$9+$C$11*$K$9+$F$11*((DA380+CS380)/MAX(DA380+CS380+DB380, 0.1)*$P$9+DB380/MAX(DA380+CS380+DB380, 0.1)*$Q$9))/($B$11+$C$11+$F$11)</f>
        <v>0</v>
      </c>
      <c r="BR380">
        <v>6</v>
      </c>
      <c r="BS380">
        <v>0.5</v>
      </c>
      <c r="BT380" t="s">
        <v>293</v>
      </c>
      <c r="BU380">
        <v>2</v>
      </c>
      <c r="BV380">
        <v>1626127039.6</v>
      </c>
      <c r="BW380">
        <v>399.213333333333</v>
      </c>
      <c r="BX380">
        <v>419.989666666667</v>
      </c>
      <c r="BY380">
        <v>12.2878333333333</v>
      </c>
      <c r="BZ380">
        <v>7.00747333333333</v>
      </c>
      <c r="CA380">
        <v>397.088</v>
      </c>
      <c r="CB380">
        <v>12.3112333333333</v>
      </c>
      <c r="CC380">
        <v>899.960333333333</v>
      </c>
      <c r="CD380">
        <v>100.777</v>
      </c>
      <c r="CE380">
        <v>0.109262333333333</v>
      </c>
      <c r="CF380">
        <v>27.0529</v>
      </c>
      <c r="CG380">
        <v>25.1747333333333</v>
      </c>
      <c r="CH380">
        <v>999.9</v>
      </c>
      <c r="CI380">
        <v>0</v>
      </c>
      <c r="CJ380">
        <v>0</v>
      </c>
      <c r="CK380">
        <v>10026.2666666667</v>
      </c>
      <c r="CL380">
        <v>0</v>
      </c>
      <c r="CM380">
        <v>0.221023</v>
      </c>
      <c r="CN380">
        <v>1459.98666666667</v>
      </c>
      <c r="CO380">
        <v>0.972999</v>
      </c>
      <c r="CP380">
        <v>0.0270008</v>
      </c>
      <c r="CQ380">
        <v>0</v>
      </c>
      <c r="CR380">
        <v>872.913666666667</v>
      </c>
      <c r="CS380">
        <v>4.99999</v>
      </c>
      <c r="CT380">
        <v>12815.6333333333</v>
      </c>
      <c r="CU380">
        <v>12728.2</v>
      </c>
      <c r="CV380">
        <v>40.562</v>
      </c>
      <c r="CW380">
        <v>42.375</v>
      </c>
      <c r="CX380">
        <v>41.562</v>
      </c>
      <c r="CY380">
        <v>41.875</v>
      </c>
      <c r="CZ380">
        <v>42.708</v>
      </c>
      <c r="DA380">
        <v>1415.69666666667</v>
      </c>
      <c r="DB380">
        <v>39.29</v>
      </c>
      <c r="DC380">
        <v>0</v>
      </c>
      <c r="DD380">
        <v>1626127050.1</v>
      </c>
      <c r="DE380">
        <v>0</v>
      </c>
      <c r="DF380">
        <v>872.840346153846</v>
      </c>
      <c r="DG380">
        <v>1.1034188090846</v>
      </c>
      <c r="DH380">
        <v>20.3179487162757</v>
      </c>
      <c r="DI380">
        <v>12813.35</v>
      </c>
      <c r="DJ380">
        <v>15</v>
      </c>
      <c r="DK380">
        <v>1626126261</v>
      </c>
      <c r="DL380" t="s">
        <v>294</v>
      </c>
      <c r="DM380">
        <v>1626126255</v>
      </c>
      <c r="DN380">
        <v>1626126261</v>
      </c>
      <c r="DO380">
        <v>7</v>
      </c>
      <c r="DP380">
        <v>0.339</v>
      </c>
      <c r="DQ380">
        <v>0.02</v>
      </c>
      <c r="DR380">
        <v>2.158</v>
      </c>
      <c r="DS380">
        <v>-0.064</v>
      </c>
      <c r="DT380">
        <v>420</v>
      </c>
      <c r="DU380">
        <v>4</v>
      </c>
      <c r="DV380">
        <v>0.09</v>
      </c>
      <c r="DW380">
        <v>0.05</v>
      </c>
      <c r="DX380">
        <v>-20.6992951219512</v>
      </c>
      <c r="DY380">
        <v>-0.409126829268338</v>
      </c>
      <c r="DZ380">
        <v>0.0444987473170873</v>
      </c>
      <c r="EA380">
        <v>1</v>
      </c>
      <c r="EB380">
        <v>872.784090909091</v>
      </c>
      <c r="EC380">
        <v>1.15063603165233</v>
      </c>
      <c r="ED380">
        <v>0.200136069415266</v>
      </c>
      <c r="EE380">
        <v>1</v>
      </c>
      <c r="EF380">
        <v>5.22893219512195</v>
      </c>
      <c r="EG380">
        <v>0.383049407665515</v>
      </c>
      <c r="EH380">
        <v>0.0411032026235565</v>
      </c>
      <c r="EI380">
        <v>0</v>
      </c>
      <c r="EJ380">
        <v>2</v>
      </c>
      <c r="EK380">
        <v>3</v>
      </c>
      <c r="EL380" t="s">
        <v>340</v>
      </c>
      <c r="EM380">
        <v>100</v>
      </c>
      <c r="EN380">
        <v>100</v>
      </c>
      <c r="EO380">
        <v>2.125</v>
      </c>
      <c r="EP380">
        <v>-0.0232</v>
      </c>
      <c r="EQ380">
        <v>1.36772170046793</v>
      </c>
      <c r="ER380">
        <v>0.00225868272383977</v>
      </c>
      <c r="ES380">
        <v>-9.96746185667655e-07</v>
      </c>
      <c r="ET380">
        <v>2.83711317370827e-10</v>
      </c>
      <c r="EU380">
        <v>-0.063082517618382</v>
      </c>
      <c r="EV380">
        <v>-0.00217948432402501</v>
      </c>
      <c r="EW380">
        <v>0.000453263451741206</v>
      </c>
      <c r="EX380">
        <v>-1.16319206543697e-06</v>
      </c>
      <c r="EY380">
        <v>-2</v>
      </c>
      <c r="EZ380">
        <v>2196</v>
      </c>
      <c r="FA380">
        <v>1</v>
      </c>
      <c r="FB380">
        <v>25</v>
      </c>
      <c r="FC380">
        <v>13.1</v>
      </c>
      <c r="FD380">
        <v>13</v>
      </c>
      <c r="FE380">
        <v>18</v>
      </c>
      <c r="FF380">
        <v>948.795</v>
      </c>
      <c r="FG380">
        <v>426.909</v>
      </c>
      <c r="FH380">
        <v>31.7074</v>
      </c>
      <c r="FI380">
        <v>25.3563</v>
      </c>
      <c r="FJ380">
        <v>30.0005</v>
      </c>
      <c r="FK380">
        <v>25.4837</v>
      </c>
      <c r="FL380">
        <v>25.523</v>
      </c>
      <c r="FM380">
        <v>25.2999</v>
      </c>
      <c r="FN380">
        <v>60.3501</v>
      </c>
      <c r="FO380">
        <v>0</v>
      </c>
      <c r="FP380">
        <v>31.82</v>
      </c>
      <c r="FQ380">
        <v>420</v>
      </c>
      <c r="FR380">
        <v>7.07203</v>
      </c>
      <c r="FS380">
        <v>101.446</v>
      </c>
      <c r="FT380">
        <v>102.067</v>
      </c>
    </row>
    <row r="381" spans="1:176">
      <c r="A381">
        <v>365</v>
      </c>
      <c r="B381">
        <v>1626127042.6</v>
      </c>
      <c r="C381">
        <v>728.099999904633</v>
      </c>
      <c r="D381" t="s">
        <v>1024</v>
      </c>
      <c r="E381" t="s">
        <v>1025</v>
      </c>
      <c r="F381">
        <v>1</v>
      </c>
      <c r="I381">
        <v>1626127041.6</v>
      </c>
      <c r="J381">
        <f>(K381)/1000</f>
        <v>0</v>
      </c>
      <c r="K381">
        <f>1000*CC381*AI381*(BY381-BZ381)/(100*BR381*(1000-AI381*BY381))</f>
        <v>0</v>
      </c>
      <c r="L381">
        <f>CC381*AI381*(BX381-BW381*(1000-AI381*BZ381)/(1000-AI381*BY381))/(100*BR381)</f>
        <v>0</v>
      </c>
      <c r="M381">
        <f>BW381 - IF(AI381&gt;1, L381*BR381*100.0/(AK381*CK381), 0)</f>
        <v>0</v>
      </c>
      <c r="N381">
        <f>((T381-J381/2)*M381-L381)/(T381+J381/2)</f>
        <v>0</v>
      </c>
      <c r="O381">
        <f>N381*(CD381+CE381)/1000.0</f>
        <v>0</v>
      </c>
      <c r="P381">
        <f>(BW381 - IF(AI381&gt;1, L381*BR381*100.0/(AK381*CK381), 0))*(CD381+CE381)/1000.0</f>
        <v>0</v>
      </c>
      <c r="Q381">
        <f>2.0/((1/S381-1/R381)+SIGN(S381)*SQRT((1/S381-1/R381)*(1/S381-1/R381) + 4*BS381/((BS381+1)*(BS381+1))*(2*1/S381*1/R381-1/R381*1/R381)))</f>
        <v>0</v>
      </c>
      <c r="R381">
        <f>IF(LEFT(BT381,1)&lt;&gt;"0",IF(LEFT(BT381,1)="1",3.0,BU381),$D$5+$E$5*(CK381*CD381/($K$5*1000))+$F$5*(CK381*CD381/($K$5*1000))*MAX(MIN(BR381,$J$5),$I$5)*MAX(MIN(BR381,$J$5),$I$5)+$G$5*MAX(MIN(BR381,$J$5),$I$5)*(CK381*CD381/($K$5*1000))+$H$5*(CK381*CD381/($K$5*1000))*(CK381*CD381/($K$5*1000)))</f>
        <v>0</v>
      </c>
      <c r="S381">
        <f>J381*(1000-(1000*0.61365*exp(17.502*W381/(240.97+W381))/(CD381+CE381)+BY381)/2)/(1000*0.61365*exp(17.502*W381/(240.97+W381))/(CD381+CE381)-BY381)</f>
        <v>0</v>
      </c>
      <c r="T381">
        <f>1/((BS381+1)/(Q381/1.6)+1/(R381/1.37)) + BS381/((BS381+1)/(Q381/1.6) + BS381/(R381/1.37))</f>
        <v>0</v>
      </c>
      <c r="U381">
        <f>(BN381*BQ381)</f>
        <v>0</v>
      </c>
      <c r="V381">
        <f>(CF381+(U381+2*0.95*5.67E-8*(((CF381+$B$7)+273)^4-(CF381+273)^4)-44100*J381)/(1.84*29.3*R381+8*0.95*5.67E-8*(CF381+273)^3))</f>
        <v>0</v>
      </c>
      <c r="W381">
        <f>($C$7*CG381+$D$7*CH381+$E$7*V381)</f>
        <v>0</v>
      </c>
      <c r="X381">
        <f>0.61365*exp(17.502*W381/(240.97+W381))</f>
        <v>0</v>
      </c>
      <c r="Y381">
        <f>(Z381/AA381*100)</f>
        <v>0</v>
      </c>
      <c r="Z381">
        <f>BY381*(CD381+CE381)/1000</f>
        <v>0</v>
      </c>
      <c r="AA381">
        <f>0.61365*exp(17.502*CF381/(240.97+CF381))</f>
        <v>0</v>
      </c>
      <c r="AB381">
        <f>(X381-BY381*(CD381+CE381)/1000)</f>
        <v>0</v>
      </c>
      <c r="AC381">
        <f>(-J381*44100)</f>
        <v>0</v>
      </c>
      <c r="AD381">
        <f>2*29.3*R381*0.92*(CF381-W381)</f>
        <v>0</v>
      </c>
      <c r="AE381">
        <f>2*0.95*5.67E-8*(((CF381+$B$7)+273)^4-(W381+273)^4)</f>
        <v>0</v>
      </c>
      <c r="AF381">
        <f>U381+AE381+AC381+AD381</f>
        <v>0</v>
      </c>
      <c r="AG381">
        <v>10</v>
      </c>
      <c r="AH381">
        <v>1</v>
      </c>
      <c r="AI381">
        <f>IF(AG381*$H$13&gt;=AK381,1.0,(AK381/(AK381-AG381*$H$13)))</f>
        <v>0</v>
      </c>
      <c r="AJ381">
        <f>(AI381-1)*100</f>
        <v>0</v>
      </c>
      <c r="AK381">
        <f>MAX(0,($B$13+$C$13*CK381)/(1+$D$13*CK381)*CD381/(CF381+273)*$E$13)</f>
        <v>0</v>
      </c>
      <c r="AL381" t="s">
        <v>292</v>
      </c>
      <c r="AM381" t="s">
        <v>292</v>
      </c>
      <c r="AN381">
        <v>0</v>
      </c>
      <c r="AO381">
        <v>0</v>
      </c>
      <c r="AP381">
        <f>1-AN381/AO381</f>
        <v>0</v>
      </c>
      <c r="AQ381">
        <v>0</v>
      </c>
      <c r="AR381" t="s">
        <v>292</v>
      </c>
      <c r="AS381" t="s">
        <v>292</v>
      </c>
      <c r="AT381">
        <v>0</v>
      </c>
      <c r="AU381">
        <v>0</v>
      </c>
      <c r="AV381">
        <f>1-AT381/AU381</f>
        <v>0</v>
      </c>
      <c r="AW381">
        <v>0.5</v>
      </c>
      <c r="AX381">
        <f>BO381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292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BN381">
        <f>$B$11*CL381+$C$11*CM381+$F$11*CN381*(1-CQ381)</f>
        <v>0</v>
      </c>
      <c r="BO381">
        <f>BN381*BP381</f>
        <v>0</v>
      </c>
      <c r="BP381">
        <f>($B$11*$D$9+$C$11*$D$9+$F$11*((DA381+CS381)/MAX(DA381+CS381+DB381, 0.1)*$I$9+DB381/MAX(DA381+CS381+DB381, 0.1)*$J$9))/($B$11+$C$11+$F$11)</f>
        <v>0</v>
      </c>
      <c r="BQ381">
        <f>($B$11*$K$9+$C$11*$K$9+$F$11*((DA381+CS381)/MAX(DA381+CS381+DB381, 0.1)*$P$9+DB381/MAX(DA381+CS381+DB381, 0.1)*$Q$9))/($B$11+$C$11+$F$11)</f>
        <v>0</v>
      </c>
      <c r="BR381">
        <v>6</v>
      </c>
      <c r="BS381">
        <v>0.5</v>
      </c>
      <c r="BT381" t="s">
        <v>293</v>
      </c>
      <c r="BU381">
        <v>2</v>
      </c>
      <c r="BV381">
        <v>1626127041.6</v>
      </c>
      <c r="BW381">
        <v>399.198333333333</v>
      </c>
      <c r="BX381">
        <v>420.043</v>
      </c>
      <c r="BY381">
        <v>12.3294</v>
      </c>
      <c r="BZ381">
        <v>7.01410666666667</v>
      </c>
      <c r="CA381">
        <v>397.073333333333</v>
      </c>
      <c r="CB381">
        <v>12.3524333333333</v>
      </c>
      <c r="CC381">
        <v>900.045333333333</v>
      </c>
      <c r="CD381">
        <v>100.776</v>
      </c>
      <c r="CE381">
        <v>0.109404333333333</v>
      </c>
      <c r="CF381">
        <v>27.0965666666667</v>
      </c>
      <c r="CG381">
        <v>25.2201333333333</v>
      </c>
      <c r="CH381">
        <v>999.9</v>
      </c>
      <c r="CI381">
        <v>0</v>
      </c>
      <c r="CJ381">
        <v>0</v>
      </c>
      <c r="CK381">
        <v>10040</v>
      </c>
      <c r="CL381">
        <v>0</v>
      </c>
      <c r="CM381">
        <v>0.221023</v>
      </c>
      <c r="CN381">
        <v>1459.98</v>
      </c>
      <c r="CO381">
        <v>0.972999</v>
      </c>
      <c r="CP381">
        <v>0.0270008</v>
      </c>
      <c r="CQ381">
        <v>0</v>
      </c>
      <c r="CR381">
        <v>873.037333333333</v>
      </c>
      <c r="CS381">
        <v>4.99999</v>
      </c>
      <c r="CT381">
        <v>12816.5666666667</v>
      </c>
      <c r="CU381">
        <v>12728.2</v>
      </c>
      <c r="CV381">
        <v>40.562</v>
      </c>
      <c r="CW381">
        <v>42.375</v>
      </c>
      <c r="CX381">
        <v>41.562</v>
      </c>
      <c r="CY381">
        <v>41.875</v>
      </c>
      <c r="CZ381">
        <v>42.75</v>
      </c>
      <c r="DA381">
        <v>1415.69</v>
      </c>
      <c r="DB381">
        <v>39.29</v>
      </c>
      <c r="DC381">
        <v>0</v>
      </c>
      <c r="DD381">
        <v>1626127051.9</v>
      </c>
      <c r="DE381">
        <v>0</v>
      </c>
      <c r="DF381">
        <v>872.91012</v>
      </c>
      <c r="DG381">
        <v>0.994384620376196</v>
      </c>
      <c r="DH381">
        <v>21.3692307351074</v>
      </c>
      <c r="DI381">
        <v>12814.108</v>
      </c>
      <c r="DJ381">
        <v>15</v>
      </c>
      <c r="DK381">
        <v>1626126261</v>
      </c>
      <c r="DL381" t="s">
        <v>294</v>
      </c>
      <c r="DM381">
        <v>1626126255</v>
      </c>
      <c r="DN381">
        <v>1626126261</v>
      </c>
      <c r="DO381">
        <v>7</v>
      </c>
      <c r="DP381">
        <v>0.339</v>
      </c>
      <c r="DQ381">
        <v>0.02</v>
      </c>
      <c r="DR381">
        <v>2.158</v>
      </c>
      <c r="DS381">
        <v>-0.064</v>
      </c>
      <c r="DT381">
        <v>420</v>
      </c>
      <c r="DU381">
        <v>4</v>
      </c>
      <c r="DV381">
        <v>0.09</v>
      </c>
      <c r="DW381">
        <v>0.05</v>
      </c>
      <c r="DX381">
        <v>-20.7159707317073</v>
      </c>
      <c r="DY381">
        <v>-0.499340069686375</v>
      </c>
      <c r="DZ381">
        <v>0.0529997434135638</v>
      </c>
      <c r="EA381">
        <v>1</v>
      </c>
      <c r="EB381">
        <v>872.817735294118</v>
      </c>
      <c r="EC381">
        <v>0.985109463716422</v>
      </c>
      <c r="ED381">
        <v>0.185336626776559</v>
      </c>
      <c r="EE381">
        <v>1</v>
      </c>
      <c r="EF381">
        <v>5.24087463414634</v>
      </c>
      <c r="EG381">
        <v>0.407891289198609</v>
      </c>
      <c r="EH381">
        <v>0.0432024220807889</v>
      </c>
      <c r="EI381">
        <v>0</v>
      </c>
      <c r="EJ381">
        <v>2</v>
      </c>
      <c r="EK381">
        <v>3</v>
      </c>
      <c r="EL381" t="s">
        <v>340</v>
      </c>
      <c r="EM381">
        <v>100</v>
      </c>
      <c r="EN381">
        <v>100</v>
      </c>
      <c r="EO381">
        <v>2.125</v>
      </c>
      <c r="EP381">
        <v>-0.0229</v>
      </c>
      <c r="EQ381">
        <v>1.36772170046793</v>
      </c>
      <c r="ER381">
        <v>0.00225868272383977</v>
      </c>
      <c r="ES381">
        <v>-9.96746185667655e-07</v>
      </c>
      <c r="ET381">
        <v>2.83711317370827e-10</v>
      </c>
      <c r="EU381">
        <v>-0.063082517618382</v>
      </c>
      <c r="EV381">
        <v>-0.00217948432402501</v>
      </c>
      <c r="EW381">
        <v>0.000453263451741206</v>
      </c>
      <c r="EX381">
        <v>-1.16319206543697e-06</v>
      </c>
      <c r="EY381">
        <v>-2</v>
      </c>
      <c r="EZ381">
        <v>2196</v>
      </c>
      <c r="FA381">
        <v>1</v>
      </c>
      <c r="FB381">
        <v>25</v>
      </c>
      <c r="FC381">
        <v>13.1</v>
      </c>
      <c r="FD381">
        <v>13</v>
      </c>
      <c r="FE381">
        <v>18</v>
      </c>
      <c r="FF381">
        <v>948.769</v>
      </c>
      <c r="FG381">
        <v>426.82</v>
      </c>
      <c r="FH381">
        <v>31.7743</v>
      </c>
      <c r="FI381">
        <v>25.3572</v>
      </c>
      <c r="FJ381">
        <v>30.0005</v>
      </c>
      <c r="FK381">
        <v>25.4837</v>
      </c>
      <c r="FL381">
        <v>25.523</v>
      </c>
      <c r="FM381">
        <v>25.2994</v>
      </c>
      <c r="FN381">
        <v>60.3501</v>
      </c>
      <c r="FO381">
        <v>0</v>
      </c>
      <c r="FP381">
        <v>31.92</v>
      </c>
      <c r="FQ381">
        <v>420</v>
      </c>
      <c r="FR381">
        <v>7.06705</v>
      </c>
      <c r="FS381">
        <v>101.446</v>
      </c>
      <c r="FT381">
        <v>102.067</v>
      </c>
    </row>
    <row r="382" spans="1:176">
      <c r="A382">
        <v>366</v>
      </c>
      <c r="B382">
        <v>1626127044.6</v>
      </c>
      <c r="C382">
        <v>730.099999904633</v>
      </c>
      <c r="D382" t="s">
        <v>1026</v>
      </c>
      <c r="E382" t="s">
        <v>1027</v>
      </c>
      <c r="F382">
        <v>1</v>
      </c>
      <c r="I382">
        <v>1626127043.6</v>
      </c>
      <c r="J382">
        <f>(K382)/1000</f>
        <v>0</v>
      </c>
      <c r="K382">
        <f>1000*CC382*AI382*(BY382-BZ382)/(100*BR382*(1000-AI382*BY382))</f>
        <v>0</v>
      </c>
      <c r="L382">
        <f>CC382*AI382*(BX382-BW382*(1000-AI382*BZ382)/(1000-AI382*BY382))/(100*BR382)</f>
        <v>0</v>
      </c>
      <c r="M382">
        <f>BW382 - IF(AI382&gt;1, L382*BR382*100.0/(AK382*CK382), 0)</f>
        <v>0</v>
      </c>
      <c r="N382">
        <f>((T382-J382/2)*M382-L382)/(T382+J382/2)</f>
        <v>0</v>
      </c>
      <c r="O382">
        <f>N382*(CD382+CE382)/1000.0</f>
        <v>0</v>
      </c>
      <c r="P382">
        <f>(BW382 - IF(AI382&gt;1, L382*BR382*100.0/(AK382*CK382), 0))*(CD382+CE382)/1000.0</f>
        <v>0</v>
      </c>
      <c r="Q382">
        <f>2.0/((1/S382-1/R382)+SIGN(S382)*SQRT((1/S382-1/R382)*(1/S382-1/R382) + 4*BS382/((BS382+1)*(BS382+1))*(2*1/S382*1/R382-1/R382*1/R382)))</f>
        <v>0</v>
      </c>
      <c r="R382">
        <f>IF(LEFT(BT382,1)&lt;&gt;"0",IF(LEFT(BT382,1)="1",3.0,BU382),$D$5+$E$5*(CK382*CD382/($K$5*1000))+$F$5*(CK382*CD382/($K$5*1000))*MAX(MIN(BR382,$J$5),$I$5)*MAX(MIN(BR382,$J$5),$I$5)+$G$5*MAX(MIN(BR382,$J$5),$I$5)*(CK382*CD382/($K$5*1000))+$H$5*(CK382*CD382/($K$5*1000))*(CK382*CD382/($K$5*1000)))</f>
        <v>0</v>
      </c>
      <c r="S382">
        <f>J382*(1000-(1000*0.61365*exp(17.502*W382/(240.97+W382))/(CD382+CE382)+BY382)/2)/(1000*0.61365*exp(17.502*W382/(240.97+W382))/(CD382+CE382)-BY382)</f>
        <v>0</v>
      </c>
      <c r="T382">
        <f>1/((BS382+1)/(Q382/1.6)+1/(R382/1.37)) + BS382/((BS382+1)/(Q382/1.6) + BS382/(R382/1.37))</f>
        <v>0</v>
      </c>
      <c r="U382">
        <f>(BN382*BQ382)</f>
        <v>0</v>
      </c>
      <c r="V382">
        <f>(CF382+(U382+2*0.95*5.67E-8*(((CF382+$B$7)+273)^4-(CF382+273)^4)-44100*J382)/(1.84*29.3*R382+8*0.95*5.67E-8*(CF382+273)^3))</f>
        <v>0</v>
      </c>
      <c r="W382">
        <f>($C$7*CG382+$D$7*CH382+$E$7*V382)</f>
        <v>0</v>
      </c>
      <c r="X382">
        <f>0.61365*exp(17.502*W382/(240.97+W382))</f>
        <v>0</v>
      </c>
      <c r="Y382">
        <f>(Z382/AA382*100)</f>
        <v>0</v>
      </c>
      <c r="Z382">
        <f>BY382*(CD382+CE382)/1000</f>
        <v>0</v>
      </c>
      <c r="AA382">
        <f>0.61365*exp(17.502*CF382/(240.97+CF382))</f>
        <v>0</v>
      </c>
      <c r="AB382">
        <f>(X382-BY382*(CD382+CE382)/1000)</f>
        <v>0</v>
      </c>
      <c r="AC382">
        <f>(-J382*44100)</f>
        <v>0</v>
      </c>
      <c r="AD382">
        <f>2*29.3*R382*0.92*(CF382-W382)</f>
        <v>0</v>
      </c>
      <c r="AE382">
        <f>2*0.95*5.67E-8*(((CF382+$B$7)+273)^4-(W382+273)^4)</f>
        <v>0</v>
      </c>
      <c r="AF382">
        <f>U382+AE382+AC382+AD382</f>
        <v>0</v>
      </c>
      <c r="AG382">
        <v>9</v>
      </c>
      <c r="AH382">
        <v>1</v>
      </c>
      <c r="AI382">
        <f>IF(AG382*$H$13&gt;=AK382,1.0,(AK382/(AK382-AG382*$H$13)))</f>
        <v>0</v>
      </c>
      <c r="AJ382">
        <f>(AI382-1)*100</f>
        <v>0</v>
      </c>
      <c r="AK382">
        <f>MAX(0,($B$13+$C$13*CK382)/(1+$D$13*CK382)*CD382/(CF382+273)*$E$13)</f>
        <v>0</v>
      </c>
      <c r="AL382" t="s">
        <v>292</v>
      </c>
      <c r="AM382" t="s">
        <v>292</v>
      </c>
      <c r="AN382">
        <v>0</v>
      </c>
      <c r="AO382">
        <v>0</v>
      </c>
      <c r="AP382">
        <f>1-AN382/AO382</f>
        <v>0</v>
      </c>
      <c r="AQ382">
        <v>0</v>
      </c>
      <c r="AR382" t="s">
        <v>292</v>
      </c>
      <c r="AS382" t="s">
        <v>292</v>
      </c>
      <c r="AT382">
        <v>0</v>
      </c>
      <c r="AU382">
        <v>0</v>
      </c>
      <c r="AV382">
        <f>1-AT382/AU382</f>
        <v>0</v>
      </c>
      <c r="AW382">
        <v>0.5</v>
      </c>
      <c r="AX382">
        <f>BO382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292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BN382">
        <f>$B$11*CL382+$C$11*CM382+$F$11*CN382*(1-CQ382)</f>
        <v>0</v>
      </c>
      <c r="BO382">
        <f>BN382*BP382</f>
        <v>0</v>
      </c>
      <c r="BP382">
        <f>($B$11*$D$9+$C$11*$D$9+$F$11*((DA382+CS382)/MAX(DA382+CS382+DB382, 0.1)*$I$9+DB382/MAX(DA382+CS382+DB382, 0.1)*$J$9))/($B$11+$C$11+$F$11)</f>
        <v>0</v>
      </c>
      <c r="BQ382">
        <f>($B$11*$K$9+$C$11*$K$9+$F$11*((DA382+CS382)/MAX(DA382+CS382+DB382, 0.1)*$P$9+DB382/MAX(DA382+CS382+DB382, 0.1)*$Q$9))/($B$11+$C$11+$F$11)</f>
        <v>0</v>
      </c>
      <c r="BR382">
        <v>6</v>
      </c>
      <c r="BS382">
        <v>0.5</v>
      </c>
      <c r="BT382" t="s">
        <v>293</v>
      </c>
      <c r="BU382">
        <v>2</v>
      </c>
      <c r="BV382">
        <v>1626127043.6</v>
      </c>
      <c r="BW382">
        <v>399.204</v>
      </c>
      <c r="BX382">
        <v>419.984</v>
      </c>
      <c r="BY382">
        <v>12.3599</v>
      </c>
      <c r="BZ382">
        <v>7.01660666666667</v>
      </c>
      <c r="CA382">
        <v>397.078666666667</v>
      </c>
      <c r="CB382">
        <v>12.3827</v>
      </c>
      <c r="CC382">
        <v>899.974333333333</v>
      </c>
      <c r="CD382">
        <v>100.776</v>
      </c>
      <c r="CE382">
        <v>0.109058666666667</v>
      </c>
      <c r="CF382">
        <v>27.1439333333333</v>
      </c>
      <c r="CG382">
        <v>25.2654333333333</v>
      </c>
      <c r="CH382">
        <v>999.9</v>
      </c>
      <c r="CI382">
        <v>0</v>
      </c>
      <c r="CJ382">
        <v>0</v>
      </c>
      <c r="CK382">
        <v>10008.7166666667</v>
      </c>
      <c r="CL382">
        <v>0</v>
      </c>
      <c r="CM382">
        <v>0.221023</v>
      </c>
      <c r="CN382">
        <v>1459.99</v>
      </c>
      <c r="CO382">
        <v>0.972999</v>
      </c>
      <c r="CP382">
        <v>0.0270008</v>
      </c>
      <c r="CQ382">
        <v>0</v>
      </c>
      <c r="CR382">
        <v>872.929333333333</v>
      </c>
      <c r="CS382">
        <v>4.99999</v>
      </c>
      <c r="CT382">
        <v>12817.3666666667</v>
      </c>
      <c r="CU382">
        <v>12728.2</v>
      </c>
      <c r="CV382">
        <v>40.562</v>
      </c>
      <c r="CW382">
        <v>42.375</v>
      </c>
      <c r="CX382">
        <v>41.562</v>
      </c>
      <c r="CY382">
        <v>41.875</v>
      </c>
      <c r="CZ382">
        <v>42.75</v>
      </c>
      <c r="DA382">
        <v>1415.7</v>
      </c>
      <c r="DB382">
        <v>39.29</v>
      </c>
      <c r="DC382">
        <v>0</v>
      </c>
      <c r="DD382">
        <v>1626127053.7</v>
      </c>
      <c r="DE382">
        <v>0</v>
      </c>
      <c r="DF382">
        <v>872.929576923077</v>
      </c>
      <c r="DG382">
        <v>0.802974366760507</v>
      </c>
      <c r="DH382">
        <v>22.1777777885315</v>
      </c>
      <c r="DI382">
        <v>12814.6653846154</v>
      </c>
      <c r="DJ382">
        <v>15</v>
      </c>
      <c r="DK382">
        <v>1626126261</v>
      </c>
      <c r="DL382" t="s">
        <v>294</v>
      </c>
      <c r="DM382">
        <v>1626126255</v>
      </c>
      <c r="DN382">
        <v>1626126261</v>
      </c>
      <c r="DO382">
        <v>7</v>
      </c>
      <c r="DP382">
        <v>0.339</v>
      </c>
      <c r="DQ382">
        <v>0.02</v>
      </c>
      <c r="DR382">
        <v>2.158</v>
      </c>
      <c r="DS382">
        <v>-0.064</v>
      </c>
      <c r="DT382">
        <v>420</v>
      </c>
      <c r="DU382">
        <v>4</v>
      </c>
      <c r="DV382">
        <v>0.09</v>
      </c>
      <c r="DW382">
        <v>0.05</v>
      </c>
      <c r="DX382">
        <v>-20.7341731707317</v>
      </c>
      <c r="DY382">
        <v>-0.469245993031391</v>
      </c>
      <c r="DZ382">
        <v>0.0508677243225142</v>
      </c>
      <c r="EA382">
        <v>1</v>
      </c>
      <c r="EB382">
        <v>872.866971428571</v>
      </c>
      <c r="EC382">
        <v>1.04831089391858</v>
      </c>
      <c r="ED382">
        <v>0.198185553129859</v>
      </c>
      <c r="EE382">
        <v>1</v>
      </c>
      <c r="EF382">
        <v>5.25593804878049</v>
      </c>
      <c r="EG382">
        <v>0.433095470383267</v>
      </c>
      <c r="EH382">
        <v>0.0456669944441125</v>
      </c>
      <c r="EI382">
        <v>0</v>
      </c>
      <c r="EJ382">
        <v>2</v>
      </c>
      <c r="EK382">
        <v>3</v>
      </c>
      <c r="EL382" t="s">
        <v>340</v>
      </c>
      <c r="EM382">
        <v>100</v>
      </c>
      <c r="EN382">
        <v>100</v>
      </c>
      <c r="EO382">
        <v>2.125</v>
      </c>
      <c r="EP382">
        <v>-0.0227</v>
      </c>
      <c r="EQ382">
        <v>1.36772170046793</v>
      </c>
      <c r="ER382">
        <v>0.00225868272383977</v>
      </c>
      <c r="ES382">
        <v>-9.96746185667655e-07</v>
      </c>
      <c r="ET382">
        <v>2.83711317370827e-10</v>
      </c>
      <c r="EU382">
        <v>-0.063082517618382</v>
      </c>
      <c r="EV382">
        <v>-0.00217948432402501</v>
      </c>
      <c r="EW382">
        <v>0.000453263451741206</v>
      </c>
      <c r="EX382">
        <v>-1.16319206543697e-06</v>
      </c>
      <c r="EY382">
        <v>-2</v>
      </c>
      <c r="EZ382">
        <v>2196</v>
      </c>
      <c r="FA382">
        <v>1</v>
      </c>
      <c r="FB382">
        <v>25</v>
      </c>
      <c r="FC382">
        <v>13.2</v>
      </c>
      <c r="FD382">
        <v>13.1</v>
      </c>
      <c r="FE382">
        <v>18</v>
      </c>
      <c r="FF382">
        <v>949.082</v>
      </c>
      <c r="FG382">
        <v>426.791</v>
      </c>
      <c r="FH382">
        <v>31.846</v>
      </c>
      <c r="FI382">
        <v>25.3584</v>
      </c>
      <c r="FJ382">
        <v>30.0002</v>
      </c>
      <c r="FK382">
        <v>25.4837</v>
      </c>
      <c r="FL382">
        <v>25.523</v>
      </c>
      <c r="FM382">
        <v>25.3005</v>
      </c>
      <c r="FN382">
        <v>60.3501</v>
      </c>
      <c r="FO382">
        <v>0</v>
      </c>
      <c r="FP382">
        <v>31.92</v>
      </c>
      <c r="FQ382">
        <v>420</v>
      </c>
      <c r="FR382">
        <v>7.12377</v>
      </c>
      <c r="FS382">
        <v>101.445</v>
      </c>
      <c r="FT382">
        <v>102.067</v>
      </c>
    </row>
    <row r="383" spans="1:176">
      <c r="A383">
        <v>367</v>
      </c>
      <c r="B383">
        <v>1626127046.6</v>
      </c>
      <c r="C383">
        <v>732.099999904633</v>
      </c>
      <c r="D383" t="s">
        <v>1028</v>
      </c>
      <c r="E383" t="s">
        <v>1029</v>
      </c>
      <c r="F383">
        <v>1</v>
      </c>
      <c r="I383">
        <v>1626127045.6</v>
      </c>
      <c r="J383">
        <f>(K383)/1000</f>
        <v>0</v>
      </c>
      <c r="K383">
        <f>1000*CC383*AI383*(BY383-BZ383)/(100*BR383*(1000-AI383*BY383))</f>
        <v>0</v>
      </c>
      <c r="L383">
        <f>CC383*AI383*(BX383-BW383*(1000-AI383*BZ383)/(1000-AI383*BY383))/(100*BR383)</f>
        <v>0</v>
      </c>
      <c r="M383">
        <f>BW383 - IF(AI383&gt;1, L383*BR383*100.0/(AK383*CK383), 0)</f>
        <v>0</v>
      </c>
      <c r="N383">
        <f>((T383-J383/2)*M383-L383)/(T383+J383/2)</f>
        <v>0</v>
      </c>
      <c r="O383">
        <f>N383*(CD383+CE383)/1000.0</f>
        <v>0</v>
      </c>
      <c r="P383">
        <f>(BW383 - IF(AI383&gt;1, L383*BR383*100.0/(AK383*CK383), 0))*(CD383+CE383)/1000.0</f>
        <v>0</v>
      </c>
      <c r="Q383">
        <f>2.0/((1/S383-1/R383)+SIGN(S383)*SQRT((1/S383-1/R383)*(1/S383-1/R383) + 4*BS383/((BS383+1)*(BS383+1))*(2*1/S383*1/R383-1/R383*1/R383)))</f>
        <v>0</v>
      </c>
      <c r="R383">
        <f>IF(LEFT(BT383,1)&lt;&gt;"0",IF(LEFT(BT383,1)="1",3.0,BU383),$D$5+$E$5*(CK383*CD383/($K$5*1000))+$F$5*(CK383*CD383/($K$5*1000))*MAX(MIN(BR383,$J$5),$I$5)*MAX(MIN(BR383,$J$5),$I$5)+$G$5*MAX(MIN(BR383,$J$5),$I$5)*(CK383*CD383/($K$5*1000))+$H$5*(CK383*CD383/($K$5*1000))*(CK383*CD383/($K$5*1000)))</f>
        <v>0</v>
      </c>
      <c r="S383">
        <f>J383*(1000-(1000*0.61365*exp(17.502*W383/(240.97+W383))/(CD383+CE383)+BY383)/2)/(1000*0.61365*exp(17.502*W383/(240.97+W383))/(CD383+CE383)-BY383)</f>
        <v>0</v>
      </c>
      <c r="T383">
        <f>1/((BS383+1)/(Q383/1.6)+1/(R383/1.37)) + BS383/((BS383+1)/(Q383/1.6) + BS383/(R383/1.37))</f>
        <v>0</v>
      </c>
      <c r="U383">
        <f>(BN383*BQ383)</f>
        <v>0</v>
      </c>
      <c r="V383">
        <f>(CF383+(U383+2*0.95*5.67E-8*(((CF383+$B$7)+273)^4-(CF383+273)^4)-44100*J383)/(1.84*29.3*R383+8*0.95*5.67E-8*(CF383+273)^3))</f>
        <v>0</v>
      </c>
      <c r="W383">
        <f>($C$7*CG383+$D$7*CH383+$E$7*V383)</f>
        <v>0</v>
      </c>
      <c r="X383">
        <f>0.61365*exp(17.502*W383/(240.97+W383))</f>
        <v>0</v>
      </c>
      <c r="Y383">
        <f>(Z383/AA383*100)</f>
        <v>0</v>
      </c>
      <c r="Z383">
        <f>BY383*(CD383+CE383)/1000</f>
        <v>0</v>
      </c>
      <c r="AA383">
        <f>0.61365*exp(17.502*CF383/(240.97+CF383))</f>
        <v>0</v>
      </c>
      <c r="AB383">
        <f>(X383-BY383*(CD383+CE383)/1000)</f>
        <v>0</v>
      </c>
      <c r="AC383">
        <f>(-J383*44100)</f>
        <v>0</v>
      </c>
      <c r="AD383">
        <f>2*29.3*R383*0.92*(CF383-W383)</f>
        <v>0</v>
      </c>
      <c r="AE383">
        <f>2*0.95*5.67E-8*(((CF383+$B$7)+273)^4-(W383+273)^4)</f>
        <v>0</v>
      </c>
      <c r="AF383">
        <f>U383+AE383+AC383+AD383</f>
        <v>0</v>
      </c>
      <c r="AG383">
        <v>9</v>
      </c>
      <c r="AH383">
        <v>1</v>
      </c>
      <c r="AI383">
        <f>IF(AG383*$H$13&gt;=AK383,1.0,(AK383/(AK383-AG383*$H$13)))</f>
        <v>0</v>
      </c>
      <c r="AJ383">
        <f>(AI383-1)*100</f>
        <v>0</v>
      </c>
      <c r="AK383">
        <f>MAX(0,($B$13+$C$13*CK383)/(1+$D$13*CK383)*CD383/(CF383+273)*$E$13)</f>
        <v>0</v>
      </c>
      <c r="AL383" t="s">
        <v>292</v>
      </c>
      <c r="AM383" t="s">
        <v>292</v>
      </c>
      <c r="AN383">
        <v>0</v>
      </c>
      <c r="AO383">
        <v>0</v>
      </c>
      <c r="AP383">
        <f>1-AN383/AO383</f>
        <v>0</v>
      </c>
      <c r="AQ383">
        <v>0</v>
      </c>
      <c r="AR383" t="s">
        <v>292</v>
      </c>
      <c r="AS383" t="s">
        <v>292</v>
      </c>
      <c r="AT383">
        <v>0</v>
      </c>
      <c r="AU383">
        <v>0</v>
      </c>
      <c r="AV383">
        <f>1-AT383/AU383</f>
        <v>0</v>
      </c>
      <c r="AW383">
        <v>0.5</v>
      </c>
      <c r="AX383">
        <f>BO383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292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BN383">
        <f>$B$11*CL383+$C$11*CM383+$F$11*CN383*(1-CQ383)</f>
        <v>0</v>
      </c>
      <c r="BO383">
        <f>BN383*BP383</f>
        <v>0</v>
      </c>
      <c r="BP383">
        <f>($B$11*$D$9+$C$11*$D$9+$F$11*((DA383+CS383)/MAX(DA383+CS383+DB383, 0.1)*$I$9+DB383/MAX(DA383+CS383+DB383, 0.1)*$J$9))/($B$11+$C$11+$F$11)</f>
        <v>0</v>
      </c>
      <c r="BQ383">
        <f>($B$11*$K$9+$C$11*$K$9+$F$11*((DA383+CS383)/MAX(DA383+CS383+DB383, 0.1)*$P$9+DB383/MAX(DA383+CS383+DB383, 0.1)*$Q$9))/($B$11+$C$11+$F$11)</f>
        <v>0</v>
      </c>
      <c r="BR383">
        <v>6</v>
      </c>
      <c r="BS383">
        <v>0.5</v>
      </c>
      <c r="BT383" t="s">
        <v>293</v>
      </c>
      <c r="BU383">
        <v>2</v>
      </c>
      <c r="BV383">
        <v>1626127045.6</v>
      </c>
      <c r="BW383">
        <v>399.214</v>
      </c>
      <c r="BX383">
        <v>419.935</v>
      </c>
      <c r="BY383">
        <v>12.3864</v>
      </c>
      <c r="BZ383">
        <v>7.01895333333333</v>
      </c>
      <c r="CA383">
        <v>397.088666666667</v>
      </c>
      <c r="CB383">
        <v>12.4089333333333</v>
      </c>
      <c r="CC383">
        <v>899.984</v>
      </c>
      <c r="CD383">
        <v>100.776</v>
      </c>
      <c r="CE383">
        <v>0.108859333333333</v>
      </c>
      <c r="CF383">
        <v>27.1923</v>
      </c>
      <c r="CG383">
        <v>25.2961333333333</v>
      </c>
      <c r="CH383">
        <v>999.9</v>
      </c>
      <c r="CI383">
        <v>0</v>
      </c>
      <c r="CJ383">
        <v>0</v>
      </c>
      <c r="CK383">
        <v>10020.2</v>
      </c>
      <c r="CL383">
        <v>0</v>
      </c>
      <c r="CM383">
        <v>0.221023</v>
      </c>
      <c r="CN383">
        <v>1459.98</v>
      </c>
      <c r="CO383">
        <v>0.972999</v>
      </c>
      <c r="CP383">
        <v>0.0270008</v>
      </c>
      <c r="CQ383">
        <v>0</v>
      </c>
      <c r="CR383">
        <v>873.025666666667</v>
      </c>
      <c r="CS383">
        <v>4.99999</v>
      </c>
      <c r="CT383">
        <v>12817.8333333333</v>
      </c>
      <c r="CU383">
        <v>12728.2</v>
      </c>
      <c r="CV383">
        <v>40.604</v>
      </c>
      <c r="CW383">
        <v>42.375</v>
      </c>
      <c r="CX383">
        <v>41.583</v>
      </c>
      <c r="CY383">
        <v>41.9163333333333</v>
      </c>
      <c r="CZ383">
        <v>42.75</v>
      </c>
      <c r="DA383">
        <v>1415.69</v>
      </c>
      <c r="DB383">
        <v>39.29</v>
      </c>
      <c r="DC383">
        <v>0</v>
      </c>
      <c r="DD383">
        <v>1626127056.1</v>
      </c>
      <c r="DE383">
        <v>0</v>
      </c>
      <c r="DF383">
        <v>872.942230769231</v>
      </c>
      <c r="DG383">
        <v>0.746188041506918</v>
      </c>
      <c r="DH383">
        <v>22.4273504202286</v>
      </c>
      <c r="DI383">
        <v>12815.5461538462</v>
      </c>
      <c r="DJ383">
        <v>15</v>
      </c>
      <c r="DK383">
        <v>1626126261</v>
      </c>
      <c r="DL383" t="s">
        <v>294</v>
      </c>
      <c r="DM383">
        <v>1626126255</v>
      </c>
      <c r="DN383">
        <v>1626126261</v>
      </c>
      <c r="DO383">
        <v>7</v>
      </c>
      <c r="DP383">
        <v>0.339</v>
      </c>
      <c r="DQ383">
        <v>0.02</v>
      </c>
      <c r="DR383">
        <v>2.158</v>
      </c>
      <c r="DS383">
        <v>-0.064</v>
      </c>
      <c r="DT383">
        <v>420</v>
      </c>
      <c r="DU383">
        <v>4</v>
      </c>
      <c r="DV383">
        <v>0.09</v>
      </c>
      <c r="DW383">
        <v>0.05</v>
      </c>
      <c r="DX383">
        <v>-20.7407365853659</v>
      </c>
      <c r="DY383">
        <v>-0.359997909407676</v>
      </c>
      <c r="DZ383">
        <v>0.047152936209936</v>
      </c>
      <c r="EA383">
        <v>1</v>
      </c>
      <c r="EB383">
        <v>872.909303030303</v>
      </c>
      <c r="EC383">
        <v>1.10027572460683</v>
      </c>
      <c r="ED383">
        <v>0.187847211422747</v>
      </c>
      <c r="EE383">
        <v>1</v>
      </c>
      <c r="EF383">
        <v>5.27395146341463</v>
      </c>
      <c r="EG383">
        <v>0.43815512195123</v>
      </c>
      <c r="EH383">
        <v>0.0462218050940365</v>
      </c>
      <c r="EI383">
        <v>0</v>
      </c>
      <c r="EJ383">
        <v>2</v>
      </c>
      <c r="EK383">
        <v>3</v>
      </c>
      <c r="EL383" t="s">
        <v>340</v>
      </c>
      <c r="EM383">
        <v>100</v>
      </c>
      <c r="EN383">
        <v>100</v>
      </c>
      <c r="EO383">
        <v>2.125</v>
      </c>
      <c r="EP383">
        <v>-0.0224</v>
      </c>
      <c r="EQ383">
        <v>1.36772170046793</v>
      </c>
      <c r="ER383">
        <v>0.00225868272383977</v>
      </c>
      <c r="ES383">
        <v>-9.96746185667655e-07</v>
      </c>
      <c r="ET383">
        <v>2.83711317370827e-10</v>
      </c>
      <c r="EU383">
        <v>-0.063082517618382</v>
      </c>
      <c r="EV383">
        <v>-0.00217948432402501</v>
      </c>
      <c r="EW383">
        <v>0.000453263451741206</v>
      </c>
      <c r="EX383">
        <v>-1.16319206543697e-06</v>
      </c>
      <c r="EY383">
        <v>-2</v>
      </c>
      <c r="EZ383">
        <v>2196</v>
      </c>
      <c r="FA383">
        <v>1</v>
      </c>
      <c r="FB383">
        <v>25</v>
      </c>
      <c r="FC383">
        <v>13.2</v>
      </c>
      <c r="FD383">
        <v>13.1</v>
      </c>
      <c r="FE383">
        <v>18</v>
      </c>
      <c r="FF383">
        <v>949.369</v>
      </c>
      <c r="FG383">
        <v>426.806</v>
      </c>
      <c r="FH383">
        <v>31.9208</v>
      </c>
      <c r="FI383">
        <v>25.3595</v>
      </c>
      <c r="FJ383">
        <v>30.0002</v>
      </c>
      <c r="FK383">
        <v>25.4837</v>
      </c>
      <c r="FL383">
        <v>25.523</v>
      </c>
      <c r="FM383">
        <v>25.3009</v>
      </c>
      <c r="FN383">
        <v>60.0663</v>
      </c>
      <c r="FO383">
        <v>0</v>
      </c>
      <c r="FP383">
        <v>32.02</v>
      </c>
      <c r="FQ383">
        <v>420</v>
      </c>
      <c r="FR383">
        <v>7.12638</v>
      </c>
      <c r="FS383">
        <v>101.445</v>
      </c>
      <c r="FT383">
        <v>102.068</v>
      </c>
    </row>
    <row r="384" spans="1:176">
      <c r="A384">
        <v>368</v>
      </c>
      <c r="B384">
        <v>1626127048.6</v>
      </c>
      <c r="C384">
        <v>734.099999904633</v>
      </c>
      <c r="D384" t="s">
        <v>1030</v>
      </c>
      <c r="E384" t="s">
        <v>1031</v>
      </c>
      <c r="F384">
        <v>1</v>
      </c>
      <c r="I384">
        <v>1626127047.6</v>
      </c>
      <c r="J384">
        <f>(K384)/1000</f>
        <v>0</v>
      </c>
      <c r="K384">
        <f>1000*CC384*AI384*(BY384-BZ384)/(100*BR384*(1000-AI384*BY384))</f>
        <v>0</v>
      </c>
      <c r="L384">
        <f>CC384*AI384*(BX384-BW384*(1000-AI384*BZ384)/(1000-AI384*BY384))/(100*BR384)</f>
        <v>0</v>
      </c>
      <c r="M384">
        <f>BW384 - IF(AI384&gt;1, L384*BR384*100.0/(AK384*CK384), 0)</f>
        <v>0</v>
      </c>
      <c r="N384">
        <f>((T384-J384/2)*M384-L384)/(T384+J384/2)</f>
        <v>0</v>
      </c>
      <c r="O384">
        <f>N384*(CD384+CE384)/1000.0</f>
        <v>0</v>
      </c>
      <c r="P384">
        <f>(BW384 - IF(AI384&gt;1, L384*BR384*100.0/(AK384*CK384), 0))*(CD384+CE384)/1000.0</f>
        <v>0</v>
      </c>
      <c r="Q384">
        <f>2.0/((1/S384-1/R384)+SIGN(S384)*SQRT((1/S384-1/R384)*(1/S384-1/R384) + 4*BS384/((BS384+1)*(BS384+1))*(2*1/S384*1/R384-1/R384*1/R384)))</f>
        <v>0</v>
      </c>
      <c r="R384">
        <f>IF(LEFT(BT384,1)&lt;&gt;"0",IF(LEFT(BT384,1)="1",3.0,BU384),$D$5+$E$5*(CK384*CD384/($K$5*1000))+$F$5*(CK384*CD384/($K$5*1000))*MAX(MIN(BR384,$J$5),$I$5)*MAX(MIN(BR384,$J$5),$I$5)+$G$5*MAX(MIN(BR384,$J$5),$I$5)*(CK384*CD384/($K$5*1000))+$H$5*(CK384*CD384/($K$5*1000))*(CK384*CD384/($K$5*1000)))</f>
        <v>0</v>
      </c>
      <c r="S384">
        <f>J384*(1000-(1000*0.61365*exp(17.502*W384/(240.97+W384))/(CD384+CE384)+BY384)/2)/(1000*0.61365*exp(17.502*W384/(240.97+W384))/(CD384+CE384)-BY384)</f>
        <v>0</v>
      </c>
      <c r="T384">
        <f>1/((BS384+1)/(Q384/1.6)+1/(R384/1.37)) + BS384/((BS384+1)/(Q384/1.6) + BS384/(R384/1.37))</f>
        <v>0</v>
      </c>
      <c r="U384">
        <f>(BN384*BQ384)</f>
        <v>0</v>
      </c>
      <c r="V384">
        <f>(CF384+(U384+2*0.95*5.67E-8*(((CF384+$B$7)+273)^4-(CF384+273)^4)-44100*J384)/(1.84*29.3*R384+8*0.95*5.67E-8*(CF384+273)^3))</f>
        <v>0</v>
      </c>
      <c r="W384">
        <f>($C$7*CG384+$D$7*CH384+$E$7*V384)</f>
        <v>0</v>
      </c>
      <c r="X384">
        <f>0.61365*exp(17.502*W384/(240.97+W384))</f>
        <v>0</v>
      </c>
      <c r="Y384">
        <f>(Z384/AA384*100)</f>
        <v>0</v>
      </c>
      <c r="Z384">
        <f>BY384*(CD384+CE384)/1000</f>
        <v>0</v>
      </c>
      <c r="AA384">
        <f>0.61365*exp(17.502*CF384/(240.97+CF384))</f>
        <v>0</v>
      </c>
      <c r="AB384">
        <f>(X384-BY384*(CD384+CE384)/1000)</f>
        <v>0</v>
      </c>
      <c r="AC384">
        <f>(-J384*44100)</f>
        <v>0</v>
      </c>
      <c r="AD384">
        <f>2*29.3*R384*0.92*(CF384-W384)</f>
        <v>0</v>
      </c>
      <c r="AE384">
        <f>2*0.95*5.67E-8*(((CF384+$B$7)+273)^4-(W384+273)^4)</f>
        <v>0</v>
      </c>
      <c r="AF384">
        <f>U384+AE384+AC384+AD384</f>
        <v>0</v>
      </c>
      <c r="AG384">
        <v>9</v>
      </c>
      <c r="AH384">
        <v>1</v>
      </c>
      <c r="AI384">
        <f>IF(AG384*$H$13&gt;=AK384,1.0,(AK384/(AK384-AG384*$H$13)))</f>
        <v>0</v>
      </c>
      <c r="AJ384">
        <f>(AI384-1)*100</f>
        <v>0</v>
      </c>
      <c r="AK384">
        <f>MAX(0,($B$13+$C$13*CK384)/(1+$D$13*CK384)*CD384/(CF384+273)*$E$13)</f>
        <v>0</v>
      </c>
      <c r="AL384" t="s">
        <v>292</v>
      </c>
      <c r="AM384" t="s">
        <v>292</v>
      </c>
      <c r="AN384">
        <v>0</v>
      </c>
      <c r="AO384">
        <v>0</v>
      </c>
      <c r="AP384">
        <f>1-AN384/AO384</f>
        <v>0</v>
      </c>
      <c r="AQ384">
        <v>0</v>
      </c>
      <c r="AR384" t="s">
        <v>292</v>
      </c>
      <c r="AS384" t="s">
        <v>292</v>
      </c>
      <c r="AT384">
        <v>0</v>
      </c>
      <c r="AU384">
        <v>0</v>
      </c>
      <c r="AV384">
        <f>1-AT384/AU384</f>
        <v>0</v>
      </c>
      <c r="AW384">
        <v>0.5</v>
      </c>
      <c r="AX384">
        <f>BO384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292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BN384">
        <f>$B$11*CL384+$C$11*CM384+$F$11*CN384*(1-CQ384)</f>
        <v>0</v>
      </c>
      <c r="BO384">
        <f>BN384*BP384</f>
        <v>0</v>
      </c>
      <c r="BP384">
        <f>($B$11*$D$9+$C$11*$D$9+$F$11*((DA384+CS384)/MAX(DA384+CS384+DB384, 0.1)*$I$9+DB384/MAX(DA384+CS384+DB384, 0.1)*$J$9))/($B$11+$C$11+$F$11)</f>
        <v>0</v>
      </c>
      <c r="BQ384">
        <f>($B$11*$K$9+$C$11*$K$9+$F$11*((DA384+CS384)/MAX(DA384+CS384+DB384, 0.1)*$P$9+DB384/MAX(DA384+CS384+DB384, 0.1)*$Q$9))/($B$11+$C$11+$F$11)</f>
        <v>0</v>
      </c>
      <c r="BR384">
        <v>6</v>
      </c>
      <c r="BS384">
        <v>0.5</v>
      </c>
      <c r="BT384" t="s">
        <v>293</v>
      </c>
      <c r="BU384">
        <v>2</v>
      </c>
      <c r="BV384">
        <v>1626127047.6</v>
      </c>
      <c r="BW384">
        <v>399.208333333333</v>
      </c>
      <c r="BX384">
        <v>419.990666666667</v>
      </c>
      <c r="BY384">
        <v>12.4091333333333</v>
      </c>
      <c r="BZ384">
        <v>7.02235333333333</v>
      </c>
      <c r="CA384">
        <v>397.082666666667</v>
      </c>
      <c r="CB384">
        <v>12.4314666666667</v>
      </c>
      <c r="CC384">
        <v>900.083</v>
      </c>
      <c r="CD384">
        <v>100.776333333333</v>
      </c>
      <c r="CE384">
        <v>0.108509</v>
      </c>
      <c r="CF384">
        <v>27.2369333333333</v>
      </c>
      <c r="CG384">
        <v>25.3356666666667</v>
      </c>
      <c r="CH384">
        <v>999.9</v>
      </c>
      <c r="CI384">
        <v>0</v>
      </c>
      <c r="CJ384">
        <v>0</v>
      </c>
      <c r="CK384">
        <v>10059.1333333333</v>
      </c>
      <c r="CL384">
        <v>0</v>
      </c>
      <c r="CM384">
        <v>0.221023</v>
      </c>
      <c r="CN384">
        <v>1459.97666666667</v>
      </c>
      <c r="CO384">
        <v>0.972999</v>
      </c>
      <c r="CP384">
        <v>0.0270008</v>
      </c>
      <c r="CQ384">
        <v>0</v>
      </c>
      <c r="CR384">
        <v>873.193666666667</v>
      </c>
      <c r="CS384">
        <v>4.99999</v>
      </c>
      <c r="CT384">
        <v>12818.6666666667</v>
      </c>
      <c r="CU384">
        <v>12728.1666666667</v>
      </c>
      <c r="CV384">
        <v>40.604</v>
      </c>
      <c r="CW384">
        <v>42.375</v>
      </c>
      <c r="CX384">
        <v>41.625</v>
      </c>
      <c r="CY384">
        <v>41.875</v>
      </c>
      <c r="CZ384">
        <v>42.75</v>
      </c>
      <c r="DA384">
        <v>1415.68666666667</v>
      </c>
      <c r="DB384">
        <v>39.29</v>
      </c>
      <c r="DC384">
        <v>0</v>
      </c>
      <c r="DD384">
        <v>1626127057.9</v>
      </c>
      <c r="DE384">
        <v>0</v>
      </c>
      <c r="DF384">
        <v>872.9964</v>
      </c>
      <c r="DG384">
        <v>1.45784616192751</v>
      </c>
      <c r="DH384">
        <v>23.7999999541724</v>
      </c>
      <c r="DI384">
        <v>12816.288</v>
      </c>
      <c r="DJ384">
        <v>15</v>
      </c>
      <c r="DK384">
        <v>1626126261</v>
      </c>
      <c r="DL384" t="s">
        <v>294</v>
      </c>
      <c r="DM384">
        <v>1626126255</v>
      </c>
      <c r="DN384">
        <v>1626126261</v>
      </c>
      <c r="DO384">
        <v>7</v>
      </c>
      <c r="DP384">
        <v>0.339</v>
      </c>
      <c r="DQ384">
        <v>0.02</v>
      </c>
      <c r="DR384">
        <v>2.158</v>
      </c>
      <c r="DS384">
        <v>-0.064</v>
      </c>
      <c r="DT384">
        <v>420</v>
      </c>
      <c r="DU384">
        <v>4</v>
      </c>
      <c r="DV384">
        <v>0.09</v>
      </c>
      <c r="DW384">
        <v>0.05</v>
      </c>
      <c r="DX384">
        <v>-20.7462390243902</v>
      </c>
      <c r="DY384">
        <v>-0.28603902439027</v>
      </c>
      <c r="DZ384">
        <v>0.0450663082094986</v>
      </c>
      <c r="EA384">
        <v>1</v>
      </c>
      <c r="EB384">
        <v>872.926529411765</v>
      </c>
      <c r="EC384">
        <v>0.704690344722585</v>
      </c>
      <c r="ED384">
        <v>0.169234823855901</v>
      </c>
      <c r="EE384">
        <v>1</v>
      </c>
      <c r="EF384">
        <v>5.29217170731707</v>
      </c>
      <c r="EG384">
        <v>0.449789059233441</v>
      </c>
      <c r="EH384">
        <v>0.0475294394984444</v>
      </c>
      <c r="EI384">
        <v>0</v>
      </c>
      <c r="EJ384">
        <v>2</v>
      </c>
      <c r="EK384">
        <v>3</v>
      </c>
      <c r="EL384" t="s">
        <v>340</v>
      </c>
      <c r="EM384">
        <v>100</v>
      </c>
      <c r="EN384">
        <v>100</v>
      </c>
      <c r="EO384">
        <v>2.125</v>
      </c>
      <c r="EP384">
        <v>-0.0222</v>
      </c>
      <c r="EQ384">
        <v>1.36772170046793</v>
      </c>
      <c r="ER384">
        <v>0.00225868272383977</v>
      </c>
      <c r="ES384">
        <v>-9.96746185667655e-07</v>
      </c>
      <c r="ET384">
        <v>2.83711317370827e-10</v>
      </c>
      <c r="EU384">
        <v>-0.063082517618382</v>
      </c>
      <c r="EV384">
        <v>-0.00217948432402501</v>
      </c>
      <c r="EW384">
        <v>0.000453263451741206</v>
      </c>
      <c r="EX384">
        <v>-1.16319206543697e-06</v>
      </c>
      <c r="EY384">
        <v>-2</v>
      </c>
      <c r="EZ384">
        <v>2196</v>
      </c>
      <c r="FA384">
        <v>1</v>
      </c>
      <c r="FB384">
        <v>25</v>
      </c>
      <c r="FC384">
        <v>13.2</v>
      </c>
      <c r="FD384">
        <v>13.1</v>
      </c>
      <c r="FE384">
        <v>18</v>
      </c>
      <c r="FF384">
        <v>949.239</v>
      </c>
      <c r="FG384">
        <v>426.791</v>
      </c>
      <c r="FH384">
        <v>31.9983</v>
      </c>
      <c r="FI384">
        <v>25.3605</v>
      </c>
      <c r="FJ384">
        <v>30.0002</v>
      </c>
      <c r="FK384">
        <v>25.4837</v>
      </c>
      <c r="FL384">
        <v>25.523</v>
      </c>
      <c r="FM384">
        <v>25.3029</v>
      </c>
      <c r="FN384">
        <v>60.0663</v>
      </c>
      <c r="FO384">
        <v>0</v>
      </c>
      <c r="FP384">
        <v>32.12</v>
      </c>
      <c r="FQ384">
        <v>420</v>
      </c>
      <c r="FR384">
        <v>7.18018</v>
      </c>
      <c r="FS384">
        <v>101.445</v>
      </c>
      <c r="FT384">
        <v>102.067</v>
      </c>
    </row>
    <row r="385" spans="1:176">
      <c r="A385">
        <v>369</v>
      </c>
      <c r="B385">
        <v>1626127050.6</v>
      </c>
      <c r="C385">
        <v>736.099999904633</v>
      </c>
      <c r="D385" t="s">
        <v>1032</v>
      </c>
      <c r="E385" t="s">
        <v>1033</v>
      </c>
      <c r="F385">
        <v>1</v>
      </c>
      <c r="I385">
        <v>1626127049.6</v>
      </c>
      <c r="J385">
        <f>(K385)/1000</f>
        <v>0</v>
      </c>
      <c r="K385">
        <f>1000*CC385*AI385*(BY385-BZ385)/(100*BR385*(1000-AI385*BY385))</f>
        <v>0</v>
      </c>
      <c r="L385">
        <f>CC385*AI385*(BX385-BW385*(1000-AI385*BZ385)/(1000-AI385*BY385))/(100*BR385)</f>
        <v>0</v>
      </c>
      <c r="M385">
        <f>BW385 - IF(AI385&gt;1, L385*BR385*100.0/(AK385*CK385), 0)</f>
        <v>0</v>
      </c>
      <c r="N385">
        <f>((T385-J385/2)*M385-L385)/(T385+J385/2)</f>
        <v>0</v>
      </c>
      <c r="O385">
        <f>N385*(CD385+CE385)/1000.0</f>
        <v>0</v>
      </c>
      <c r="P385">
        <f>(BW385 - IF(AI385&gt;1, L385*BR385*100.0/(AK385*CK385), 0))*(CD385+CE385)/1000.0</f>
        <v>0</v>
      </c>
      <c r="Q385">
        <f>2.0/((1/S385-1/R385)+SIGN(S385)*SQRT((1/S385-1/R385)*(1/S385-1/R385) + 4*BS385/((BS385+1)*(BS385+1))*(2*1/S385*1/R385-1/R385*1/R385)))</f>
        <v>0</v>
      </c>
      <c r="R385">
        <f>IF(LEFT(BT385,1)&lt;&gt;"0",IF(LEFT(BT385,1)="1",3.0,BU385),$D$5+$E$5*(CK385*CD385/($K$5*1000))+$F$5*(CK385*CD385/($K$5*1000))*MAX(MIN(BR385,$J$5),$I$5)*MAX(MIN(BR385,$J$5),$I$5)+$G$5*MAX(MIN(BR385,$J$5),$I$5)*(CK385*CD385/($K$5*1000))+$H$5*(CK385*CD385/($K$5*1000))*(CK385*CD385/($K$5*1000)))</f>
        <v>0</v>
      </c>
      <c r="S385">
        <f>J385*(1000-(1000*0.61365*exp(17.502*W385/(240.97+W385))/(CD385+CE385)+BY385)/2)/(1000*0.61365*exp(17.502*W385/(240.97+W385))/(CD385+CE385)-BY385)</f>
        <v>0</v>
      </c>
      <c r="T385">
        <f>1/((BS385+1)/(Q385/1.6)+1/(R385/1.37)) + BS385/((BS385+1)/(Q385/1.6) + BS385/(R385/1.37))</f>
        <v>0</v>
      </c>
      <c r="U385">
        <f>(BN385*BQ385)</f>
        <v>0</v>
      </c>
      <c r="V385">
        <f>(CF385+(U385+2*0.95*5.67E-8*(((CF385+$B$7)+273)^4-(CF385+273)^4)-44100*J385)/(1.84*29.3*R385+8*0.95*5.67E-8*(CF385+273)^3))</f>
        <v>0</v>
      </c>
      <c r="W385">
        <f>($C$7*CG385+$D$7*CH385+$E$7*V385)</f>
        <v>0</v>
      </c>
      <c r="X385">
        <f>0.61365*exp(17.502*W385/(240.97+W385))</f>
        <v>0</v>
      </c>
      <c r="Y385">
        <f>(Z385/AA385*100)</f>
        <v>0</v>
      </c>
      <c r="Z385">
        <f>BY385*(CD385+CE385)/1000</f>
        <v>0</v>
      </c>
      <c r="AA385">
        <f>0.61365*exp(17.502*CF385/(240.97+CF385))</f>
        <v>0</v>
      </c>
      <c r="AB385">
        <f>(X385-BY385*(CD385+CE385)/1000)</f>
        <v>0</v>
      </c>
      <c r="AC385">
        <f>(-J385*44100)</f>
        <v>0</v>
      </c>
      <c r="AD385">
        <f>2*29.3*R385*0.92*(CF385-W385)</f>
        <v>0</v>
      </c>
      <c r="AE385">
        <f>2*0.95*5.67E-8*(((CF385+$B$7)+273)^4-(W385+273)^4)</f>
        <v>0</v>
      </c>
      <c r="AF385">
        <f>U385+AE385+AC385+AD385</f>
        <v>0</v>
      </c>
      <c r="AG385">
        <v>10</v>
      </c>
      <c r="AH385">
        <v>1</v>
      </c>
      <c r="AI385">
        <f>IF(AG385*$H$13&gt;=AK385,1.0,(AK385/(AK385-AG385*$H$13)))</f>
        <v>0</v>
      </c>
      <c r="AJ385">
        <f>(AI385-1)*100</f>
        <v>0</v>
      </c>
      <c r="AK385">
        <f>MAX(0,($B$13+$C$13*CK385)/(1+$D$13*CK385)*CD385/(CF385+273)*$E$13)</f>
        <v>0</v>
      </c>
      <c r="AL385" t="s">
        <v>292</v>
      </c>
      <c r="AM385" t="s">
        <v>292</v>
      </c>
      <c r="AN385">
        <v>0</v>
      </c>
      <c r="AO385">
        <v>0</v>
      </c>
      <c r="AP385">
        <f>1-AN385/AO385</f>
        <v>0</v>
      </c>
      <c r="AQ385">
        <v>0</v>
      </c>
      <c r="AR385" t="s">
        <v>292</v>
      </c>
      <c r="AS385" t="s">
        <v>292</v>
      </c>
      <c r="AT385">
        <v>0</v>
      </c>
      <c r="AU385">
        <v>0</v>
      </c>
      <c r="AV385">
        <f>1-AT385/AU385</f>
        <v>0</v>
      </c>
      <c r="AW385">
        <v>0.5</v>
      </c>
      <c r="AX385">
        <f>BO385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292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BN385">
        <f>$B$11*CL385+$C$11*CM385+$F$11*CN385*(1-CQ385)</f>
        <v>0</v>
      </c>
      <c r="BO385">
        <f>BN385*BP385</f>
        <v>0</v>
      </c>
      <c r="BP385">
        <f>($B$11*$D$9+$C$11*$D$9+$F$11*((DA385+CS385)/MAX(DA385+CS385+DB385, 0.1)*$I$9+DB385/MAX(DA385+CS385+DB385, 0.1)*$J$9))/($B$11+$C$11+$F$11)</f>
        <v>0</v>
      </c>
      <c r="BQ385">
        <f>($B$11*$K$9+$C$11*$K$9+$F$11*((DA385+CS385)/MAX(DA385+CS385+DB385, 0.1)*$P$9+DB385/MAX(DA385+CS385+DB385, 0.1)*$Q$9))/($B$11+$C$11+$F$11)</f>
        <v>0</v>
      </c>
      <c r="BR385">
        <v>6</v>
      </c>
      <c r="BS385">
        <v>0.5</v>
      </c>
      <c r="BT385" t="s">
        <v>293</v>
      </c>
      <c r="BU385">
        <v>2</v>
      </c>
      <c r="BV385">
        <v>1626127049.6</v>
      </c>
      <c r="BW385">
        <v>399.170333333333</v>
      </c>
      <c r="BX385">
        <v>419.955666666667</v>
      </c>
      <c r="BY385">
        <v>12.4322666666667</v>
      </c>
      <c r="BZ385">
        <v>7.03123333333333</v>
      </c>
      <c r="CA385">
        <v>397.045333333333</v>
      </c>
      <c r="CB385">
        <v>12.4544</v>
      </c>
      <c r="CC385">
        <v>900.065</v>
      </c>
      <c r="CD385">
        <v>100.778</v>
      </c>
      <c r="CE385">
        <v>0.108379333333333</v>
      </c>
      <c r="CF385">
        <v>27.2797</v>
      </c>
      <c r="CG385">
        <v>25.3896</v>
      </c>
      <c r="CH385">
        <v>999.9</v>
      </c>
      <c r="CI385">
        <v>0</v>
      </c>
      <c r="CJ385">
        <v>0</v>
      </c>
      <c r="CK385">
        <v>10018.56</v>
      </c>
      <c r="CL385">
        <v>0</v>
      </c>
      <c r="CM385">
        <v>0.221023</v>
      </c>
      <c r="CN385">
        <v>1459.98</v>
      </c>
      <c r="CO385">
        <v>0.972999</v>
      </c>
      <c r="CP385">
        <v>0.0270008</v>
      </c>
      <c r="CQ385">
        <v>0</v>
      </c>
      <c r="CR385">
        <v>873.117</v>
      </c>
      <c r="CS385">
        <v>4.99999</v>
      </c>
      <c r="CT385">
        <v>12819.7333333333</v>
      </c>
      <c r="CU385">
        <v>12728.1</v>
      </c>
      <c r="CV385">
        <v>40.625</v>
      </c>
      <c r="CW385">
        <v>42.375</v>
      </c>
      <c r="CX385">
        <v>41.604</v>
      </c>
      <c r="CY385">
        <v>41.9163333333333</v>
      </c>
      <c r="CZ385">
        <v>42.7913333333333</v>
      </c>
      <c r="DA385">
        <v>1415.69</v>
      </c>
      <c r="DB385">
        <v>39.29</v>
      </c>
      <c r="DC385">
        <v>0</v>
      </c>
      <c r="DD385">
        <v>1626127059.7</v>
      </c>
      <c r="DE385">
        <v>0</v>
      </c>
      <c r="DF385">
        <v>873.026192307692</v>
      </c>
      <c r="DG385">
        <v>0.64099145544243</v>
      </c>
      <c r="DH385">
        <v>27.7880342231282</v>
      </c>
      <c r="DI385">
        <v>12816.9923076923</v>
      </c>
      <c r="DJ385">
        <v>15</v>
      </c>
      <c r="DK385">
        <v>1626126261</v>
      </c>
      <c r="DL385" t="s">
        <v>294</v>
      </c>
      <c r="DM385">
        <v>1626126255</v>
      </c>
      <c r="DN385">
        <v>1626126261</v>
      </c>
      <c r="DO385">
        <v>7</v>
      </c>
      <c r="DP385">
        <v>0.339</v>
      </c>
      <c r="DQ385">
        <v>0.02</v>
      </c>
      <c r="DR385">
        <v>2.158</v>
      </c>
      <c r="DS385">
        <v>-0.064</v>
      </c>
      <c r="DT385">
        <v>420</v>
      </c>
      <c r="DU385">
        <v>4</v>
      </c>
      <c r="DV385">
        <v>0.09</v>
      </c>
      <c r="DW385">
        <v>0.05</v>
      </c>
      <c r="DX385">
        <v>-20.7572829268293</v>
      </c>
      <c r="DY385">
        <v>-0.246988850174237</v>
      </c>
      <c r="DZ385">
        <v>0.042221061109235</v>
      </c>
      <c r="EA385">
        <v>1</v>
      </c>
      <c r="EB385">
        <v>872.967885714286</v>
      </c>
      <c r="EC385">
        <v>0.851030361144488</v>
      </c>
      <c r="ED385">
        <v>0.23391570782516</v>
      </c>
      <c r="EE385">
        <v>1</v>
      </c>
      <c r="EF385">
        <v>5.30919707317073</v>
      </c>
      <c r="EG385">
        <v>0.48041121951219</v>
      </c>
      <c r="EH385">
        <v>0.0506192565423188</v>
      </c>
      <c r="EI385">
        <v>0</v>
      </c>
      <c r="EJ385">
        <v>2</v>
      </c>
      <c r="EK385">
        <v>3</v>
      </c>
      <c r="EL385" t="s">
        <v>340</v>
      </c>
      <c r="EM385">
        <v>100</v>
      </c>
      <c r="EN385">
        <v>100</v>
      </c>
      <c r="EO385">
        <v>2.125</v>
      </c>
      <c r="EP385">
        <v>-0.0221</v>
      </c>
      <c r="EQ385">
        <v>1.36772170046793</v>
      </c>
      <c r="ER385">
        <v>0.00225868272383977</v>
      </c>
      <c r="ES385">
        <v>-9.96746185667655e-07</v>
      </c>
      <c r="ET385">
        <v>2.83711317370827e-10</v>
      </c>
      <c r="EU385">
        <v>-0.063082517618382</v>
      </c>
      <c r="EV385">
        <v>-0.00217948432402501</v>
      </c>
      <c r="EW385">
        <v>0.000453263451741206</v>
      </c>
      <c r="EX385">
        <v>-1.16319206543697e-06</v>
      </c>
      <c r="EY385">
        <v>-2</v>
      </c>
      <c r="EZ385">
        <v>2196</v>
      </c>
      <c r="FA385">
        <v>1</v>
      </c>
      <c r="FB385">
        <v>25</v>
      </c>
      <c r="FC385">
        <v>13.3</v>
      </c>
      <c r="FD385">
        <v>13.2</v>
      </c>
      <c r="FE385">
        <v>18</v>
      </c>
      <c r="FF385">
        <v>948.873</v>
      </c>
      <c r="FG385">
        <v>427.027</v>
      </c>
      <c r="FH385">
        <v>32.0546</v>
      </c>
      <c r="FI385">
        <v>25.3619</v>
      </c>
      <c r="FJ385">
        <v>30.0003</v>
      </c>
      <c r="FK385">
        <v>25.4837</v>
      </c>
      <c r="FL385">
        <v>25.523</v>
      </c>
      <c r="FM385">
        <v>25.3028</v>
      </c>
      <c r="FN385">
        <v>59.7607</v>
      </c>
      <c r="FO385">
        <v>0</v>
      </c>
      <c r="FP385">
        <v>32.12</v>
      </c>
      <c r="FQ385">
        <v>420</v>
      </c>
      <c r="FR385">
        <v>7.19284</v>
      </c>
      <c r="FS385">
        <v>101.446</v>
      </c>
      <c r="FT385">
        <v>102.067</v>
      </c>
    </row>
    <row r="386" spans="1:176">
      <c r="A386">
        <v>370</v>
      </c>
      <c r="B386">
        <v>1626127052.6</v>
      </c>
      <c r="C386">
        <v>738.099999904633</v>
      </c>
      <c r="D386" t="s">
        <v>1034</v>
      </c>
      <c r="E386" t="s">
        <v>1035</v>
      </c>
      <c r="F386">
        <v>1</v>
      </c>
      <c r="I386">
        <v>1626127051.6</v>
      </c>
      <c r="J386">
        <f>(K386)/1000</f>
        <v>0</v>
      </c>
      <c r="K386">
        <f>1000*CC386*AI386*(BY386-BZ386)/(100*BR386*(1000-AI386*BY386))</f>
        <v>0</v>
      </c>
      <c r="L386">
        <f>CC386*AI386*(BX386-BW386*(1000-AI386*BZ386)/(1000-AI386*BY386))/(100*BR386)</f>
        <v>0</v>
      </c>
      <c r="M386">
        <f>BW386 - IF(AI386&gt;1, L386*BR386*100.0/(AK386*CK386), 0)</f>
        <v>0</v>
      </c>
      <c r="N386">
        <f>((T386-J386/2)*M386-L386)/(T386+J386/2)</f>
        <v>0</v>
      </c>
      <c r="O386">
        <f>N386*(CD386+CE386)/1000.0</f>
        <v>0</v>
      </c>
      <c r="P386">
        <f>(BW386 - IF(AI386&gt;1, L386*BR386*100.0/(AK386*CK386), 0))*(CD386+CE386)/1000.0</f>
        <v>0</v>
      </c>
      <c r="Q386">
        <f>2.0/((1/S386-1/R386)+SIGN(S386)*SQRT((1/S386-1/R386)*(1/S386-1/R386) + 4*BS386/((BS386+1)*(BS386+1))*(2*1/S386*1/R386-1/R386*1/R386)))</f>
        <v>0</v>
      </c>
      <c r="R386">
        <f>IF(LEFT(BT386,1)&lt;&gt;"0",IF(LEFT(BT386,1)="1",3.0,BU386),$D$5+$E$5*(CK386*CD386/($K$5*1000))+$F$5*(CK386*CD386/($K$5*1000))*MAX(MIN(BR386,$J$5),$I$5)*MAX(MIN(BR386,$J$5),$I$5)+$G$5*MAX(MIN(BR386,$J$5),$I$5)*(CK386*CD386/($K$5*1000))+$H$5*(CK386*CD386/($K$5*1000))*(CK386*CD386/($K$5*1000)))</f>
        <v>0</v>
      </c>
      <c r="S386">
        <f>J386*(1000-(1000*0.61365*exp(17.502*W386/(240.97+W386))/(CD386+CE386)+BY386)/2)/(1000*0.61365*exp(17.502*W386/(240.97+W386))/(CD386+CE386)-BY386)</f>
        <v>0</v>
      </c>
      <c r="T386">
        <f>1/((BS386+1)/(Q386/1.6)+1/(R386/1.37)) + BS386/((BS386+1)/(Q386/1.6) + BS386/(R386/1.37))</f>
        <v>0</v>
      </c>
      <c r="U386">
        <f>(BN386*BQ386)</f>
        <v>0</v>
      </c>
      <c r="V386">
        <f>(CF386+(U386+2*0.95*5.67E-8*(((CF386+$B$7)+273)^4-(CF386+273)^4)-44100*J386)/(1.84*29.3*R386+8*0.95*5.67E-8*(CF386+273)^3))</f>
        <v>0</v>
      </c>
      <c r="W386">
        <f>($C$7*CG386+$D$7*CH386+$E$7*V386)</f>
        <v>0</v>
      </c>
      <c r="X386">
        <f>0.61365*exp(17.502*W386/(240.97+W386))</f>
        <v>0</v>
      </c>
      <c r="Y386">
        <f>(Z386/AA386*100)</f>
        <v>0</v>
      </c>
      <c r="Z386">
        <f>BY386*(CD386+CE386)/1000</f>
        <v>0</v>
      </c>
      <c r="AA386">
        <f>0.61365*exp(17.502*CF386/(240.97+CF386))</f>
        <v>0</v>
      </c>
      <c r="AB386">
        <f>(X386-BY386*(CD386+CE386)/1000)</f>
        <v>0</v>
      </c>
      <c r="AC386">
        <f>(-J386*44100)</f>
        <v>0</v>
      </c>
      <c r="AD386">
        <f>2*29.3*R386*0.92*(CF386-W386)</f>
        <v>0</v>
      </c>
      <c r="AE386">
        <f>2*0.95*5.67E-8*(((CF386+$B$7)+273)^4-(W386+273)^4)</f>
        <v>0</v>
      </c>
      <c r="AF386">
        <f>U386+AE386+AC386+AD386</f>
        <v>0</v>
      </c>
      <c r="AG386">
        <v>9</v>
      </c>
      <c r="AH386">
        <v>1</v>
      </c>
      <c r="AI386">
        <f>IF(AG386*$H$13&gt;=AK386,1.0,(AK386/(AK386-AG386*$H$13)))</f>
        <v>0</v>
      </c>
      <c r="AJ386">
        <f>(AI386-1)*100</f>
        <v>0</v>
      </c>
      <c r="AK386">
        <f>MAX(0,($B$13+$C$13*CK386)/(1+$D$13*CK386)*CD386/(CF386+273)*$E$13)</f>
        <v>0</v>
      </c>
      <c r="AL386" t="s">
        <v>292</v>
      </c>
      <c r="AM386" t="s">
        <v>292</v>
      </c>
      <c r="AN386">
        <v>0</v>
      </c>
      <c r="AO386">
        <v>0</v>
      </c>
      <c r="AP386">
        <f>1-AN386/AO386</f>
        <v>0</v>
      </c>
      <c r="AQ386">
        <v>0</v>
      </c>
      <c r="AR386" t="s">
        <v>292</v>
      </c>
      <c r="AS386" t="s">
        <v>292</v>
      </c>
      <c r="AT386">
        <v>0</v>
      </c>
      <c r="AU386">
        <v>0</v>
      </c>
      <c r="AV386">
        <f>1-AT386/AU386</f>
        <v>0</v>
      </c>
      <c r="AW386">
        <v>0.5</v>
      </c>
      <c r="AX386">
        <f>BO386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292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BN386">
        <f>$B$11*CL386+$C$11*CM386+$F$11*CN386*(1-CQ386)</f>
        <v>0</v>
      </c>
      <c r="BO386">
        <f>BN386*BP386</f>
        <v>0</v>
      </c>
      <c r="BP386">
        <f>($B$11*$D$9+$C$11*$D$9+$F$11*((DA386+CS386)/MAX(DA386+CS386+DB386, 0.1)*$I$9+DB386/MAX(DA386+CS386+DB386, 0.1)*$J$9))/($B$11+$C$11+$F$11)</f>
        <v>0</v>
      </c>
      <c r="BQ386">
        <f>($B$11*$K$9+$C$11*$K$9+$F$11*((DA386+CS386)/MAX(DA386+CS386+DB386, 0.1)*$P$9+DB386/MAX(DA386+CS386+DB386, 0.1)*$Q$9))/($B$11+$C$11+$F$11)</f>
        <v>0</v>
      </c>
      <c r="BR386">
        <v>6</v>
      </c>
      <c r="BS386">
        <v>0.5</v>
      </c>
      <c r="BT386" t="s">
        <v>293</v>
      </c>
      <c r="BU386">
        <v>2</v>
      </c>
      <c r="BV386">
        <v>1626127051.6</v>
      </c>
      <c r="BW386">
        <v>399.149666666667</v>
      </c>
      <c r="BX386">
        <v>419.925333333333</v>
      </c>
      <c r="BY386">
        <v>12.4577666666667</v>
      </c>
      <c r="BZ386">
        <v>7.05214666666667</v>
      </c>
      <c r="CA386">
        <v>397.024</v>
      </c>
      <c r="CB386">
        <v>12.4797333333333</v>
      </c>
      <c r="CC386">
        <v>899.996</v>
      </c>
      <c r="CD386">
        <v>100.778</v>
      </c>
      <c r="CE386">
        <v>0.108863333333333</v>
      </c>
      <c r="CF386">
        <v>27.3236</v>
      </c>
      <c r="CG386">
        <v>25.4314666666667</v>
      </c>
      <c r="CH386">
        <v>999.9</v>
      </c>
      <c r="CI386">
        <v>0</v>
      </c>
      <c r="CJ386">
        <v>0</v>
      </c>
      <c r="CK386">
        <v>9955.20666666667</v>
      </c>
      <c r="CL386">
        <v>0</v>
      </c>
      <c r="CM386">
        <v>0.221023</v>
      </c>
      <c r="CN386">
        <v>1459.97333333333</v>
      </c>
      <c r="CO386">
        <v>0.972999</v>
      </c>
      <c r="CP386">
        <v>0.0270008</v>
      </c>
      <c r="CQ386">
        <v>0</v>
      </c>
      <c r="CR386">
        <v>873.169666666667</v>
      </c>
      <c r="CS386">
        <v>4.99999</v>
      </c>
      <c r="CT386">
        <v>12820.3333333333</v>
      </c>
      <c r="CU386">
        <v>12728.1333333333</v>
      </c>
      <c r="CV386">
        <v>40.625</v>
      </c>
      <c r="CW386">
        <v>42.4163333333333</v>
      </c>
      <c r="CX386">
        <v>41.583</v>
      </c>
      <c r="CY386">
        <v>41.937</v>
      </c>
      <c r="CZ386">
        <v>42.7913333333333</v>
      </c>
      <c r="DA386">
        <v>1415.68333333333</v>
      </c>
      <c r="DB386">
        <v>39.29</v>
      </c>
      <c r="DC386">
        <v>0</v>
      </c>
      <c r="DD386">
        <v>1626127062.1</v>
      </c>
      <c r="DE386">
        <v>0</v>
      </c>
      <c r="DF386">
        <v>873.057346153846</v>
      </c>
      <c r="DG386">
        <v>1.32769230414512</v>
      </c>
      <c r="DH386">
        <v>24.6017094299887</v>
      </c>
      <c r="DI386">
        <v>12817.9538461538</v>
      </c>
      <c r="DJ386">
        <v>15</v>
      </c>
      <c r="DK386">
        <v>1626126261</v>
      </c>
      <c r="DL386" t="s">
        <v>294</v>
      </c>
      <c r="DM386">
        <v>1626126255</v>
      </c>
      <c r="DN386">
        <v>1626126261</v>
      </c>
      <c r="DO386">
        <v>7</v>
      </c>
      <c r="DP386">
        <v>0.339</v>
      </c>
      <c r="DQ386">
        <v>0.02</v>
      </c>
      <c r="DR386">
        <v>2.158</v>
      </c>
      <c r="DS386">
        <v>-0.064</v>
      </c>
      <c r="DT386">
        <v>420</v>
      </c>
      <c r="DU386">
        <v>4</v>
      </c>
      <c r="DV386">
        <v>0.09</v>
      </c>
      <c r="DW386">
        <v>0.05</v>
      </c>
      <c r="DX386">
        <v>-20.7646731707317</v>
      </c>
      <c r="DY386">
        <v>-0.170780487804894</v>
      </c>
      <c r="DZ386">
        <v>0.0380867240450401</v>
      </c>
      <c r="EA386">
        <v>1</v>
      </c>
      <c r="EB386">
        <v>872.986484848485</v>
      </c>
      <c r="EC386">
        <v>1.06967788919311</v>
      </c>
      <c r="ED386">
        <v>0.239902520760831</v>
      </c>
      <c r="EE386">
        <v>1</v>
      </c>
      <c r="EF386">
        <v>5.32445219512195</v>
      </c>
      <c r="EG386">
        <v>0.515360069686417</v>
      </c>
      <c r="EH386">
        <v>0.0536021713935943</v>
      </c>
      <c r="EI386">
        <v>0</v>
      </c>
      <c r="EJ386">
        <v>2</v>
      </c>
      <c r="EK386">
        <v>3</v>
      </c>
      <c r="EL386" t="s">
        <v>340</v>
      </c>
      <c r="EM386">
        <v>100</v>
      </c>
      <c r="EN386">
        <v>100</v>
      </c>
      <c r="EO386">
        <v>2.125</v>
      </c>
      <c r="EP386">
        <v>-0.0218</v>
      </c>
      <c r="EQ386">
        <v>1.36772170046793</v>
      </c>
      <c r="ER386">
        <v>0.00225868272383977</v>
      </c>
      <c r="ES386">
        <v>-9.96746185667655e-07</v>
      </c>
      <c r="ET386">
        <v>2.83711317370827e-10</v>
      </c>
      <c r="EU386">
        <v>-0.063082517618382</v>
      </c>
      <c r="EV386">
        <v>-0.00217948432402501</v>
      </c>
      <c r="EW386">
        <v>0.000453263451741206</v>
      </c>
      <c r="EX386">
        <v>-1.16319206543697e-06</v>
      </c>
      <c r="EY386">
        <v>-2</v>
      </c>
      <c r="EZ386">
        <v>2196</v>
      </c>
      <c r="FA386">
        <v>1</v>
      </c>
      <c r="FB386">
        <v>25</v>
      </c>
      <c r="FC386">
        <v>13.3</v>
      </c>
      <c r="FD386">
        <v>13.2</v>
      </c>
      <c r="FE386">
        <v>18</v>
      </c>
      <c r="FF386">
        <v>949.134</v>
      </c>
      <c r="FG386">
        <v>427.086</v>
      </c>
      <c r="FH386">
        <v>32.1211</v>
      </c>
      <c r="FI386">
        <v>25.3632</v>
      </c>
      <c r="FJ386">
        <v>30.0004</v>
      </c>
      <c r="FK386">
        <v>25.4837</v>
      </c>
      <c r="FL386">
        <v>25.523</v>
      </c>
      <c r="FM386">
        <v>25.3041</v>
      </c>
      <c r="FN386">
        <v>59.7607</v>
      </c>
      <c r="FO386">
        <v>0</v>
      </c>
      <c r="FP386">
        <v>32.22</v>
      </c>
      <c r="FQ386">
        <v>420</v>
      </c>
      <c r="FR386">
        <v>7.18539</v>
      </c>
      <c r="FS386">
        <v>101.446</v>
      </c>
      <c r="FT386">
        <v>102.068</v>
      </c>
    </row>
    <row r="387" spans="1:176">
      <c r="A387">
        <v>371</v>
      </c>
      <c r="B387">
        <v>1626127054.6</v>
      </c>
      <c r="C387">
        <v>740.099999904633</v>
      </c>
      <c r="D387" t="s">
        <v>1036</v>
      </c>
      <c r="E387" t="s">
        <v>1037</v>
      </c>
      <c r="F387">
        <v>1</v>
      </c>
      <c r="I387">
        <v>1626127053.6</v>
      </c>
      <c r="J387">
        <f>(K387)/1000</f>
        <v>0</v>
      </c>
      <c r="K387">
        <f>1000*CC387*AI387*(BY387-BZ387)/(100*BR387*(1000-AI387*BY387))</f>
        <v>0</v>
      </c>
      <c r="L387">
        <f>CC387*AI387*(BX387-BW387*(1000-AI387*BZ387)/(1000-AI387*BY387))/(100*BR387)</f>
        <v>0</v>
      </c>
      <c r="M387">
        <f>BW387 - IF(AI387&gt;1, L387*BR387*100.0/(AK387*CK387), 0)</f>
        <v>0</v>
      </c>
      <c r="N387">
        <f>((T387-J387/2)*M387-L387)/(T387+J387/2)</f>
        <v>0</v>
      </c>
      <c r="O387">
        <f>N387*(CD387+CE387)/1000.0</f>
        <v>0</v>
      </c>
      <c r="P387">
        <f>(BW387 - IF(AI387&gt;1, L387*BR387*100.0/(AK387*CK387), 0))*(CD387+CE387)/1000.0</f>
        <v>0</v>
      </c>
      <c r="Q387">
        <f>2.0/((1/S387-1/R387)+SIGN(S387)*SQRT((1/S387-1/R387)*(1/S387-1/R387) + 4*BS387/((BS387+1)*(BS387+1))*(2*1/S387*1/R387-1/R387*1/R387)))</f>
        <v>0</v>
      </c>
      <c r="R387">
        <f>IF(LEFT(BT387,1)&lt;&gt;"0",IF(LEFT(BT387,1)="1",3.0,BU387),$D$5+$E$5*(CK387*CD387/($K$5*1000))+$F$5*(CK387*CD387/($K$5*1000))*MAX(MIN(BR387,$J$5),$I$5)*MAX(MIN(BR387,$J$5),$I$5)+$G$5*MAX(MIN(BR387,$J$5),$I$5)*(CK387*CD387/($K$5*1000))+$H$5*(CK387*CD387/($K$5*1000))*(CK387*CD387/($K$5*1000)))</f>
        <v>0</v>
      </c>
      <c r="S387">
        <f>J387*(1000-(1000*0.61365*exp(17.502*W387/(240.97+W387))/(CD387+CE387)+BY387)/2)/(1000*0.61365*exp(17.502*W387/(240.97+W387))/(CD387+CE387)-BY387)</f>
        <v>0</v>
      </c>
      <c r="T387">
        <f>1/((BS387+1)/(Q387/1.6)+1/(R387/1.37)) + BS387/((BS387+1)/(Q387/1.6) + BS387/(R387/1.37))</f>
        <v>0</v>
      </c>
      <c r="U387">
        <f>(BN387*BQ387)</f>
        <v>0</v>
      </c>
      <c r="V387">
        <f>(CF387+(U387+2*0.95*5.67E-8*(((CF387+$B$7)+273)^4-(CF387+273)^4)-44100*J387)/(1.84*29.3*R387+8*0.95*5.67E-8*(CF387+273)^3))</f>
        <v>0</v>
      </c>
      <c r="W387">
        <f>($C$7*CG387+$D$7*CH387+$E$7*V387)</f>
        <v>0</v>
      </c>
      <c r="X387">
        <f>0.61365*exp(17.502*W387/(240.97+W387))</f>
        <v>0</v>
      </c>
      <c r="Y387">
        <f>(Z387/AA387*100)</f>
        <v>0</v>
      </c>
      <c r="Z387">
        <f>BY387*(CD387+CE387)/1000</f>
        <v>0</v>
      </c>
      <c r="AA387">
        <f>0.61365*exp(17.502*CF387/(240.97+CF387))</f>
        <v>0</v>
      </c>
      <c r="AB387">
        <f>(X387-BY387*(CD387+CE387)/1000)</f>
        <v>0</v>
      </c>
      <c r="AC387">
        <f>(-J387*44100)</f>
        <v>0</v>
      </c>
      <c r="AD387">
        <f>2*29.3*R387*0.92*(CF387-W387)</f>
        <v>0</v>
      </c>
      <c r="AE387">
        <f>2*0.95*5.67E-8*(((CF387+$B$7)+273)^4-(W387+273)^4)</f>
        <v>0</v>
      </c>
      <c r="AF387">
        <f>U387+AE387+AC387+AD387</f>
        <v>0</v>
      </c>
      <c r="AG387">
        <v>9</v>
      </c>
      <c r="AH387">
        <v>1</v>
      </c>
      <c r="AI387">
        <f>IF(AG387*$H$13&gt;=AK387,1.0,(AK387/(AK387-AG387*$H$13)))</f>
        <v>0</v>
      </c>
      <c r="AJ387">
        <f>(AI387-1)*100</f>
        <v>0</v>
      </c>
      <c r="AK387">
        <f>MAX(0,($B$13+$C$13*CK387)/(1+$D$13*CK387)*CD387/(CF387+273)*$E$13)</f>
        <v>0</v>
      </c>
      <c r="AL387" t="s">
        <v>292</v>
      </c>
      <c r="AM387" t="s">
        <v>292</v>
      </c>
      <c r="AN387">
        <v>0</v>
      </c>
      <c r="AO387">
        <v>0</v>
      </c>
      <c r="AP387">
        <f>1-AN387/AO387</f>
        <v>0</v>
      </c>
      <c r="AQ387">
        <v>0</v>
      </c>
      <c r="AR387" t="s">
        <v>292</v>
      </c>
      <c r="AS387" t="s">
        <v>292</v>
      </c>
      <c r="AT387">
        <v>0</v>
      </c>
      <c r="AU387">
        <v>0</v>
      </c>
      <c r="AV387">
        <f>1-AT387/AU387</f>
        <v>0</v>
      </c>
      <c r="AW387">
        <v>0.5</v>
      </c>
      <c r="AX387">
        <f>BO387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292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BN387">
        <f>$B$11*CL387+$C$11*CM387+$F$11*CN387*(1-CQ387)</f>
        <v>0</v>
      </c>
      <c r="BO387">
        <f>BN387*BP387</f>
        <v>0</v>
      </c>
      <c r="BP387">
        <f>($B$11*$D$9+$C$11*$D$9+$F$11*((DA387+CS387)/MAX(DA387+CS387+DB387, 0.1)*$I$9+DB387/MAX(DA387+CS387+DB387, 0.1)*$J$9))/($B$11+$C$11+$F$11)</f>
        <v>0</v>
      </c>
      <c r="BQ387">
        <f>($B$11*$K$9+$C$11*$K$9+$F$11*((DA387+CS387)/MAX(DA387+CS387+DB387, 0.1)*$P$9+DB387/MAX(DA387+CS387+DB387, 0.1)*$Q$9))/($B$11+$C$11+$F$11)</f>
        <v>0</v>
      </c>
      <c r="BR387">
        <v>6</v>
      </c>
      <c r="BS387">
        <v>0.5</v>
      </c>
      <c r="BT387" t="s">
        <v>293</v>
      </c>
      <c r="BU387">
        <v>2</v>
      </c>
      <c r="BV387">
        <v>1626127053.6</v>
      </c>
      <c r="BW387">
        <v>399.159</v>
      </c>
      <c r="BX387">
        <v>419.985666666667</v>
      </c>
      <c r="BY387">
        <v>12.4905666666667</v>
      </c>
      <c r="BZ387">
        <v>7.09547333333333</v>
      </c>
      <c r="CA387">
        <v>397.034</v>
      </c>
      <c r="CB387">
        <v>12.5122666666667</v>
      </c>
      <c r="CC387">
        <v>899.915666666667</v>
      </c>
      <c r="CD387">
        <v>100.776666666667</v>
      </c>
      <c r="CE387">
        <v>0.109392666666667</v>
      </c>
      <c r="CF387">
        <v>27.3716</v>
      </c>
      <c r="CG387">
        <v>25.4705</v>
      </c>
      <c r="CH387">
        <v>999.9</v>
      </c>
      <c r="CI387">
        <v>0</v>
      </c>
      <c r="CJ387">
        <v>0</v>
      </c>
      <c r="CK387">
        <v>9953.75</v>
      </c>
      <c r="CL387">
        <v>0</v>
      </c>
      <c r="CM387">
        <v>0.221023</v>
      </c>
      <c r="CN387">
        <v>1459.97</v>
      </c>
      <c r="CO387">
        <v>0.972999</v>
      </c>
      <c r="CP387">
        <v>0.0270008</v>
      </c>
      <c r="CQ387">
        <v>0</v>
      </c>
      <c r="CR387">
        <v>873.448</v>
      </c>
      <c r="CS387">
        <v>4.99999</v>
      </c>
      <c r="CT387">
        <v>12820.1</v>
      </c>
      <c r="CU387">
        <v>12728.0666666667</v>
      </c>
      <c r="CV387">
        <v>40.625</v>
      </c>
      <c r="CW387">
        <v>42.3956666666667</v>
      </c>
      <c r="CX387">
        <v>41.625</v>
      </c>
      <c r="CY387">
        <v>41.937</v>
      </c>
      <c r="CZ387">
        <v>42.7706666666667</v>
      </c>
      <c r="DA387">
        <v>1415.68</v>
      </c>
      <c r="DB387">
        <v>39.29</v>
      </c>
      <c r="DC387">
        <v>0</v>
      </c>
      <c r="DD387">
        <v>1626127063.9</v>
      </c>
      <c r="DE387">
        <v>0</v>
      </c>
      <c r="DF387">
        <v>873.11808</v>
      </c>
      <c r="DG387">
        <v>1.31746153008453</v>
      </c>
      <c r="DH387">
        <v>20.7076922878405</v>
      </c>
      <c r="DI387">
        <v>12818.68</v>
      </c>
      <c r="DJ387">
        <v>15</v>
      </c>
      <c r="DK387">
        <v>1626126261</v>
      </c>
      <c r="DL387" t="s">
        <v>294</v>
      </c>
      <c r="DM387">
        <v>1626126255</v>
      </c>
      <c r="DN387">
        <v>1626126261</v>
      </c>
      <c r="DO387">
        <v>7</v>
      </c>
      <c r="DP387">
        <v>0.339</v>
      </c>
      <c r="DQ387">
        <v>0.02</v>
      </c>
      <c r="DR387">
        <v>2.158</v>
      </c>
      <c r="DS387">
        <v>-0.064</v>
      </c>
      <c r="DT387">
        <v>420</v>
      </c>
      <c r="DU387">
        <v>4</v>
      </c>
      <c r="DV387">
        <v>0.09</v>
      </c>
      <c r="DW387">
        <v>0.05</v>
      </c>
      <c r="DX387">
        <v>-20.7723390243902</v>
      </c>
      <c r="DY387">
        <v>-0.1350292682927</v>
      </c>
      <c r="DZ387">
        <v>0.0362194791820494</v>
      </c>
      <c r="EA387">
        <v>1</v>
      </c>
      <c r="EB387">
        <v>873.043470588235</v>
      </c>
      <c r="EC387">
        <v>1.31360716952842</v>
      </c>
      <c r="ED387">
        <v>0.248050188860585</v>
      </c>
      <c r="EE387">
        <v>1</v>
      </c>
      <c r="EF387">
        <v>5.33681731707317</v>
      </c>
      <c r="EG387">
        <v>0.529155261324041</v>
      </c>
      <c r="EH387">
        <v>0.0545599862324024</v>
      </c>
      <c r="EI387">
        <v>0</v>
      </c>
      <c r="EJ387">
        <v>2</v>
      </c>
      <c r="EK387">
        <v>3</v>
      </c>
      <c r="EL387" t="s">
        <v>340</v>
      </c>
      <c r="EM387">
        <v>100</v>
      </c>
      <c r="EN387">
        <v>100</v>
      </c>
      <c r="EO387">
        <v>2.126</v>
      </c>
      <c r="EP387">
        <v>-0.0215</v>
      </c>
      <c r="EQ387">
        <v>1.36772170046793</v>
      </c>
      <c r="ER387">
        <v>0.00225868272383977</v>
      </c>
      <c r="ES387">
        <v>-9.96746185667655e-07</v>
      </c>
      <c r="ET387">
        <v>2.83711317370827e-10</v>
      </c>
      <c r="EU387">
        <v>-0.063082517618382</v>
      </c>
      <c r="EV387">
        <v>-0.00217948432402501</v>
      </c>
      <c r="EW387">
        <v>0.000453263451741206</v>
      </c>
      <c r="EX387">
        <v>-1.16319206543697e-06</v>
      </c>
      <c r="EY387">
        <v>-2</v>
      </c>
      <c r="EZ387">
        <v>2196</v>
      </c>
      <c r="FA387">
        <v>1</v>
      </c>
      <c r="FB387">
        <v>25</v>
      </c>
      <c r="FC387">
        <v>13.3</v>
      </c>
      <c r="FD387">
        <v>13.2</v>
      </c>
      <c r="FE387">
        <v>18</v>
      </c>
      <c r="FF387">
        <v>949.343</v>
      </c>
      <c r="FG387">
        <v>426.997</v>
      </c>
      <c r="FH387">
        <v>32.1836</v>
      </c>
      <c r="FI387">
        <v>25.3643</v>
      </c>
      <c r="FJ387">
        <v>30.0002</v>
      </c>
      <c r="FK387">
        <v>25.4837</v>
      </c>
      <c r="FL387">
        <v>25.523</v>
      </c>
      <c r="FM387">
        <v>25.3027</v>
      </c>
      <c r="FN387">
        <v>59.7607</v>
      </c>
      <c r="FO387">
        <v>0</v>
      </c>
      <c r="FP387">
        <v>32.22</v>
      </c>
      <c r="FQ387">
        <v>420</v>
      </c>
      <c r="FR387">
        <v>7.22663</v>
      </c>
      <c r="FS387">
        <v>101.446</v>
      </c>
      <c r="FT387">
        <v>102.068</v>
      </c>
    </row>
    <row r="388" spans="1:176">
      <c r="A388">
        <v>372</v>
      </c>
      <c r="B388">
        <v>1626127056.6</v>
      </c>
      <c r="C388">
        <v>742.099999904633</v>
      </c>
      <c r="D388" t="s">
        <v>1038</v>
      </c>
      <c r="E388" t="s">
        <v>1039</v>
      </c>
      <c r="F388">
        <v>1</v>
      </c>
      <c r="I388">
        <v>1626127055.6</v>
      </c>
      <c r="J388">
        <f>(K388)/1000</f>
        <v>0</v>
      </c>
      <c r="K388">
        <f>1000*CC388*AI388*(BY388-BZ388)/(100*BR388*(1000-AI388*BY388))</f>
        <v>0</v>
      </c>
      <c r="L388">
        <f>CC388*AI388*(BX388-BW388*(1000-AI388*BZ388)/(1000-AI388*BY388))/(100*BR388)</f>
        <v>0</v>
      </c>
      <c r="M388">
        <f>BW388 - IF(AI388&gt;1, L388*BR388*100.0/(AK388*CK388), 0)</f>
        <v>0</v>
      </c>
      <c r="N388">
        <f>((T388-J388/2)*M388-L388)/(T388+J388/2)</f>
        <v>0</v>
      </c>
      <c r="O388">
        <f>N388*(CD388+CE388)/1000.0</f>
        <v>0</v>
      </c>
      <c r="P388">
        <f>(BW388 - IF(AI388&gt;1, L388*BR388*100.0/(AK388*CK388), 0))*(CD388+CE388)/1000.0</f>
        <v>0</v>
      </c>
      <c r="Q388">
        <f>2.0/((1/S388-1/R388)+SIGN(S388)*SQRT((1/S388-1/R388)*(1/S388-1/R388) + 4*BS388/((BS388+1)*(BS388+1))*(2*1/S388*1/R388-1/R388*1/R388)))</f>
        <v>0</v>
      </c>
      <c r="R388">
        <f>IF(LEFT(BT388,1)&lt;&gt;"0",IF(LEFT(BT388,1)="1",3.0,BU388),$D$5+$E$5*(CK388*CD388/($K$5*1000))+$F$5*(CK388*CD388/($K$5*1000))*MAX(MIN(BR388,$J$5),$I$5)*MAX(MIN(BR388,$J$5),$I$5)+$G$5*MAX(MIN(BR388,$J$5),$I$5)*(CK388*CD388/($K$5*1000))+$H$5*(CK388*CD388/($K$5*1000))*(CK388*CD388/($K$5*1000)))</f>
        <v>0</v>
      </c>
      <c r="S388">
        <f>J388*(1000-(1000*0.61365*exp(17.502*W388/(240.97+W388))/(CD388+CE388)+BY388)/2)/(1000*0.61365*exp(17.502*W388/(240.97+W388))/(CD388+CE388)-BY388)</f>
        <v>0</v>
      </c>
      <c r="T388">
        <f>1/((BS388+1)/(Q388/1.6)+1/(R388/1.37)) + BS388/((BS388+1)/(Q388/1.6) + BS388/(R388/1.37))</f>
        <v>0</v>
      </c>
      <c r="U388">
        <f>(BN388*BQ388)</f>
        <v>0</v>
      </c>
      <c r="V388">
        <f>(CF388+(U388+2*0.95*5.67E-8*(((CF388+$B$7)+273)^4-(CF388+273)^4)-44100*J388)/(1.84*29.3*R388+8*0.95*5.67E-8*(CF388+273)^3))</f>
        <v>0</v>
      </c>
      <c r="W388">
        <f>($C$7*CG388+$D$7*CH388+$E$7*V388)</f>
        <v>0</v>
      </c>
      <c r="X388">
        <f>0.61365*exp(17.502*W388/(240.97+W388))</f>
        <v>0</v>
      </c>
      <c r="Y388">
        <f>(Z388/AA388*100)</f>
        <v>0</v>
      </c>
      <c r="Z388">
        <f>BY388*(CD388+CE388)/1000</f>
        <v>0</v>
      </c>
      <c r="AA388">
        <f>0.61365*exp(17.502*CF388/(240.97+CF388))</f>
        <v>0</v>
      </c>
      <c r="AB388">
        <f>(X388-BY388*(CD388+CE388)/1000)</f>
        <v>0</v>
      </c>
      <c r="AC388">
        <f>(-J388*44100)</f>
        <v>0</v>
      </c>
      <c r="AD388">
        <f>2*29.3*R388*0.92*(CF388-W388)</f>
        <v>0</v>
      </c>
      <c r="AE388">
        <f>2*0.95*5.67E-8*(((CF388+$B$7)+273)^4-(W388+273)^4)</f>
        <v>0</v>
      </c>
      <c r="AF388">
        <f>U388+AE388+AC388+AD388</f>
        <v>0</v>
      </c>
      <c r="AG388">
        <v>9</v>
      </c>
      <c r="AH388">
        <v>1</v>
      </c>
      <c r="AI388">
        <f>IF(AG388*$H$13&gt;=AK388,1.0,(AK388/(AK388-AG388*$H$13)))</f>
        <v>0</v>
      </c>
      <c r="AJ388">
        <f>(AI388-1)*100</f>
        <v>0</v>
      </c>
      <c r="AK388">
        <f>MAX(0,($B$13+$C$13*CK388)/(1+$D$13*CK388)*CD388/(CF388+273)*$E$13)</f>
        <v>0</v>
      </c>
      <c r="AL388" t="s">
        <v>292</v>
      </c>
      <c r="AM388" t="s">
        <v>292</v>
      </c>
      <c r="AN388">
        <v>0</v>
      </c>
      <c r="AO388">
        <v>0</v>
      </c>
      <c r="AP388">
        <f>1-AN388/AO388</f>
        <v>0</v>
      </c>
      <c r="AQ388">
        <v>0</v>
      </c>
      <c r="AR388" t="s">
        <v>292</v>
      </c>
      <c r="AS388" t="s">
        <v>292</v>
      </c>
      <c r="AT388">
        <v>0</v>
      </c>
      <c r="AU388">
        <v>0</v>
      </c>
      <c r="AV388">
        <f>1-AT388/AU388</f>
        <v>0</v>
      </c>
      <c r="AW388">
        <v>0.5</v>
      </c>
      <c r="AX388">
        <f>BO388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292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BN388">
        <f>$B$11*CL388+$C$11*CM388+$F$11*CN388*(1-CQ388)</f>
        <v>0</v>
      </c>
      <c r="BO388">
        <f>BN388*BP388</f>
        <v>0</v>
      </c>
      <c r="BP388">
        <f>($B$11*$D$9+$C$11*$D$9+$F$11*((DA388+CS388)/MAX(DA388+CS388+DB388, 0.1)*$I$9+DB388/MAX(DA388+CS388+DB388, 0.1)*$J$9))/($B$11+$C$11+$F$11)</f>
        <v>0</v>
      </c>
      <c r="BQ388">
        <f>($B$11*$K$9+$C$11*$K$9+$F$11*((DA388+CS388)/MAX(DA388+CS388+DB388, 0.1)*$P$9+DB388/MAX(DA388+CS388+DB388, 0.1)*$Q$9))/($B$11+$C$11+$F$11)</f>
        <v>0</v>
      </c>
      <c r="BR388">
        <v>6</v>
      </c>
      <c r="BS388">
        <v>0.5</v>
      </c>
      <c r="BT388" t="s">
        <v>293</v>
      </c>
      <c r="BU388">
        <v>2</v>
      </c>
      <c r="BV388">
        <v>1626127055.6</v>
      </c>
      <c r="BW388">
        <v>399.148666666667</v>
      </c>
      <c r="BX388">
        <v>420.028</v>
      </c>
      <c r="BY388">
        <v>12.534</v>
      </c>
      <c r="BZ388">
        <v>7.13581666666667</v>
      </c>
      <c r="CA388">
        <v>397.023666666667</v>
      </c>
      <c r="CB388">
        <v>12.5553</v>
      </c>
      <c r="CC388">
        <v>899.987</v>
      </c>
      <c r="CD388">
        <v>100.776</v>
      </c>
      <c r="CE388">
        <v>0.108439</v>
      </c>
      <c r="CF388">
        <v>27.4162</v>
      </c>
      <c r="CG388">
        <v>25.5096</v>
      </c>
      <c r="CH388">
        <v>999.9</v>
      </c>
      <c r="CI388">
        <v>0</v>
      </c>
      <c r="CJ388">
        <v>0</v>
      </c>
      <c r="CK388">
        <v>10000.8133333333</v>
      </c>
      <c r="CL388">
        <v>0</v>
      </c>
      <c r="CM388">
        <v>0.221023</v>
      </c>
      <c r="CN388">
        <v>1459.97666666667</v>
      </c>
      <c r="CO388">
        <v>0.972999</v>
      </c>
      <c r="CP388">
        <v>0.0270008</v>
      </c>
      <c r="CQ388">
        <v>0</v>
      </c>
      <c r="CR388">
        <v>873.078</v>
      </c>
      <c r="CS388">
        <v>4.99999</v>
      </c>
      <c r="CT388">
        <v>12821.1</v>
      </c>
      <c r="CU388">
        <v>12728.1</v>
      </c>
      <c r="CV388">
        <v>40.625</v>
      </c>
      <c r="CW388">
        <v>42.375</v>
      </c>
      <c r="CX388">
        <v>41.625</v>
      </c>
      <c r="CY388">
        <v>41.937</v>
      </c>
      <c r="CZ388">
        <v>42.812</v>
      </c>
      <c r="DA388">
        <v>1415.68666666667</v>
      </c>
      <c r="DB388">
        <v>39.29</v>
      </c>
      <c r="DC388">
        <v>0</v>
      </c>
      <c r="DD388">
        <v>1626127065.7</v>
      </c>
      <c r="DE388">
        <v>0</v>
      </c>
      <c r="DF388">
        <v>873.134692307692</v>
      </c>
      <c r="DG388">
        <v>0.933470082356025</v>
      </c>
      <c r="DH388">
        <v>19.8153846413363</v>
      </c>
      <c r="DI388">
        <v>12819.1769230769</v>
      </c>
      <c r="DJ388">
        <v>15</v>
      </c>
      <c r="DK388">
        <v>1626126261</v>
      </c>
      <c r="DL388" t="s">
        <v>294</v>
      </c>
      <c r="DM388">
        <v>1626126255</v>
      </c>
      <c r="DN388">
        <v>1626126261</v>
      </c>
      <c r="DO388">
        <v>7</v>
      </c>
      <c r="DP388">
        <v>0.339</v>
      </c>
      <c r="DQ388">
        <v>0.02</v>
      </c>
      <c r="DR388">
        <v>2.158</v>
      </c>
      <c r="DS388">
        <v>-0.064</v>
      </c>
      <c r="DT388">
        <v>420</v>
      </c>
      <c r="DU388">
        <v>4</v>
      </c>
      <c r="DV388">
        <v>0.09</v>
      </c>
      <c r="DW388">
        <v>0.05</v>
      </c>
      <c r="DX388">
        <v>-20.7855365853659</v>
      </c>
      <c r="DY388">
        <v>-0.195767247386781</v>
      </c>
      <c r="DZ388">
        <v>0.0421849571853582</v>
      </c>
      <c r="EA388">
        <v>1</v>
      </c>
      <c r="EB388">
        <v>873.077457142857</v>
      </c>
      <c r="EC388">
        <v>0.917493074790774</v>
      </c>
      <c r="ED388">
        <v>0.223956799770103</v>
      </c>
      <c r="EE388">
        <v>1</v>
      </c>
      <c r="EF388">
        <v>5.34823634146341</v>
      </c>
      <c r="EG388">
        <v>0.508187456445997</v>
      </c>
      <c r="EH388">
        <v>0.0532528088234857</v>
      </c>
      <c r="EI388">
        <v>0</v>
      </c>
      <c r="EJ388">
        <v>2</v>
      </c>
      <c r="EK388">
        <v>3</v>
      </c>
      <c r="EL388" t="s">
        <v>340</v>
      </c>
      <c r="EM388">
        <v>100</v>
      </c>
      <c r="EN388">
        <v>100</v>
      </c>
      <c r="EO388">
        <v>2.125</v>
      </c>
      <c r="EP388">
        <v>-0.0211</v>
      </c>
      <c r="EQ388">
        <v>1.36772170046793</v>
      </c>
      <c r="ER388">
        <v>0.00225868272383977</v>
      </c>
      <c r="ES388">
        <v>-9.96746185667655e-07</v>
      </c>
      <c r="ET388">
        <v>2.83711317370827e-10</v>
      </c>
      <c r="EU388">
        <v>-0.063082517618382</v>
      </c>
      <c r="EV388">
        <v>-0.00217948432402501</v>
      </c>
      <c r="EW388">
        <v>0.000453263451741206</v>
      </c>
      <c r="EX388">
        <v>-1.16319206543697e-06</v>
      </c>
      <c r="EY388">
        <v>-2</v>
      </c>
      <c r="EZ388">
        <v>2196</v>
      </c>
      <c r="FA388">
        <v>1</v>
      </c>
      <c r="FB388">
        <v>25</v>
      </c>
      <c r="FC388">
        <v>13.4</v>
      </c>
      <c r="FD388">
        <v>13.3</v>
      </c>
      <c r="FE388">
        <v>18</v>
      </c>
      <c r="FF388">
        <v>949.317</v>
      </c>
      <c r="FG388">
        <v>426.85</v>
      </c>
      <c r="FH388">
        <v>32.2434</v>
      </c>
      <c r="FI388">
        <v>25.3653</v>
      </c>
      <c r="FJ388">
        <v>30.0001</v>
      </c>
      <c r="FK388">
        <v>25.4837</v>
      </c>
      <c r="FL388">
        <v>25.523</v>
      </c>
      <c r="FM388">
        <v>25.3021</v>
      </c>
      <c r="FN388">
        <v>59.7607</v>
      </c>
      <c r="FO388">
        <v>0</v>
      </c>
      <c r="FP388">
        <v>32.33</v>
      </c>
      <c r="FQ388">
        <v>420</v>
      </c>
      <c r="FR388">
        <v>7.21133</v>
      </c>
      <c r="FS388">
        <v>101.446</v>
      </c>
      <c r="FT388">
        <v>102.068</v>
      </c>
    </row>
    <row r="389" spans="1:176">
      <c r="A389">
        <v>373</v>
      </c>
      <c r="B389">
        <v>1626127058.6</v>
      </c>
      <c r="C389">
        <v>744.099999904633</v>
      </c>
      <c r="D389" t="s">
        <v>1040</v>
      </c>
      <c r="E389" t="s">
        <v>1041</v>
      </c>
      <c r="F389">
        <v>1</v>
      </c>
      <c r="I389">
        <v>1626127057.6</v>
      </c>
      <c r="J389">
        <f>(K389)/1000</f>
        <v>0</v>
      </c>
      <c r="K389">
        <f>1000*CC389*AI389*(BY389-BZ389)/(100*BR389*(1000-AI389*BY389))</f>
        <v>0</v>
      </c>
      <c r="L389">
        <f>CC389*AI389*(BX389-BW389*(1000-AI389*BZ389)/(1000-AI389*BY389))/(100*BR389)</f>
        <v>0</v>
      </c>
      <c r="M389">
        <f>BW389 - IF(AI389&gt;1, L389*BR389*100.0/(AK389*CK389), 0)</f>
        <v>0</v>
      </c>
      <c r="N389">
        <f>((T389-J389/2)*M389-L389)/(T389+J389/2)</f>
        <v>0</v>
      </c>
      <c r="O389">
        <f>N389*(CD389+CE389)/1000.0</f>
        <v>0</v>
      </c>
      <c r="P389">
        <f>(BW389 - IF(AI389&gt;1, L389*BR389*100.0/(AK389*CK389), 0))*(CD389+CE389)/1000.0</f>
        <v>0</v>
      </c>
      <c r="Q389">
        <f>2.0/((1/S389-1/R389)+SIGN(S389)*SQRT((1/S389-1/R389)*(1/S389-1/R389) + 4*BS389/((BS389+1)*(BS389+1))*(2*1/S389*1/R389-1/R389*1/R389)))</f>
        <v>0</v>
      </c>
      <c r="R389">
        <f>IF(LEFT(BT389,1)&lt;&gt;"0",IF(LEFT(BT389,1)="1",3.0,BU389),$D$5+$E$5*(CK389*CD389/($K$5*1000))+$F$5*(CK389*CD389/($K$5*1000))*MAX(MIN(BR389,$J$5),$I$5)*MAX(MIN(BR389,$J$5),$I$5)+$G$5*MAX(MIN(BR389,$J$5),$I$5)*(CK389*CD389/($K$5*1000))+$H$5*(CK389*CD389/($K$5*1000))*(CK389*CD389/($K$5*1000)))</f>
        <v>0</v>
      </c>
      <c r="S389">
        <f>J389*(1000-(1000*0.61365*exp(17.502*W389/(240.97+W389))/(CD389+CE389)+BY389)/2)/(1000*0.61365*exp(17.502*W389/(240.97+W389))/(CD389+CE389)-BY389)</f>
        <v>0</v>
      </c>
      <c r="T389">
        <f>1/((BS389+1)/(Q389/1.6)+1/(R389/1.37)) + BS389/((BS389+1)/(Q389/1.6) + BS389/(R389/1.37))</f>
        <v>0</v>
      </c>
      <c r="U389">
        <f>(BN389*BQ389)</f>
        <v>0</v>
      </c>
      <c r="V389">
        <f>(CF389+(U389+2*0.95*5.67E-8*(((CF389+$B$7)+273)^4-(CF389+273)^4)-44100*J389)/(1.84*29.3*R389+8*0.95*5.67E-8*(CF389+273)^3))</f>
        <v>0</v>
      </c>
      <c r="W389">
        <f>($C$7*CG389+$D$7*CH389+$E$7*V389)</f>
        <v>0</v>
      </c>
      <c r="X389">
        <f>0.61365*exp(17.502*W389/(240.97+W389))</f>
        <v>0</v>
      </c>
      <c r="Y389">
        <f>(Z389/AA389*100)</f>
        <v>0</v>
      </c>
      <c r="Z389">
        <f>BY389*(CD389+CE389)/1000</f>
        <v>0</v>
      </c>
      <c r="AA389">
        <f>0.61365*exp(17.502*CF389/(240.97+CF389))</f>
        <v>0</v>
      </c>
      <c r="AB389">
        <f>(X389-BY389*(CD389+CE389)/1000)</f>
        <v>0</v>
      </c>
      <c r="AC389">
        <f>(-J389*44100)</f>
        <v>0</v>
      </c>
      <c r="AD389">
        <f>2*29.3*R389*0.92*(CF389-W389)</f>
        <v>0</v>
      </c>
      <c r="AE389">
        <f>2*0.95*5.67E-8*(((CF389+$B$7)+273)^4-(W389+273)^4)</f>
        <v>0</v>
      </c>
      <c r="AF389">
        <f>U389+AE389+AC389+AD389</f>
        <v>0</v>
      </c>
      <c r="AG389">
        <v>9</v>
      </c>
      <c r="AH389">
        <v>1</v>
      </c>
      <c r="AI389">
        <f>IF(AG389*$H$13&gt;=AK389,1.0,(AK389/(AK389-AG389*$H$13)))</f>
        <v>0</v>
      </c>
      <c r="AJ389">
        <f>(AI389-1)*100</f>
        <v>0</v>
      </c>
      <c r="AK389">
        <f>MAX(0,($B$13+$C$13*CK389)/(1+$D$13*CK389)*CD389/(CF389+273)*$E$13)</f>
        <v>0</v>
      </c>
      <c r="AL389" t="s">
        <v>292</v>
      </c>
      <c r="AM389" t="s">
        <v>292</v>
      </c>
      <c r="AN389">
        <v>0</v>
      </c>
      <c r="AO389">
        <v>0</v>
      </c>
      <c r="AP389">
        <f>1-AN389/AO389</f>
        <v>0</v>
      </c>
      <c r="AQ389">
        <v>0</v>
      </c>
      <c r="AR389" t="s">
        <v>292</v>
      </c>
      <c r="AS389" t="s">
        <v>292</v>
      </c>
      <c r="AT389">
        <v>0</v>
      </c>
      <c r="AU389">
        <v>0</v>
      </c>
      <c r="AV389">
        <f>1-AT389/AU389</f>
        <v>0</v>
      </c>
      <c r="AW389">
        <v>0.5</v>
      </c>
      <c r="AX389">
        <f>BO389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292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BN389">
        <f>$B$11*CL389+$C$11*CM389+$F$11*CN389*(1-CQ389)</f>
        <v>0</v>
      </c>
      <c r="BO389">
        <f>BN389*BP389</f>
        <v>0</v>
      </c>
      <c r="BP389">
        <f>($B$11*$D$9+$C$11*$D$9+$F$11*((DA389+CS389)/MAX(DA389+CS389+DB389, 0.1)*$I$9+DB389/MAX(DA389+CS389+DB389, 0.1)*$J$9))/($B$11+$C$11+$F$11)</f>
        <v>0</v>
      </c>
      <c r="BQ389">
        <f>($B$11*$K$9+$C$11*$K$9+$F$11*((DA389+CS389)/MAX(DA389+CS389+DB389, 0.1)*$P$9+DB389/MAX(DA389+CS389+DB389, 0.1)*$Q$9))/($B$11+$C$11+$F$11)</f>
        <v>0</v>
      </c>
      <c r="BR389">
        <v>6</v>
      </c>
      <c r="BS389">
        <v>0.5</v>
      </c>
      <c r="BT389" t="s">
        <v>293</v>
      </c>
      <c r="BU389">
        <v>2</v>
      </c>
      <c r="BV389">
        <v>1626127057.6</v>
      </c>
      <c r="BW389">
        <v>399.148333333333</v>
      </c>
      <c r="BX389">
        <v>420.031333333333</v>
      </c>
      <c r="BY389">
        <v>12.5756</v>
      </c>
      <c r="BZ389">
        <v>7.14918</v>
      </c>
      <c r="CA389">
        <v>397.023333333333</v>
      </c>
      <c r="CB389">
        <v>12.5965666666667</v>
      </c>
      <c r="CC389">
        <v>899.971</v>
      </c>
      <c r="CD389">
        <v>100.775666666667</v>
      </c>
      <c r="CE389">
        <v>0.109761</v>
      </c>
      <c r="CF389">
        <v>27.4595</v>
      </c>
      <c r="CG389">
        <v>25.5434</v>
      </c>
      <c r="CH389">
        <v>999.9</v>
      </c>
      <c r="CI389">
        <v>0</v>
      </c>
      <c r="CJ389">
        <v>0</v>
      </c>
      <c r="CK389">
        <v>9903.12333333333</v>
      </c>
      <c r="CL389">
        <v>0</v>
      </c>
      <c r="CM389">
        <v>0.221023</v>
      </c>
      <c r="CN389">
        <v>1460.06</v>
      </c>
      <c r="CO389">
        <v>0.973000666666667</v>
      </c>
      <c r="CP389">
        <v>0.0269992333333333</v>
      </c>
      <c r="CQ389">
        <v>0</v>
      </c>
      <c r="CR389">
        <v>873.345</v>
      </c>
      <c r="CS389">
        <v>4.99999</v>
      </c>
      <c r="CT389">
        <v>12823.1333333333</v>
      </c>
      <c r="CU389">
        <v>12728.8666666667</v>
      </c>
      <c r="CV389">
        <v>40.625</v>
      </c>
      <c r="CW389">
        <v>42.375</v>
      </c>
      <c r="CX389">
        <v>41.625</v>
      </c>
      <c r="CY389">
        <v>41.937</v>
      </c>
      <c r="CZ389">
        <v>42.812</v>
      </c>
      <c r="DA389">
        <v>1415.77</v>
      </c>
      <c r="DB389">
        <v>39.29</v>
      </c>
      <c r="DC389">
        <v>0</v>
      </c>
      <c r="DD389">
        <v>1626127068.1</v>
      </c>
      <c r="DE389">
        <v>0</v>
      </c>
      <c r="DF389">
        <v>873.157038461538</v>
      </c>
      <c r="DG389">
        <v>1.34191452201984</v>
      </c>
      <c r="DH389">
        <v>21.6957265459655</v>
      </c>
      <c r="DI389">
        <v>12820.1230769231</v>
      </c>
      <c r="DJ389">
        <v>15</v>
      </c>
      <c r="DK389">
        <v>1626126261</v>
      </c>
      <c r="DL389" t="s">
        <v>294</v>
      </c>
      <c r="DM389">
        <v>1626126255</v>
      </c>
      <c r="DN389">
        <v>1626126261</v>
      </c>
      <c r="DO389">
        <v>7</v>
      </c>
      <c r="DP389">
        <v>0.339</v>
      </c>
      <c r="DQ389">
        <v>0.02</v>
      </c>
      <c r="DR389">
        <v>2.158</v>
      </c>
      <c r="DS389">
        <v>-0.064</v>
      </c>
      <c r="DT389">
        <v>420</v>
      </c>
      <c r="DU389">
        <v>4</v>
      </c>
      <c r="DV389">
        <v>0.09</v>
      </c>
      <c r="DW389">
        <v>0.05</v>
      </c>
      <c r="DX389">
        <v>-20.7993097560976</v>
      </c>
      <c r="DY389">
        <v>-0.278749128919929</v>
      </c>
      <c r="DZ389">
        <v>0.0494235936788863</v>
      </c>
      <c r="EA389">
        <v>1</v>
      </c>
      <c r="EB389">
        <v>873.118</v>
      </c>
      <c r="EC389">
        <v>1.24889848751042</v>
      </c>
      <c r="ED389">
        <v>0.248168320201258</v>
      </c>
      <c r="EE389">
        <v>1</v>
      </c>
      <c r="EF389">
        <v>5.36291634146341</v>
      </c>
      <c r="EG389">
        <v>0.455089547038327</v>
      </c>
      <c r="EH389">
        <v>0.0487551123901492</v>
      </c>
      <c r="EI389">
        <v>0</v>
      </c>
      <c r="EJ389">
        <v>2</v>
      </c>
      <c r="EK389">
        <v>3</v>
      </c>
      <c r="EL389" t="s">
        <v>340</v>
      </c>
      <c r="EM389">
        <v>100</v>
      </c>
      <c r="EN389">
        <v>100</v>
      </c>
      <c r="EO389">
        <v>2.125</v>
      </c>
      <c r="EP389">
        <v>-0.0207</v>
      </c>
      <c r="EQ389">
        <v>1.36772170046793</v>
      </c>
      <c r="ER389">
        <v>0.00225868272383977</v>
      </c>
      <c r="ES389">
        <v>-9.96746185667655e-07</v>
      </c>
      <c r="ET389">
        <v>2.83711317370827e-10</v>
      </c>
      <c r="EU389">
        <v>-0.063082517618382</v>
      </c>
      <c r="EV389">
        <v>-0.00217948432402501</v>
      </c>
      <c r="EW389">
        <v>0.000453263451741206</v>
      </c>
      <c r="EX389">
        <v>-1.16319206543697e-06</v>
      </c>
      <c r="EY389">
        <v>-2</v>
      </c>
      <c r="EZ389">
        <v>2196</v>
      </c>
      <c r="FA389">
        <v>1</v>
      </c>
      <c r="FB389">
        <v>25</v>
      </c>
      <c r="FC389">
        <v>13.4</v>
      </c>
      <c r="FD389">
        <v>13.3</v>
      </c>
      <c r="FE389">
        <v>18</v>
      </c>
      <c r="FF389">
        <v>949.03</v>
      </c>
      <c r="FG389">
        <v>427.115</v>
      </c>
      <c r="FH389">
        <v>32.3141</v>
      </c>
      <c r="FI389">
        <v>25.3669</v>
      </c>
      <c r="FJ389">
        <v>30.0002</v>
      </c>
      <c r="FK389">
        <v>25.4837</v>
      </c>
      <c r="FL389">
        <v>25.523</v>
      </c>
      <c r="FM389">
        <v>25.3034</v>
      </c>
      <c r="FN389">
        <v>59.4532</v>
      </c>
      <c r="FO389">
        <v>0</v>
      </c>
      <c r="FP389">
        <v>32.43</v>
      </c>
      <c r="FQ389">
        <v>420</v>
      </c>
      <c r="FR389">
        <v>7.2634</v>
      </c>
      <c r="FS389">
        <v>101.446</v>
      </c>
      <c r="FT389">
        <v>102.067</v>
      </c>
    </row>
    <row r="390" spans="1:176">
      <c r="A390">
        <v>374</v>
      </c>
      <c r="B390">
        <v>1626127060.6</v>
      </c>
      <c r="C390">
        <v>746.099999904633</v>
      </c>
      <c r="D390" t="s">
        <v>1042</v>
      </c>
      <c r="E390" t="s">
        <v>1043</v>
      </c>
      <c r="F390">
        <v>1</v>
      </c>
      <c r="I390">
        <v>1626127059.6</v>
      </c>
      <c r="J390">
        <f>(K390)/1000</f>
        <v>0</v>
      </c>
      <c r="K390">
        <f>1000*CC390*AI390*(BY390-BZ390)/(100*BR390*(1000-AI390*BY390))</f>
        <v>0</v>
      </c>
      <c r="L390">
        <f>CC390*AI390*(BX390-BW390*(1000-AI390*BZ390)/(1000-AI390*BY390))/(100*BR390)</f>
        <v>0</v>
      </c>
      <c r="M390">
        <f>BW390 - IF(AI390&gt;1, L390*BR390*100.0/(AK390*CK390), 0)</f>
        <v>0</v>
      </c>
      <c r="N390">
        <f>((T390-J390/2)*M390-L390)/(T390+J390/2)</f>
        <v>0</v>
      </c>
      <c r="O390">
        <f>N390*(CD390+CE390)/1000.0</f>
        <v>0</v>
      </c>
      <c r="P390">
        <f>(BW390 - IF(AI390&gt;1, L390*BR390*100.0/(AK390*CK390), 0))*(CD390+CE390)/1000.0</f>
        <v>0</v>
      </c>
      <c r="Q390">
        <f>2.0/((1/S390-1/R390)+SIGN(S390)*SQRT((1/S390-1/R390)*(1/S390-1/R390) + 4*BS390/((BS390+1)*(BS390+1))*(2*1/S390*1/R390-1/R390*1/R390)))</f>
        <v>0</v>
      </c>
      <c r="R390">
        <f>IF(LEFT(BT390,1)&lt;&gt;"0",IF(LEFT(BT390,1)="1",3.0,BU390),$D$5+$E$5*(CK390*CD390/($K$5*1000))+$F$5*(CK390*CD390/($K$5*1000))*MAX(MIN(BR390,$J$5),$I$5)*MAX(MIN(BR390,$J$5),$I$5)+$G$5*MAX(MIN(BR390,$J$5),$I$5)*(CK390*CD390/($K$5*1000))+$H$5*(CK390*CD390/($K$5*1000))*(CK390*CD390/($K$5*1000)))</f>
        <v>0</v>
      </c>
      <c r="S390">
        <f>J390*(1000-(1000*0.61365*exp(17.502*W390/(240.97+W390))/(CD390+CE390)+BY390)/2)/(1000*0.61365*exp(17.502*W390/(240.97+W390))/(CD390+CE390)-BY390)</f>
        <v>0</v>
      </c>
      <c r="T390">
        <f>1/((BS390+1)/(Q390/1.6)+1/(R390/1.37)) + BS390/((BS390+1)/(Q390/1.6) + BS390/(R390/1.37))</f>
        <v>0</v>
      </c>
      <c r="U390">
        <f>(BN390*BQ390)</f>
        <v>0</v>
      </c>
      <c r="V390">
        <f>(CF390+(U390+2*0.95*5.67E-8*(((CF390+$B$7)+273)^4-(CF390+273)^4)-44100*J390)/(1.84*29.3*R390+8*0.95*5.67E-8*(CF390+273)^3))</f>
        <v>0</v>
      </c>
      <c r="W390">
        <f>($C$7*CG390+$D$7*CH390+$E$7*V390)</f>
        <v>0</v>
      </c>
      <c r="X390">
        <f>0.61365*exp(17.502*W390/(240.97+W390))</f>
        <v>0</v>
      </c>
      <c r="Y390">
        <f>(Z390/AA390*100)</f>
        <v>0</v>
      </c>
      <c r="Z390">
        <f>BY390*(CD390+CE390)/1000</f>
        <v>0</v>
      </c>
      <c r="AA390">
        <f>0.61365*exp(17.502*CF390/(240.97+CF390))</f>
        <v>0</v>
      </c>
      <c r="AB390">
        <f>(X390-BY390*(CD390+CE390)/1000)</f>
        <v>0</v>
      </c>
      <c r="AC390">
        <f>(-J390*44100)</f>
        <v>0</v>
      </c>
      <c r="AD390">
        <f>2*29.3*R390*0.92*(CF390-W390)</f>
        <v>0</v>
      </c>
      <c r="AE390">
        <f>2*0.95*5.67E-8*(((CF390+$B$7)+273)^4-(W390+273)^4)</f>
        <v>0</v>
      </c>
      <c r="AF390">
        <f>U390+AE390+AC390+AD390</f>
        <v>0</v>
      </c>
      <c r="AG390">
        <v>9</v>
      </c>
      <c r="AH390">
        <v>1</v>
      </c>
      <c r="AI390">
        <f>IF(AG390*$H$13&gt;=AK390,1.0,(AK390/(AK390-AG390*$H$13)))</f>
        <v>0</v>
      </c>
      <c r="AJ390">
        <f>(AI390-1)*100</f>
        <v>0</v>
      </c>
      <c r="AK390">
        <f>MAX(0,($B$13+$C$13*CK390)/(1+$D$13*CK390)*CD390/(CF390+273)*$E$13)</f>
        <v>0</v>
      </c>
      <c r="AL390" t="s">
        <v>292</v>
      </c>
      <c r="AM390" t="s">
        <v>292</v>
      </c>
      <c r="AN390">
        <v>0</v>
      </c>
      <c r="AO390">
        <v>0</v>
      </c>
      <c r="AP390">
        <f>1-AN390/AO390</f>
        <v>0</v>
      </c>
      <c r="AQ390">
        <v>0</v>
      </c>
      <c r="AR390" t="s">
        <v>292</v>
      </c>
      <c r="AS390" t="s">
        <v>292</v>
      </c>
      <c r="AT390">
        <v>0</v>
      </c>
      <c r="AU390">
        <v>0</v>
      </c>
      <c r="AV390">
        <f>1-AT390/AU390</f>
        <v>0</v>
      </c>
      <c r="AW390">
        <v>0.5</v>
      </c>
      <c r="AX390">
        <f>BO390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292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BN390">
        <f>$B$11*CL390+$C$11*CM390+$F$11*CN390*(1-CQ390)</f>
        <v>0</v>
      </c>
      <c r="BO390">
        <f>BN390*BP390</f>
        <v>0</v>
      </c>
      <c r="BP390">
        <f>($B$11*$D$9+$C$11*$D$9+$F$11*((DA390+CS390)/MAX(DA390+CS390+DB390, 0.1)*$I$9+DB390/MAX(DA390+CS390+DB390, 0.1)*$J$9))/($B$11+$C$11+$F$11)</f>
        <v>0</v>
      </c>
      <c r="BQ390">
        <f>($B$11*$K$9+$C$11*$K$9+$F$11*((DA390+CS390)/MAX(DA390+CS390+DB390, 0.1)*$P$9+DB390/MAX(DA390+CS390+DB390, 0.1)*$Q$9))/($B$11+$C$11+$F$11)</f>
        <v>0</v>
      </c>
      <c r="BR390">
        <v>6</v>
      </c>
      <c r="BS390">
        <v>0.5</v>
      </c>
      <c r="BT390" t="s">
        <v>293</v>
      </c>
      <c r="BU390">
        <v>2</v>
      </c>
      <c r="BV390">
        <v>1626127059.6</v>
      </c>
      <c r="BW390">
        <v>399.131666666667</v>
      </c>
      <c r="BX390">
        <v>419.982333333333</v>
      </c>
      <c r="BY390">
        <v>12.6104</v>
      </c>
      <c r="BZ390">
        <v>7.15300666666667</v>
      </c>
      <c r="CA390">
        <v>397.006333333333</v>
      </c>
      <c r="CB390">
        <v>12.6310333333333</v>
      </c>
      <c r="CC390">
        <v>899.878666666667</v>
      </c>
      <c r="CD390">
        <v>100.776666666667</v>
      </c>
      <c r="CE390">
        <v>0.111398</v>
      </c>
      <c r="CF390">
        <v>27.5094</v>
      </c>
      <c r="CG390">
        <v>25.5857</v>
      </c>
      <c r="CH390">
        <v>999.9</v>
      </c>
      <c r="CI390">
        <v>0</v>
      </c>
      <c r="CJ390">
        <v>0</v>
      </c>
      <c r="CK390">
        <v>9893.75333333333</v>
      </c>
      <c r="CL390">
        <v>0</v>
      </c>
      <c r="CM390">
        <v>0.221023</v>
      </c>
      <c r="CN390">
        <v>1459.97666666667</v>
      </c>
      <c r="CO390">
        <v>0.972999</v>
      </c>
      <c r="CP390">
        <v>0.0270008</v>
      </c>
      <c r="CQ390">
        <v>0</v>
      </c>
      <c r="CR390">
        <v>873.191333333333</v>
      </c>
      <c r="CS390">
        <v>4.99999</v>
      </c>
      <c r="CT390">
        <v>12822.6666666667</v>
      </c>
      <c r="CU390">
        <v>12728.1333333333</v>
      </c>
      <c r="CV390">
        <v>40.625</v>
      </c>
      <c r="CW390">
        <v>42.437</v>
      </c>
      <c r="CX390">
        <v>41.625</v>
      </c>
      <c r="CY390">
        <v>41.937</v>
      </c>
      <c r="CZ390">
        <v>42.812</v>
      </c>
      <c r="DA390">
        <v>1415.68666666667</v>
      </c>
      <c r="DB390">
        <v>39.29</v>
      </c>
      <c r="DC390">
        <v>0</v>
      </c>
      <c r="DD390">
        <v>1626127069.9</v>
      </c>
      <c r="DE390">
        <v>0</v>
      </c>
      <c r="DF390">
        <v>873.18884</v>
      </c>
      <c r="DG390">
        <v>0.992692296995567</v>
      </c>
      <c r="DH390">
        <v>19.8846154113023</v>
      </c>
      <c r="DI390">
        <v>12820.872</v>
      </c>
      <c r="DJ390">
        <v>15</v>
      </c>
      <c r="DK390">
        <v>1626126261</v>
      </c>
      <c r="DL390" t="s">
        <v>294</v>
      </c>
      <c r="DM390">
        <v>1626126255</v>
      </c>
      <c r="DN390">
        <v>1626126261</v>
      </c>
      <c r="DO390">
        <v>7</v>
      </c>
      <c r="DP390">
        <v>0.339</v>
      </c>
      <c r="DQ390">
        <v>0.02</v>
      </c>
      <c r="DR390">
        <v>2.158</v>
      </c>
      <c r="DS390">
        <v>-0.064</v>
      </c>
      <c r="DT390">
        <v>420</v>
      </c>
      <c r="DU390">
        <v>4</v>
      </c>
      <c r="DV390">
        <v>0.09</v>
      </c>
      <c r="DW390">
        <v>0.05</v>
      </c>
      <c r="DX390">
        <v>-20.8090195121951</v>
      </c>
      <c r="DY390">
        <v>-0.290115679442539</v>
      </c>
      <c r="DZ390">
        <v>0.0497879416271588</v>
      </c>
      <c r="EA390">
        <v>1</v>
      </c>
      <c r="EB390">
        <v>873.148757575758</v>
      </c>
      <c r="EC390">
        <v>1.02931305450009</v>
      </c>
      <c r="ED390">
        <v>0.241538005078195</v>
      </c>
      <c r="EE390">
        <v>1</v>
      </c>
      <c r="EF390">
        <v>5.3805612195122</v>
      </c>
      <c r="EG390">
        <v>0.400331916376314</v>
      </c>
      <c r="EH390">
        <v>0.0425994085150235</v>
      </c>
      <c r="EI390">
        <v>0</v>
      </c>
      <c r="EJ390">
        <v>2</v>
      </c>
      <c r="EK390">
        <v>3</v>
      </c>
      <c r="EL390" t="s">
        <v>340</v>
      </c>
      <c r="EM390">
        <v>100</v>
      </c>
      <c r="EN390">
        <v>100</v>
      </c>
      <c r="EO390">
        <v>2.125</v>
      </c>
      <c r="EP390">
        <v>-0.0205</v>
      </c>
      <c r="EQ390">
        <v>1.36772170046793</v>
      </c>
      <c r="ER390">
        <v>0.00225868272383977</v>
      </c>
      <c r="ES390">
        <v>-9.96746185667655e-07</v>
      </c>
      <c r="ET390">
        <v>2.83711317370827e-10</v>
      </c>
      <c r="EU390">
        <v>-0.063082517618382</v>
      </c>
      <c r="EV390">
        <v>-0.00217948432402501</v>
      </c>
      <c r="EW390">
        <v>0.000453263451741206</v>
      </c>
      <c r="EX390">
        <v>-1.16319206543697e-06</v>
      </c>
      <c r="EY390">
        <v>-2</v>
      </c>
      <c r="EZ390">
        <v>2196</v>
      </c>
      <c r="FA390">
        <v>1</v>
      </c>
      <c r="FB390">
        <v>25</v>
      </c>
      <c r="FC390">
        <v>13.4</v>
      </c>
      <c r="FD390">
        <v>13.3</v>
      </c>
      <c r="FE390">
        <v>18</v>
      </c>
      <c r="FF390">
        <v>948.952</v>
      </c>
      <c r="FG390">
        <v>427.292</v>
      </c>
      <c r="FH390">
        <v>32.3842</v>
      </c>
      <c r="FI390">
        <v>25.3683</v>
      </c>
      <c r="FJ390">
        <v>30.0003</v>
      </c>
      <c r="FK390">
        <v>25.4837</v>
      </c>
      <c r="FL390">
        <v>25.523</v>
      </c>
      <c r="FM390">
        <v>25.3052</v>
      </c>
      <c r="FN390">
        <v>59.4532</v>
      </c>
      <c r="FO390">
        <v>0</v>
      </c>
      <c r="FP390">
        <v>32.43</v>
      </c>
      <c r="FQ390">
        <v>420</v>
      </c>
      <c r="FR390">
        <v>7.25906</v>
      </c>
      <c r="FS390">
        <v>101.446</v>
      </c>
      <c r="FT390">
        <v>102.067</v>
      </c>
    </row>
    <row r="391" spans="1:176">
      <c r="A391">
        <v>375</v>
      </c>
      <c r="B391">
        <v>1626127062.6</v>
      </c>
      <c r="C391">
        <v>748.099999904633</v>
      </c>
      <c r="D391" t="s">
        <v>1044</v>
      </c>
      <c r="E391" t="s">
        <v>1045</v>
      </c>
      <c r="F391">
        <v>1</v>
      </c>
      <c r="I391">
        <v>1626127061.6</v>
      </c>
      <c r="J391">
        <f>(K391)/1000</f>
        <v>0</v>
      </c>
      <c r="K391">
        <f>1000*CC391*AI391*(BY391-BZ391)/(100*BR391*(1000-AI391*BY391))</f>
        <v>0</v>
      </c>
      <c r="L391">
        <f>CC391*AI391*(BX391-BW391*(1000-AI391*BZ391)/(1000-AI391*BY391))/(100*BR391)</f>
        <v>0</v>
      </c>
      <c r="M391">
        <f>BW391 - IF(AI391&gt;1, L391*BR391*100.0/(AK391*CK391), 0)</f>
        <v>0</v>
      </c>
      <c r="N391">
        <f>((T391-J391/2)*M391-L391)/(T391+J391/2)</f>
        <v>0</v>
      </c>
      <c r="O391">
        <f>N391*(CD391+CE391)/1000.0</f>
        <v>0</v>
      </c>
      <c r="P391">
        <f>(BW391 - IF(AI391&gt;1, L391*BR391*100.0/(AK391*CK391), 0))*(CD391+CE391)/1000.0</f>
        <v>0</v>
      </c>
      <c r="Q391">
        <f>2.0/((1/S391-1/R391)+SIGN(S391)*SQRT((1/S391-1/R391)*(1/S391-1/R391) + 4*BS391/((BS391+1)*(BS391+1))*(2*1/S391*1/R391-1/R391*1/R391)))</f>
        <v>0</v>
      </c>
      <c r="R391">
        <f>IF(LEFT(BT391,1)&lt;&gt;"0",IF(LEFT(BT391,1)="1",3.0,BU391),$D$5+$E$5*(CK391*CD391/($K$5*1000))+$F$5*(CK391*CD391/($K$5*1000))*MAX(MIN(BR391,$J$5),$I$5)*MAX(MIN(BR391,$J$5),$I$5)+$G$5*MAX(MIN(BR391,$J$5),$I$5)*(CK391*CD391/($K$5*1000))+$H$5*(CK391*CD391/($K$5*1000))*(CK391*CD391/($K$5*1000)))</f>
        <v>0</v>
      </c>
      <c r="S391">
        <f>J391*(1000-(1000*0.61365*exp(17.502*W391/(240.97+W391))/(CD391+CE391)+BY391)/2)/(1000*0.61365*exp(17.502*W391/(240.97+W391))/(CD391+CE391)-BY391)</f>
        <v>0</v>
      </c>
      <c r="T391">
        <f>1/((BS391+1)/(Q391/1.6)+1/(R391/1.37)) + BS391/((BS391+1)/(Q391/1.6) + BS391/(R391/1.37))</f>
        <v>0</v>
      </c>
      <c r="U391">
        <f>(BN391*BQ391)</f>
        <v>0</v>
      </c>
      <c r="V391">
        <f>(CF391+(U391+2*0.95*5.67E-8*(((CF391+$B$7)+273)^4-(CF391+273)^4)-44100*J391)/(1.84*29.3*R391+8*0.95*5.67E-8*(CF391+273)^3))</f>
        <v>0</v>
      </c>
      <c r="W391">
        <f>($C$7*CG391+$D$7*CH391+$E$7*V391)</f>
        <v>0</v>
      </c>
      <c r="X391">
        <f>0.61365*exp(17.502*W391/(240.97+W391))</f>
        <v>0</v>
      </c>
      <c r="Y391">
        <f>(Z391/AA391*100)</f>
        <v>0</v>
      </c>
      <c r="Z391">
        <f>BY391*(CD391+CE391)/1000</f>
        <v>0</v>
      </c>
      <c r="AA391">
        <f>0.61365*exp(17.502*CF391/(240.97+CF391))</f>
        <v>0</v>
      </c>
      <c r="AB391">
        <f>(X391-BY391*(CD391+CE391)/1000)</f>
        <v>0</v>
      </c>
      <c r="AC391">
        <f>(-J391*44100)</f>
        <v>0</v>
      </c>
      <c r="AD391">
        <f>2*29.3*R391*0.92*(CF391-W391)</f>
        <v>0</v>
      </c>
      <c r="AE391">
        <f>2*0.95*5.67E-8*(((CF391+$B$7)+273)^4-(W391+273)^4)</f>
        <v>0</v>
      </c>
      <c r="AF391">
        <f>U391+AE391+AC391+AD391</f>
        <v>0</v>
      </c>
      <c r="AG391">
        <v>10</v>
      </c>
      <c r="AH391">
        <v>1</v>
      </c>
      <c r="AI391">
        <f>IF(AG391*$H$13&gt;=AK391,1.0,(AK391/(AK391-AG391*$H$13)))</f>
        <v>0</v>
      </c>
      <c r="AJ391">
        <f>(AI391-1)*100</f>
        <v>0</v>
      </c>
      <c r="AK391">
        <f>MAX(0,($B$13+$C$13*CK391)/(1+$D$13*CK391)*CD391/(CF391+273)*$E$13)</f>
        <v>0</v>
      </c>
      <c r="AL391" t="s">
        <v>292</v>
      </c>
      <c r="AM391" t="s">
        <v>292</v>
      </c>
      <c r="AN391">
        <v>0</v>
      </c>
      <c r="AO391">
        <v>0</v>
      </c>
      <c r="AP391">
        <f>1-AN391/AO391</f>
        <v>0</v>
      </c>
      <c r="AQ391">
        <v>0</v>
      </c>
      <c r="AR391" t="s">
        <v>292</v>
      </c>
      <c r="AS391" t="s">
        <v>292</v>
      </c>
      <c r="AT391">
        <v>0</v>
      </c>
      <c r="AU391">
        <v>0</v>
      </c>
      <c r="AV391">
        <f>1-AT391/AU391</f>
        <v>0</v>
      </c>
      <c r="AW391">
        <v>0.5</v>
      </c>
      <c r="AX391">
        <f>BO391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292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BN391">
        <f>$B$11*CL391+$C$11*CM391+$F$11*CN391*(1-CQ391)</f>
        <v>0</v>
      </c>
      <c r="BO391">
        <f>BN391*BP391</f>
        <v>0</v>
      </c>
      <c r="BP391">
        <f>($B$11*$D$9+$C$11*$D$9+$F$11*((DA391+CS391)/MAX(DA391+CS391+DB391, 0.1)*$I$9+DB391/MAX(DA391+CS391+DB391, 0.1)*$J$9))/($B$11+$C$11+$F$11)</f>
        <v>0</v>
      </c>
      <c r="BQ391">
        <f>($B$11*$K$9+$C$11*$K$9+$F$11*((DA391+CS391)/MAX(DA391+CS391+DB391, 0.1)*$P$9+DB391/MAX(DA391+CS391+DB391, 0.1)*$Q$9))/($B$11+$C$11+$F$11)</f>
        <v>0</v>
      </c>
      <c r="BR391">
        <v>6</v>
      </c>
      <c r="BS391">
        <v>0.5</v>
      </c>
      <c r="BT391" t="s">
        <v>293</v>
      </c>
      <c r="BU391">
        <v>2</v>
      </c>
      <c r="BV391">
        <v>1626127061.6</v>
      </c>
      <c r="BW391">
        <v>399.070666666667</v>
      </c>
      <c r="BX391">
        <v>419.928333333333</v>
      </c>
      <c r="BY391">
        <v>12.6433333333333</v>
      </c>
      <c r="BZ391">
        <v>7.16493</v>
      </c>
      <c r="CA391">
        <v>396.945666666667</v>
      </c>
      <c r="CB391">
        <v>12.6637</v>
      </c>
      <c r="CC391">
        <v>899.980333333333</v>
      </c>
      <c r="CD391">
        <v>100.777666666667</v>
      </c>
      <c r="CE391">
        <v>0.111534333333333</v>
      </c>
      <c r="CF391">
        <v>27.5543333333333</v>
      </c>
      <c r="CG391">
        <v>25.6242666666667</v>
      </c>
      <c r="CH391">
        <v>999.9</v>
      </c>
      <c r="CI391">
        <v>0</v>
      </c>
      <c r="CJ391">
        <v>0</v>
      </c>
      <c r="CK391">
        <v>9982.70666666667</v>
      </c>
      <c r="CL391">
        <v>0</v>
      </c>
      <c r="CM391">
        <v>0.221023</v>
      </c>
      <c r="CN391">
        <v>1459.97333333333</v>
      </c>
      <c r="CO391">
        <v>0.972999</v>
      </c>
      <c r="CP391">
        <v>0.0270008</v>
      </c>
      <c r="CQ391">
        <v>0</v>
      </c>
      <c r="CR391">
        <v>873.426666666667</v>
      </c>
      <c r="CS391">
        <v>4.99999</v>
      </c>
      <c r="CT391">
        <v>12824.0666666667</v>
      </c>
      <c r="CU391">
        <v>12728.1333333333</v>
      </c>
      <c r="CV391">
        <v>40.625</v>
      </c>
      <c r="CW391">
        <v>42.4163333333333</v>
      </c>
      <c r="CX391">
        <v>41.625</v>
      </c>
      <c r="CY391">
        <v>41.937</v>
      </c>
      <c r="CZ391">
        <v>42.812</v>
      </c>
      <c r="DA391">
        <v>1415.68333333333</v>
      </c>
      <c r="DB391">
        <v>39.29</v>
      </c>
      <c r="DC391">
        <v>0</v>
      </c>
      <c r="DD391">
        <v>1626127071.7</v>
      </c>
      <c r="DE391">
        <v>0</v>
      </c>
      <c r="DF391">
        <v>873.243269230769</v>
      </c>
      <c r="DG391">
        <v>0.766803406629747</v>
      </c>
      <c r="DH391">
        <v>20.4341880981567</v>
      </c>
      <c r="DI391">
        <v>12821.4346153846</v>
      </c>
      <c r="DJ391">
        <v>15</v>
      </c>
      <c r="DK391">
        <v>1626126261</v>
      </c>
      <c r="DL391" t="s">
        <v>294</v>
      </c>
      <c r="DM391">
        <v>1626126255</v>
      </c>
      <c r="DN391">
        <v>1626126261</v>
      </c>
      <c r="DO391">
        <v>7</v>
      </c>
      <c r="DP391">
        <v>0.339</v>
      </c>
      <c r="DQ391">
        <v>0.02</v>
      </c>
      <c r="DR391">
        <v>2.158</v>
      </c>
      <c r="DS391">
        <v>-0.064</v>
      </c>
      <c r="DT391">
        <v>420</v>
      </c>
      <c r="DU391">
        <v>4</v>
      </c>
      <c r="DV391">
        <v>0.09</v>
      </c>
      <c r="DW391">
        <v>0.05</v>
      </c>
      <c r="DX391">
        <v>-20.8143878048781</v>
      </c>
      <c r="DY391">
        <v>-0.336073170731764</v>
      </c>
      <c r="DZ391">
        <v>0.0505128247184327</v>
      </c>
      <c r="EA391">
        <v>1</v>
      </c>
      <c r="EB391">
        <v>873.178571428572</v>
      </c>
      <c r="EC391">
        <v>0.951949768674157</v>
      </c>
      <c r="ED391">
        <v>0.239970270267476</v>
      </c>
      <c r="EE391">
        <v>1</v>
      </c>
      <c r="EF391">
        <v>5.39789048780488</v>
      </c>
      <c r="EG391">
        <v>0.378528292682935</v>
      </c>
      <c r="EH391">
        <v>0.0398854248671769</v>
      </c>
      <c r="EI391">
        <v>0</v>
      </c>
      <c r="EJ391">
        <v>2</v>
      </c>
      <c r="EK391">
        <v>3</v>
      </c>
      <c r="EL391" t="s">
        <v>340</v>
      </c>
      <c r="EM391">
        <v>100</v>
      </c>
      <c r="EN391">
        <v>100</v>
      </c>
      <c r="EO391">
        <v>2.125</v>
      </c>
      <c r="EP391">
        <v>-0.0202</v>
      </c>
      <c r="EQ391">
        <v>1.36772170046793</v>
      </c>
      <c r="ER391">
        <v>0.00225868272383977</v>
      </c>
      <c r="ES391">
        <v>-9.96746185667655e-07</v>
      </c>
      <c r="ET391">
        <v>2.83711317370827e-10</v>
      </c>
      <c r="EU391">
        <v>-0.063082517618382</v>
      </c>
      <c r="EV391">
        <v>-0.00217948432402501</v>
      </c>
      <c r="EW391">
        <v>0.000453263451741206</v>
      </c>
      <c r="EX391">
        <v>-1.16319206543697e-06</v>
      </c>
      <c r="EY391">
        <v>-2</v>
      </c>
      <c r="EZ391">
        <v>2196</v>
      </c>
      <c r="FA391">
        <v>1</v>
      </c>
      <c r="FB391">
        <v>25</v>
      </c>
      <c r="FC391">
        <v>13.5</v>
      </c>
      <c r="FD391">
        <v>13.4</v>
      </c>
      <c r="FE391">
        <v>18</v>
      </c>
      <c r="FF391">
        <v>948.952</v>
      </c>
      <c r="FG391">
        <v>427.204</v>
      </c>
      <c r="FH391">
        <v>32.4464</v>
      </c>
      <c r="FI391">
        <v>25.3696</v>
      </c>
      <c r="FJ391">
        <v>30.0003</v>
      </c>
      <c r="FK391">
        <v>25.4837</v>
      </c>
      <c r="FL391">
        <v>25.523</v>
      </c>
      <c r="FM391">
        <v>25.3064</v>
      </c>
      <c r="FN391">
        <v>59.1789</v>
      </c>
      <c r="FO391">
        <v>0</v>
      </c>
      <c r="FP391">
        <v>32.53</v>
      </c>
      <c r="FQ391">
        <v>420</v>
      </c>
      <c r="FR391">
        <v>7.31569</v>
      </c>
      <c r="FS391">
        <v>101.445</v>
      </c>
      <c r="FT391">
        <v>102.067</v>
      </c>
    </row>
    <row r="392" spans="1:176">
      <c r="A392">
        <v>376</v>
      </c>
      <c r="B392">
        <v>1626127064.6</v>
      </c>
      <c r="C392">
        <v>750.099999904633</v>
      </c>
      <c r="D392" t="s">
        <v>1046</v>
      </c>
      <c r="E392" t="s">
        <v>1047</v>
      </c>
      <c r="F392">
        <v>1</v>
      </c>
      <c r="I392">
        <v>1626127063.6</v>
      </c>
      <c r="J392">
        <f>(K392)/1000</f>
        <v>0</v>
      </c>
      <c r="K392">
        <f>1000*CC392*AI392*(BY392-BZ392)/(100*BR392*(1000-AI392*BY392))</f>
        <v>0</v>
      </c>
      <c r="L392">
        <f>CC392*AI392*(BX392-BW392*(1000-AI392*BZ392)/(1000-AI392*BY392))/(100*BR392)</f>
        <v>0</v>
      </c>
      <c r="M392">
        <f>BW392 - IF(AI392&gt;1, L392*BR392*100.0/(AK392*CK392), 0)</f>
        <v>0</v>
      </c>
      <c r="N392">
        <f>((T392-J392/2)*M392-L392)/(T392+J392/2)</f>
        <v>0</v>
      </c>
      <c r="O392">
        <f>N392*(CD392+CE392)/1000.0</f>
        <v>0</v>
      </c>
      <c r="P392">
        <f>(BW392 - IF(AI392&gt;1, L392*BR392*100.0/(AK392*CK392), 0))*(CD392+CE392)/1000.0</f>
        <v>0</v>
      </c>
      <c r="Q392">
        <f>2.0/((1/S392-1/R392)+SIGN(S392)*SQRT((1/S392-1/R392)*(1/S392-1/R392) + 4*BS392/((BS392+1)*(BS392+1))*(2*1/S392*1/R392-1/R392*1/R392)))</f>
        <v>0</v>
      </c>
      <c r="R392">
        <f>IF(LEFT(BT392,1)&lt;&gt;"0",IF(LEFT(BT392,1)="1",3.0,BU392),$D$5+$E$5*(CK392*CD392/($K$5*1000))+$F$5*(CK392*CD392/($K$5*1000))*MAX(MIN(BR392,$J$5),$I$5)*MAX(MIN(BR392,$J$5),$I$5)+$G$5*MAX(MIN(BR392,$J$5),$I$5)*(CK392*CD392/($K$5*1000))+$H$5*(CK392*CD392/($K$5*1000))*(CK392*CD392/($K$5*1000)))</f>
        <v>0</v>
      </c>
      <c r="S392">
        <f>J392*(1000-(1000*0.61365*exp(17.502*W392/(240.97+W392))/(CD392+CE392)+BY392)/2)/(1000*0.61365*exp(17.502*W392/(240.97+W392))/(CD392+CE392)-BY392)</f>
        <v>0</v>
      </c>
      <c r="T392">
        <f>1/((BS392+1)/(Q392/1.6)+1/(R392/1.37)) + BS392/((BS392+1)/(Q392/1.6) + BS392/(R392/1.37))</f>
        <v>0</v>
      </c>
      <c r="U392">
        <f>(BN392*BQ392)</f>
        <v>0</v>
      </c>
      <c r="V392">
        <f>(CF392+(U392+2*0.95*5.67E-8*(((CF392+$B$7)+273)^4-(CF392+273)^4)-44100*J392)/(1.84*29.3*R392+8*0.95*5.67E-8*(CF392+273)^3))</f>
        <v>0</v>
      </c>
      <c r="W392">
        <f>($C$7*CG392+$D$7*CH392+$E$7*V392)</f>
        <v>0</v>
      </c>
      <c r="X392">
        <f>0.61365*exp(17.502*W392/(240.97+W392))</f>
        <v>0</v>
      </c>
      <c r="Y392">
        <f>(Z392/AA392*100)</f>
        <v>0</v>
      </c>
      <c r="Z392">
        <f>BY392*(CD392+CE392)/1000</f>
        <v>0</v>
      </c>
      <c r="AA392">
        <f>0.61365*exp(17.502*CF392/(240.97+CF392))</f>
        <v>0</v>
      </c>
      <c r="AB392">
        <f>(X392-BY392*(CD392+CE392)/1000)</f>
        <v>0</v>
      </c>
      <c r="AC392">
        <f>(-J392*44100)</f>
        <v>0</v>
      </c>
      <c r="AD392">
        <f>2*29.3*R392*0.92*(CF392-W392)</f>
        <v>0</v>
      </c>
      <c r="AE392">
        <f>2*0.95*5.67E-8*(((CF392+$B$7)+273)^4-(W392+273)^4)</f>
        <v>0</v>
      </c>
      <c r="AF392">
        <f>U392+AE392+AC392+AD392</f>
        <v>0</v>
      </c>
      <c r="AG392">
        <v>10</v>
      </c>
      <c r="AH392">
        <v>1</v>
      </c>
      <c r="AI392">
        <f>IF(AG392*$H$13&gt;=AK392,1.0,(AK392/(AK392-AG392*$H$13)))</f>
        <v>0</v>
      </c>
      <c r="AJ392">
        <f>(AI392-1)*100</f>
        <v>0</v>
      </c>
      <c r="AK392">
        <f>MAX(0,($B$13+$C$13*CK392)/(1+$D$13*CK392)*CD392/(CF392+273)*$E$13)</f>
        <v>0</v>
      </c>
      <c r="AL392" t="s">
        <v>292</v>
      </c>
      <c r="AM392" t="s">
        <v>292</v>
      </c>
      <c r="AN392">
        <v>0</v>
      </c>
      <c r="AO392">
        <v>0</v>
      </c>
      <c r="AP392">
        <f>1-AN392/AO392</f>
        <v>0</v>
      </c>
      <c r="AQ392">
        <v>0</v>
      </c>
      <c r="AR392" t="s">
        <v>292</v>
      </c>
      <c r="AS392" t="s">
        <v>292</v>
      </c>
      <c r="AT392">
        <v>0</v>
      </c>
      <c r="AU392">
        <v>0</v>
      </c>
      <c r="AV392">
        <f>1-AT392/AU392</f>
        <v>0</v>
      </c>
      <c r="AW392">
        <v>0.5</v>
      </c>
      <c r="AX392">
        <f>BO392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292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BN392">
        <f>$B$11*CL392+$C$11*CM392+$F$11*CN392*(1-CQ392)</f>
        <v>0</v>
      </c>
      <c r="BO392">
        <f>BN392*BP392</f>
        <v>0</v>
      </c>
      <c r="BP392">
        <f>($B$11*$D$9+$C$11*$D$9+$F$11*((DA392+CS392)/MAX(DA392+CS392+DB392, 0.1)*$I$9+DB392/MAX(DA392+CS392+DB392, 0.1)*$J$9))/($B$11+$C$11+$F$11)</f>
        <v>0</v>
      </c>
      <c r="BQ392">
        <f>($B$11*$K$9+$C$11*$K$9+$F$11*((DA392+CS392)/MAX(DA392+CS392+DB392, 0.1)*$P$9+DB392/MAX(DA392+CS392+DB392, 0.1)*$Q$9))/($B$11+$C$11+$F$11)</f>
        <v>0</v>
      </c>
      <c r="BR392">
        <v>6</v>
      </c>
      <c r="BS392">
        <v>0.5</v>
      </c>
      <c r="BT392" t="s">
        <v>293</v>
      </c>
      <c r="BU392">
        <v>2</v>
      </c>
      <c r="BV392">
        <v>1626127063.6</v>
      </c>
      <c r="BW392">
        <v>399.040333333333</v>
      </c>
      <c r="BX392">
        <v>419.927</v>
      </c>
      <c r="BY392">
        <v>12.6741333333333</v>
      </c>
      <c r="BZ392">
        <v>7.18381333333333</v>
      </c>
      <c r="CA392">
        <v>396.915666666667</v>
      </c>
      <c r="CB392">
        <v>12.6942666666667</v>
      </c>
      <c r="CC392">
        <v>899.974333333333</v>
      </c>
      <c r="CD392">
        <v>100.778</v>
      </c>
      <c r="CE392">
        <v>0.111524666666667</v>
      </c>
      <c r="CF392">
        <v>27.5978</v>
      </c>
      <c r="CG392">
        <v>25.6604333333333</v>
      </c>
      <c r="CH392">
        <v>999.9</v>
      </c>
      <c r="CI392">
        <v>0</v>
      </c>
      <c r="CJ392">
        <v>0</v>
      </c>
      <c r="CK392">
        <v>9983.12666666667</v>
      </c>
      <c r="CL392">
        <v>0</v>
      </c>
      <c r="CM392">
        <v>0.221023</v>
      </c>
      <c r="CN392">
        <v>1459.96666666667</v>
      </c>
      <c r="CO392">
        <v>0.972999</v>
      </c>
      <c r="CP392">
        <v>0.0270008</v>
      </c>
      <c r="CQ392">
        <v>0</v>
      </c>
      <c r="CR392">
        <v>873.411</v>
      </c>
      <c r="CS392">
        <v>4.99999</v>
      </c>
      <c r="CT392">
        <v>12825.2</v>
      </c>
      <c r="CU392">
        <v>12728.0666666667</v>
      </c>
      <c r="CV392">
        <v>40.625</v>
      </c>
      <c r="CW392">
        <v>42.375</v>
      </c>
      <c r="CX392">
        <v>41.625</v>
      </c>
      <c r="CY392">
        <v>41.937</v>
      </c>
      <c r="CZ392">
        <v>42.812</v>
      </c>
      <c r="DA392">
        <v>1415.67666666667</v>
      </c>
      <c r="DB392">
        <v>39.29</v>
      </c>
      <c r="DC392">
        <v>0</v>
      </c>
      <c r="DD392">
        <v>1626127074.1</v>
      </c>
      <c r="DE392">
        <v>0</v>
      </c>
      <c r="DF392">
        <v>873.292269230769</v>
      </c>
      <c r="DG392">
        <v>0.702529905247936</v>
      </c>
      <c r="DH392">
        <v>22.7863248293525</v>
      </c>
      <c r="DI392">
        <v>12822.4115384615</v>
      </c>
      <c r="DJ392">
        <v>15</v>
      </c>
      <c r="DK392">
        <v>1626126261</v>
      </c>
      <c r="DL392" t="s">
        <v>294</v>
      </c>
      <c r="DM392">
        <v>1626126255</v>
      </c>
      <c r="DN392">
        <v>1626126261</v>
      </c>
      <c r="DO392">
        <v>7</v>
      </c>
      <c r="DP392">
        <v>0.339</v>
      </c>
      <c r="DQ392">
        <v>0.02</v>
      </c>
      <c r="DR392">
        <v>2.158</v>
      </c>
      <c r="DS392">
        <v>-0.064</v>
      </c>
      <c r="DT392">
        <v>420</v>
      </c>
      <c r="DU392">
        <v>4</v>
      </c>
      <c r="DV392">
        <v>0.09</v>
      </c>
      <c r="DW392">
        <v>0.05</v>
      </c>
      <c r="DX392">
        <v>-20.8184024390244</v>
      </c>
      <c r="DY392">
        <v>-0.461993728223024</v>
      </c>
      <c r="DZ392">
        <v>0.0529682854389667</v>
      </c>
      <c r="EA392">
        <v>1</v>
      </c>
      <c r="EB392">
        <v>873.203117647059</v>
      </c>
      <c r="EC392">
        <v>1.26981938632866</v>
      </c>
      <c r="ED392">
        <v>0.249616148222203</v>
      </c>
      <c r="EE392">
        <v>1</v>
      </c>
      <c r="EF392">
        <v>5.41353268292683</v>
      </c>
      <c r="EG392">
        <v>0.378434006968636</v>
      </c>
      <c r="EH392">
        <v>0.0398644447012433</v>
      </c>
      <c r="EI392">
        <v>0</v>
      </c>
      <c r="EJ392">
        <v>2</v>
      </c>
      <c r="EK392">
        <v>3</v>
      </c>
      <c r="EL392" t="s">
        <v>340</v>
      </c>
      <c r="EM392">
        <v>100</v>
      </c>
      <c r="EN392">
        <v>100</v>
      </c>
      <c r="EO392">
        <v>2.125</v>
      </c>
      <c r="EP392">
        <v>-0.02</v>
      </c>
      <c r="EQ392">
        <v>1.36772170046793</v>
      </c>
      <c r="ER392">
        <v>0.00225868272383977</v>
      </c>
      <c r="ES392">
        <v>-9.96746185667655e-07</v>
      </c>
      <c r="ET392">
        <v>2.83711317370827e-10</v>
      </c>
      <c r="EU392">
        <v>-0.063082517618382</v>
      </c>
      <c r="EV392">
        <v>-0.00217948432402501</v>
      </c>
      <c r="EW392">
        <v>0.000453263451741206</v>
      </c>
      <c r="EX392">
        <v>-1.16319206543697e-06</v>
      </c>
      <c r="EY392">
        <v>-2</v>
      </c>
      <c r="EZ392">
        <v>2196</v>
      </c>
      <c r="FA392">
        <v>1</v>
      </c>
      <c r="FB392">
        <v>25</v>
      </c>
      <c r="FC392">
        <v>13.5</v>
      </c>
      <c r="FD392">
        <v>13.4</v>
      </c>
      <c r="FE392">
        <v>18</v>
      </c>
      <c r="FF392">
        <v>948.665</v>
      </c>
      <c r="FG392">
        <v>427.307</v>
      </c>
      <c r="FH392">
        <v>32.504</v>
      </c>
      <c r="FI392">
        <v>25.3712</v>
      </c>
      <c r="FJ392">
        <v>30.0002</v>
      </c>
      <c r="FK392">
        <v>25.4837</v>
      </c>
      <c r="FL392">
        <v>25.523</v>
      </c>
      <c r="FM392">
        <v>25.3058</v>
      </c>
      <c r="FN392">
        <v>59.1789</v>
      </c>
      <c r="FO392">
        <v>0</v>
      </c>
      <c r="FP392">
        <v>32.63</v>
      </c>
      <c r="FQ392">
        <v>420</v>
      </c>
      <c r="FR392">
        <v>7.31064</v>
      </c>
      <c r="FS392">
        <v>101.445</v>
      </c>
      <c r="FT392">
        <v>102.067</v>
      </c>
    </row>
    <row r="393" spans="1:176">
      <c r="A393">
        <v>377</v>
      </c>
      <c r="B393">
        <v>1626127066.6</v>
      </c>
      <c r="C393">
        <v>752.099999904633</v>
      </c>
      <c r="D393" t="s">
        <v>1048</v>
      </c>
      <c r="E393" t="s">
        <v>1049</v>
      </c>
      <c r="F393">
        <v>1</v>
      </c>
      <c r="I393">
        <v>1626127065.6</v>
      </c>
      <c r="J393">
        <f>(K393)/1000</f>
        <v>0</v>
      </c>
      <c r="K393">
        <f>1000*CC393*AI393*(BY393-BZ393)/(100*BR393*(1000-AI393*BY393))</f>
        <v>0</v>
      </c>
      <c r="L393">
        <f>CC393*AI393*(BX393-BW393*(1000-AI393*BZ393)/(1000-AI393*BY393))/(100*BR393)</f>
        <v>0</v>
      </c>
      <c r="M393">
        <f>BW393 - IF(AI393&gt;1, L393*BR393*100.0/(AK393*CK393), 0)</f>
        <v>0</v>
      </c>
      <c r="N393">
        <f>((T393-J393/2)*M393-L393)/(T393+J393/2)</f>
        <v>0</v>
      </c>
      <c r="O393">
        <f>N393*(CD393+CE393)/1000.0</f>
        <v>0</v>
      </c>
      <c r="P393">
        <f>(BW393 - IF(AI393&gt;1, L393*BR393*100.0/(AK393*CK393), 0))*(CD393+CE393)/1000.0</f>
        <v>0</v>
      </c>
      <c r="Q393">
        <f>2.0/((1/S393-1/R393)+SIGN(S393)*SQRT((1/S393-1/R393)*(1/S393-1/R393) + 4*BS393/((BS393+1)*(BS393+1))*(2*1/S393*1/R393-1/R393*1/R393)))</f>
        <v>0</v>
      </c>
      <c r="R393">
        <f>IF(LEFT(BT393,1)&lt;&gt;"0",IF(LEFT(BT393,1)="1",3.0,BU393),$D$5+$E$5*(CK393*CD393/($K$5*1000))+$F$5*(CK393*CD393/($K$5*1000))*MAX(MIN(BR393,$J$5),$I$5)*MAX(MIN(BR393,$J$5),$I$5)+$G$5*MAX(MIN(BR393,$J$5),$I$5)*(CK393*CD393/($K$5*1000))+$H$5*(CK393*CD393/($K$5*1000))*(CK393*CD393/($K$5*1000)))</f>
        <v>0</v>
      </c>
      <c r="S393">
        <f>J393*(1000-(1000*0.61365*exp(17.502*W393/(240.97+W393))/(CD393+CE393)+BY393)/2)/(1000*0.61365*exp(17.502*W393/(240.97+W393))/(CD393+CE393)-BY393)</f>
        <v>0</v>
      </c>
      <c r="T393">
        <f>1/((BS393+1)/(Q393/1.6)+1/(R393/1.37)) + BS393/((BS393+1)/(Q393/1.6) + BS393/(R393/1.37))</f>
        <v>0</v>
      </c>
      <c r="U393">
        <f>(BN393*BQ393)</f>
        <v>0</v>
      </c>
      <c r="V393">
        <f>(CF393+(U393+2*0.95*5.67E-8*(((CF393+$B$7)+273)^4-(CF393+273)^4)-44100*J393)/(1.84*29.3*R393+8*0.95*5.67E-8*(CF393+273)^3))</f>
        <v>0</v>
      </c>
      <c r="W393">
        <f>($C$7*CG393+$D$7*CH393+$E$7*V393)</f>
        <v>0</v>
      </c>
      <c r="X393">
        <f>0.61365*exp(17.502*W393/(240.97+W393))</f>
        <v>0</v>
      </c>
      <c r="Y393">
        <f>(Z393/AA393*100)</f>
        <v>0</v>
      </c>
      <c r="Z393">
        <f>BY393*(CD393+CE393)/1000</f>
        <v>0</v>
      </c>
      <c r="AA393">
        <f>0.61365*exp(17.502*CF393/(240.97+CF393))</f>
        <v>0</v>
      </c>
      <c r="AB393">
        <f>(X393-BY393*(CD393+CE393)/1000)</f>
        <v>0</v>
      </c>
      <c r="AC393">
        <f>(-J393*44100)</f>
        <v>0</v>
      </c>
      <c r="AD393">
        <f>2*29.3*R393*0.92*(CF393-W393)</f>
        <v>0</v>
      </c>
      <c r="AE393">
        <f>2*0.95*5.67E-8*(((CF393+$B$7)+273)^4-(W393+273)^4)</f>
        <v>0</v>
      </c>
      <c r="AF393">
        <f>U393+AE393+AC393+AD393</f>
        <v>0</v>
      </c>
      <c r="AG393">
        <v>10</v>
      </c>
      <c r="AH393">
        <v>1</v>
      </c>
      <c r="AI393">
        <f>IF(AG393*$H$13&gt;=AK393,1.0,(AK393/(AK393-AG393*$H$13)))</f>
        <v>0</v>
      </c>
      <c r="AJ393">
        <f>(AI393-1)*100</f>
        <v>0</v>
      </c>
      <c r="AK393">
        <f>MAX(0,($B$13+$C$13*CK393)/(1+$D$13*CK393)*CD393/(CF393+273)*$E$13)</f>
        <v>0</v>
      </c>
      <c r="AL393" t="s">
        <v>292</v>
      </c>
      <c r="AM393" t="s">
        <v>292</v>
      </c>
      <c r="AN393">
        <v>0</v>
      </c>
      <c r="AO393">
        <v>0</v>
      </c>
      <c r="AP393">
        <f>1-AN393/AO393</f>
        <v>0</v>
      </c>
      <c r="AQ393">
        <v>0</v>
      </c>
      <c r="AR393" t="s">
        <v>292</v>
      </c>
      <c r="AS393" t="s">
        <v>292</v>
      </c>
      <c r="AT393">
        <v>0</v>
      </c>
      <c r="AU393">
        <v>0</v>
      </c>
      <c r="AV393">
        <f>1-AT393/AU393</f>
        <v>0</v>
      </c>
      <c r="AW393">
        <v>0.5</v>
      </c>
      <c r="AX393">
        <f>BO393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292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BN393">
        <f>$B$11*CL393+$C$11*CM393+$F$11*CN393*(1-CQ393)</f>
        <v>0</v>
      </c>
      <c r="BO393">
        <f>BN393*BP393</f>
        <v>0</v>
      </c>
      <c r="BP393">
        <f>($B$11*$D$9+$C$11*$D$9+$F$11*((DA393+CS393)/MAX(DA393+CS393+DB393, 0.1)*$I$9+DB393/MAX(DA393+CS393+DB393, 0.1)*$J$9))/($B$11+$C$11+$F$11)</f>
        <v>0</v>
      </c>
      <c r="BQ393">
        <f>($B$11*$K$9+$C$11*$K$9+$F$11*((DA393+CS393)/MAX(DA393+CS393+DB393, 0.1)*$P$9+DB393/MAX(DA393+CS393+DB393, 0.1)*$Q$9))/($B$11+$C$11+$F$11)</f>
        <v>0</v>
      </c>
      <c r="BR393">
        <v>6</v>
      </c>
      <c r="BS393">
        <v>0.5</v>
      </c>
      <c r="BT393" t="s">
        <v>293</v>
      </c>
      <c r="BU393">
        <v>2</v>
      </c>
      <c r="BV393">
        <v>1626127065.6</v>
      </c>
      <c r="BW393">
        <v>399.031</v>
      </c>
      <c r="BX393">
        <v>419.940666666667</v>
      </c>
      <c r="BY393">
        <v>12.7059333333333</v>
      </c>
      <c r="BZ393">
        <v>7.20691666666667</v>
      </c>
      <c r="CA393">
        <v>396.906333333333</v>
      </c>
      <c r="CB393">
        <v>12.7257666666667</v>
      </c>
      <c r="CC393">
        <v>899.994</v>
      </c>
      <c r="CD393">
        <v>100.777</v>
      </c>
      <c r="CE393">
        <v>0.111164333333333</v>
      </c>
      <c r="CF393">
        <v>27.6434333333333</v>
      </c>
      <c r="CG393">
        <v>25.7043</v>
      </c>
      <c r="CH393">
        <v>999.9</v>
      </c>
      <c r="CI393">
        <v>0</v>
      </c>
      <c r="CJ393">
        <v>0</v>
      </c>
      <c r="CK393">
        <v>9983.95</v>
      </c>
      <c r="CL393">
        <v>0</v>
      </c>
      <c r="CM393">
        <v>0.221023</v>
      </c>
      <c r="CN393">
        <v>1460.13666666667</v>
      </c>
      <c r="CO393">
        <v>0.973000666666667</v>
      </c>
      <c r="CP393">
        <v>0.0269992333333333</v>
      </c>
      <c r="CQ393">
        <v>0</v>
      </c>
      <c r="CR393">
        <v>873.492666666667</v>
      </c>
      <c r="CS393">
        <v>4.99999</v>
      </c>
      <c r="CT393">
        <v>12828.1333333333</v>
      </c>
      <c r="CU393">
        <v>12729.5666666667</v>
      </c>
      <c r="CV393">
        <v>40.625</v>
      </c>
      <c r="CW393">
        <v>42.375</v>
      </c>
      <c r="CX393">
        <v>41.625</v>
      </c>
      <c r="CY393">
        <v>41.937</v>
      </c>
      <c r="CZ393">
        <v>42.812</v>
      </c>
      <c r="DA393">
        <v>1415.84666666667</v>
      </c>
      <c r="DB393">
        <v>39.29</v>
      </c>
      <c r="DC393">
        <v>0</v>
      </c>
      <c r="DD393">
        <v>1626127075.9</v>
      </c>
      <c r="DE393">
        <v>0</v>
      </c>
      <c r="DF393">
        <v>873.32684</v>
      </c>
      <c r="DG393">
        <v>0.738307680544613</v>
      </c>
      <c r="DH393">
        <v>34.2538461304479</v>
      </c>
      <c r="DI393">
        <v>12823.376</v>
      </c>
      <c r="DJ393">
        <v>15</v>
      </c>
      <c r="DK393">
        <v>1626126261</v>
      </c>
      <c r="DL393" t="s">
        <v>294</v>
      </c>
      <c r="DM393">
        <v>1626126255</v>
      </c>
      <c r="DN393">
        <v>1626126261</v>
      </c>
      <c r="DO393">
        <v>7</v>
      </c>
      <c r="DP393">
        <v>0.339</v>
      </c>
      <c r="DQ393">
        <v>0.02</v>
      </c>
      <c r="DR393">
        <v>2.158</v>
      </c>
      <c r="DS393">
        <v>-0.064</v>
      </c>
      <c r="DT393">
        <v>420</v>
      </c>
      <c r="DU393">
        <v>4</v>
      </c>
      <c r="DV393">
        <v>0.09</v>
      </c>
      <c r="DW393">
        <v>0.05</v>
      </c>
      <c r="DX393">
        <v>-20.832943902439</v>
      </c>
      <c r="DY393">
        <v>-0.482939372822349</v>
      </c>
      <c r="DZ393">
        <v>0.0542266429376113</v>
      </c>
      <c r="EA393">
        <v>1</v>
      </c>
      <c r="EB393">
        <v>873.239272727273</v>
      </c>
      <c r="EC393">
        <v>1.10111903285659</v>
      </c>
      <c r="ED393">
        <v>0.240961492299811</v>
      </c>
      <c r="EE393">
        <v>1</v>
      </c>
      <c r="EF393">
        <v>5.42764609756098</v>
      </c>
      <c r="EG393">
        <v>0.392962996515697</v>
      </c>
      <c r="EH393">
        <v>0.0413348225531776</v>
      </c>
      <c r="EI393">
        <v>0</v>
      </c>
      <c r="EJ393">
        <v>2</v>
      </c>
      <c r="EK393">
        <v>3</v>
      </c>
      <c r="EL393" t="s">
        <v>340</v>
      </c>
      <c r="EM393">
        <v>100</v>
      </c>
      <c r="EN393">
        <v>100</v>
      </c>
      <c r="EO393">
        <v>2.125</v>
      </c>
      <c r="EP393">
        <v>-0.0197</v>
      </c>
      <c r="EQ393">
        <v>1.36772170046793</v>
      </c>
      <c r="ER393">
        <v>0.00225868272383977</v>
      </c>
      <c r="ES393">
        <v>-9.96746185667655e-07</v>
      </c>
      <c r="ET393">
        <v>2.83711317370827e-10</v>
      </c>
      <c r="EU393">
        <v>-0.063082517618382</v>
      </c>
      <c r="EV393">
        <v>-0.00217948432402501</v>
      </c>
      <c r="EW393">
        <v>0.000453263451741206</v>
      </c>
      <c r="EX393">
        <v>-1.16319206543697e-06</v>
      </c>
      <c r="EY393">
        <v>-2</v>
      </c>
      <c r="EZ393">
        <v>2196</v>
      </c>
      <c r="FA393">
        <v>1</v>
      </c>
      <c r="FB393">
        <v>25</v>
      </c>
      <c r="FC393">
        <v>13.5</v>
      </c>
      <c r="FD393">
        <v>13.4</v>
      </c>
      <c r="FE393">
        <v>18</v>
      </c>
      <c r="FF393">
        <v>948.743</v>
      </c>
      <c r="FG393">
        <v>427.44</v>
      </c>
      <c r="FH393">
        <v>32.5571</v>
      </c>
      <c r="FI393">
        <v>25.3721</v>
      </c>
      <c r="FJ393">
        <v>30.0004</v>
      </c>
      <c r="FK393">
        <v>25.4837</v>
      </c>
      <c r="FL393">
        <v>25.523</v>
      </c>
      <c r="FM393">
        <v>25.3089</v>
      </c>
      <c r="FN393">
        <v>59.1789</v>
      </c>
      <c r="FO393">
        <v>0</v>
      </c>
      <c r="FP393">
        <v>32.63</v>
      </c>
      <c r="FQ393">
        <v>420</v>
      </c>
      <c r="FR393">
        <v>7.35728</v>
      </c>
      <c r="FS393">
        <v>101.447</v>
      </c>
      <c r="FT393">
        <v>102.066</v>
      </c>
    </row>
    <row r="394" spans="1:176">
      <c r="A394">
        <v>378</v>
      </c>
      <c r="B394">
        <v>1626127068.6</v>
      </c>
      <c r="C394">
        <v>754.099999904633</v>
      </c>
      <c r="D394" t="s">
        <v>1050</v>
      </c>
      <c r="E394" t="s">
        <v>1051</v>
      </c>
      <c r="F394">
        <v>1</v>
      </c>
      <c r="I394">
        <v>1626127067.6</v>
      </c>
      <c r="J394">
        <f>(K394)/1000</f>
        <v>0</v>
      </c>
      <c r="K394">
        <f>1000*CC394*AI394*(BY394-BZ394)/(100*BR394*(1000-AI394*BY394))</f>
        <v>0</v>
      </c>
      <c r="L394">
        <f>CC394*AI394*(BX394-BW394*(1000-AI394*BZ394)/(1000-AI394*BY394))/(100*BR394)</f>
        <v>0</v>
      </c>
      <c r="M394">
        <f>BW394 - IF(AI394&gt;1, L394*BR394*100.0/(AK394*CK394), 0)</f>
        <v>0</v>
      </c>
      <c r="N394">
        <f>((T394-J394/2)*M394-L394)/(T394+J394/2)</f>
        <v>0</v>
      </c>
      <c r="O394">
        <f>N394*(CD394+CE394)/1000.0</f>
        <v>0</v>
      </c>
      <c r="P394">
        <f>(BW394 - IF(AI394&gt;1, L394*BR394*100.0/(AK394*CK394), 0))*(CD394+CE394)/1000.0</f>
        <v>0</v>
      </c>
      <c r="Q394">
        <f>2.0/((1/S394-1/R394)+SIGN(S394)*SQRT((1/S394-1/R394)*(1/S394-1/R394) + 4*BS394/((BS394+1)*(BS394+1))*(2*1/S394*1/R394-1/R394*1/R394)))</f>
        <v>0</v>
      </c>
      <c r="R394">
        <f>IF(LEFT(BT394,1)&lt;&gt;"0",IF(LEFT(BT394,1)="1",3.0,BU394),$D$5+$E$5*(CK394*CD394/($K$5*1000))+$F$5*(CK394*CD394/($K$5*1000))*MAX(MIN(BR394,$J$5),$I$5)*MAX(MIN(BR394,$J$5),$I$5)+$G$5*MAX(MIN(BR394,$J$5),$I$5)*(CK394*CD394/($K$5*1000))+$H$5*(CK394*CD394/($K$5*1000))*(CK394*CD394/($K$5*1000)))</f>
        <v>0</v>
      </c>
      <c r="S394">
        <f>J394*(1000-(1000*0.61365*exp(17.502*W394/(240.97+W394))/(CD394+CE394)+BY394)/2)/(1000*0.61365*exp(17.502*W394/(240.97+W394))/(CD394+CE394)-BY394)</f>
        <v>0</v>
      </c>
      <c r="T394">
        <f>1/((BS394+1)/(Q394/1.6)+1/(R394/1.37)) + BS394/((BS394+1)/(Q394/1.6) + BS394/(R394/1.37))</f>
        <v>0</v>
      </c>
      <c r="U394">
        <f>(BN394*BQ394)</f>
        <v>0</v>
      </c>
      <c r="V394">
        <f>(CF394+(U394+2*0.95*5.67E-8*(((CF394+$B$7)+273)^4-(CF394+273)^4)-44100*J394)/(1.84*29.3*R394+8*0.95*5.67E-8*(CF394+273)^3))</f>
        <v>0</v>
      </c>
      <c r="W394">
        <f>($C$7*CG394+$D$7*CH394+$E$7*V394)</f>
        <v>0</v>
      </c>
      <c r="X394">
        <f>0.61365*exp(17.502*W394/(240.97+W394))</f>
        <v>0</v>
      </c>
      <c r="Y394">
        <f>(Z394/AA394*100)</f>
        <v>0</v>
      </c>
      <c r="Z394">
        <f>BY394*(CD394+CE394)/1000</f>
        <v>0</v>
      </c>
      <c r="AA394">
        <f>0.61365*exp(17.502*CF394/(240.97+CF394))</f>
        <v>0</v>
      </c>
      <c r="AB394">
        <f>(X394-BY394*(CD394+CE394)/1000)</f>
        <v>0</v>
      </c>
      <c r="AC394">
        <f>(-J394*44100)</f>
        <v>0</v>
      </c>
      <c r="AD394">
        <f>2*29.3*R394*0.92*(CF394-W394)</f>
        <v>0</v>
      </c>
      <c r="AE394">
        <f>2*0.95*5.67E-8*(((CF394+$B$7)+273)^4-(W394+273)^4)</f>
        <v>0</v>
      </c>
      <c r="AF394">
        <f>U394+AE394+AC394+AD394</f>
        <v>0</v>
      </c>
      <c r="AG394">
        <v>9</v>
      </c>
      <c r="AH394">
        <v>1</v>
      </c>
      <c r="AI394">
        <f>IF(AG394*$H$13&gt;=AK394,1.0,(AK394/(AK394-AG394*$H$13)))</f>
        <v>0</v>
      </c>
      <c r="AJ394">
        <f>(AI394-1)*100</f>
        <v>0</v>
      </c>
      <c r="AK394">
        <f>MAX(0,($B$13+$C$13*CK394)/(1+$D$13*CK394)*CD394/(CF394+273)*$E$13)</f>
        <v>0</v>
      </c>
      <c r="AL394" t="s">
        <v>292</v>
      </c>
      <c r="AM394" t="s">
        <v>292</v>
      </c>
      <c r="AN394">
        <v>0</v>
      </c>
      <c r="AO394">
        <v>0</v>
      </c>
      <c r="AP394">
        <f>1-AN394/AO394</f>
        <v>0</v>
      </c>
      <c r="AQ394">
        <v>0</v>
      </c>
      <c r="AR394" t="s">
        <v>292</v>
      </c>
      <c r="AS394" t="s">
        <v>292</v>
      </c>
      <c r="AT394">
        <v>0</v>
      </c>
      <c r="AU394">
        <v>0</v>
      </c>
      <c r="AV394">
        <f>1-AT394/AU394</f>
        <v>0</v>
      </c>
      <c r="AW394">
        <v>0.5</v>
      </c>
      <c r="AX394">
        <f>BO394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292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BN394">
        <f>$B$11*CL394+$C$11*CM394+$F$11*CN394*(1-CQ394)</f>
        <v>0</v>
      </c>
      <c r="BO394">
        <f>BN394*BP394</f>
        <v>0</v>
      </c>
      <c r="BP394">
        <f>($B$11*$D$9+$C$11*$D$9+$F$11*((DA394+CS394)/MAX(DA394+CS394+DB394, 0.1)*$I$9+DB394/MAX(DA394+CS394+DB394, 0.1)*$J$9))/($B$11+$C$11+$F$11)</f>
        <v>0</v>
      </c>
      <c r="BQ394">
        <f>($B$11*$K$9+$C$11*$K$9+$F$11*((DA394+CS394)/MAX(DA394+CS394+DB394, 0.1)*$P$9+DB394/MAX(DA394+CS394+DB394, 0.1)*$Q$9))/($B$11+$C$11+$F$11)</f>
        <v>0</v>
      </c>
      <c r="BR394">
        <v>6</v>
      </c>
      <c r="BS394">
        <v>0.5</v>
      </c>
      <c r="BT394" t="s">
        <v>293</v>
      </c>
      <c r="BU394">
        <v>2</v>
      </c>
      <c r="BV394">
        <v>1626127067.6</v>
      </c>
      <c r="BW394">
        <v>399.017333333333</v>
      </c>
      <c r="BX394">
        <v>419.917</v>
      </c>
      <c r="BY394">
        <v>12.7436333333333</v>
      </c>
      <c r="BZ394">
        <v>7.24268333333333</v>
      </c>
      <c r="CA394">
        <v>396.892333333333</v>
      </c>
      <c r="CB394">
        <v>12.7631</v>
      </c>
      <c r="CC394">
        <v>900.021666666667</v>
      </c>
      <c r="CD394">
        <v>100.776666666667</v>
      </c>
      <c r="CE394">
        <v>0.111596</v>
      </c>
      <c r="CF394">
        <v>27.6877666666667</v>
      </c>
      <c r="CG394">
        <v>25.7523</v>
      </c>
      <c r="CH394">
        <v>999.9</v>
      </c>
      <c r="CI394">
        <v>0</v>
      </c>
      <c r="CJ394">
        <v>0</v>
      </c>
      <c r="CK394">
        <v>9966.87666666667</v>
      </c>
      <c r="CL394">
        <v>0</v>
      </c>
      <c r="CM394">
        <v>0.221023</v>
      </c>
      <c r="CN394">
        <v>1459.97</v>
      </c>
      <c r="CO394">
        <v>0.972999</v>
      </c>
      <c r="CP394">
        <v>0.0270008</v>
      </c>
      <c r="CQ394">
        <v>0</v>
      </c>
      <c r="CR394">
        <v>873.408666666667</v>
      </c>
      <c r="CS394">
        <v>4.99999</v>
      </c>
      <c r="CT394">
        <v>12827.2666666667</v>
      </c>
      <c r="CU394">
        <v>12728.0666666667</v>
      </c>
      <c r="CV394">
        <v>40.625</v>
      </c>
      <c r="CW394">
        <v>42.375</v>
      </c>
      <c r="CX394">
        <v>41.625</v>
      </c>
      <c r="CY394">
        <v>41.937</v>
      </c>
      <c r="CZ394">
        <v>42.854</v>
      </c>
      <c r="DA394">
        <v>1415.68</v>
      </c>
      <c r="DB394">
        <v>39.29</v>
      </c>
      <c r="DC394">
        <v>0</v>
      </c>
      <c r="DD394">
        <v>1626127077.7</v>
      </c>
      <c r="DE394">
        <v>0</v>
      </c>
      <c r="DF394">
        <v>873.348884615385</v>
      </c>
      <c r="DG394">
        <v>1.18711110820611</v>
      </c>
      <c r="DH394">
        <v>33.0324786833727</v>
      </c>
      <c r="DI394">
        <v>12824.0923076923</v>
      </c>
      <c r="DJ394">
        <v>15</v>
      </c>
      <c r="DK394">
        <v>1626126261</v>
      </c>
      <c r="DL394" t="s">
        <v>294</v>
      </c>
      <c r="DM394">
        <v>1626126255</v>
      </c>
      <c r="DN394">
        <v>1626126261</v>
      </c>
      <c r="DO394">
        <v>7</v>
      </c>
      <c r="DP394">
        <v>0.339</v>
      </c>
      <c r="DQ394">
        <v>0.02</v>
      </c>
      <c r="DR394">
        <v>2.158</v>
      </c>
      <c r="DS394">
        <v>-0.064</v>
      </c>
      <c r="DT394">
        <v>420</v>
      </c>
      <c r="DU394">
        <v>4</v>
      </c>
      <c r="DV394">
        <v>0.09</v>
      </c>
      <c r="DW394">
        <v>0.05</v>
      </c>
      <c r="DX394">
        <v>-20.8502243902439</v>
      </c>
      <c r="DY394">
        <v>-0.39925714285717</v>
      </c>
      <c r="DZ394">
        <v>0.0458533174611084</v>
      </c>
      <c r="EA394">
        <v>1</v>
      </c>
      <c r="EB394">
        <v>873.295228571429</v>
      </c>
      <c r="EC394">
        <v>0.993240965607419</v>
      </c>
      <c r="ED394">
        <v>0.25268196676164</v>
      </c>
      <c r="EE394">
        <v>1</v>
      </c>
      <c r="EF394">
        <v>5.43982756097561</v>
      </c>
      <c r="EG394">
        <v>0.405768710801413</v>
      </c>
      <c r="EH394">
        <v>0.0424238240005736</v>
      </c>
      <c r="EI394">
        <v>0</v>
      </c>
      <c r="EJ394">
        <v>2</v>
      </c>
      <c r="EK394">
        <v>3</v>
      </c>
      <c r="EL394" t="s">
        <v>340</v>
      </c>
      <c r="EM394">
        <v>100</v>
      </c>
      <c r="EN394">
        <v>100</v>
      </c>
      <c r="EO394">
        <v>2.125</v>
      </c>
      <c r="EP394">
        <v>-0.0193</v>
      </c>
      <c r="EQ394">
        <v>1.36772170046793</v>
      </c>
      <c r="ER394">
        <v>0.00225868272383977</v>
      </c>
      <c r="ES394">
        <v>-9.96746185667655e-07</v>
      </c>
      <c r="ET394">
        <v>2.83711317370827e-10</v>
      </c>
      <c r="EU394">
        <v>-0.063082517618382</v>
      </c>
      <c r="EV394">
        <v>-0.00217948432402501</v>
      </c>
      <c r="EW394">
        <v>0.000453263451741206</v>
      </c>
      <c r="EX394">
        <v>-1.16319206543697e-06</v>
      </c>
      <c r="EY394">
        <v>-2</v>
      </c>
      <c r="EZ394">
        <v>2196</v>
      </c>
      <c r="FA394">
        <v>1</v>
      </c>
      <c r="FB394">
        <v>25</v>
      </c>
      <c r="FC394">
        <v>13.6</v>
      </c>
      <c r="FD394">
        <v>13.5</v>
      </c>
      <c r="FE394">
        <v>18</v>
      </c>
      <c r="FF394">
        <v>949.03</v>
      </c>
      <c r="FG394">
        <v>427.587</v>
      </c>
      <c r="FH394">
        <v>32.643</v>
      </c>
      <c r="FI394">
        <v>25.3739</v>
      </c>
      <c r="FJ394">
        <v>30.0005</v>
      </c>
      <c r="FK394">
        <v>25.4837</v>
      </c>
      <c r="FL394">
        <v>25.523</v>
      </c>
      <c r="FM394">
        <v>25.3094</v>
      </c>
      <c r="FN394">
        <v>59.1789</v>
      </c>
      <c r="FO394">
        <v>0</v>
      </c>
      <c r="FP394">
        <v>32.73</v>
      </c>
      <c r="FQ394">
        <v>420</v>
      </c>
      <c r="FR394">
        <v>7.3467</v>
      </c>
      <c r="FS394">
        <v>101.447</v>
      </c>
      <c r="FT394">
        <v>102.066</v>
      </c>
    </row>
    <row r="395" spans="1:176">
      <c r="A395">
        <v>379</v>
      </c>
      <c r="B395">
        <v>1626127070.6</v>
      </c>
      <c r="C395">
        <v>756.099999904633</v>
      </c>
      <c r="D395" t="s">
        <v>1052</v>
      </c>
      <c r="E395" t="s">
        <v>1053</v>
      </c>
      <c r="F395">
        <v>1</v>
      </c>
      <c r="I395">
        <v>1626127069.6</v>
      </c>
      <c r="J395">
        <f>(K395)/1000</f>
        <v>0</v>
      </c>
      <c r="K395">
        <f>1000*CC395*AI395*(BY395-BZ395)/(100*BR395*(1000-AI395*BY395))</f>
        <v>0</v>
      </c>
      <c r="L395">
        <f>CC395*AI395*(BX395-BW395*(1000-AI395*BZ395)/(1000-AI395*BY395))/(100*BR395)</f>
        <v>0</v>
      </c>
      <c r="M395">
        <f>BW395 - IF(AI395&gt;1, L395*BR395*100.0/(AK395*CK395), 0)</f>
        <v>0</v>
      </c>
      <c r="N395">
        <f>((T395-J395/2)*M395-L395)/(T395+J395/2)</f>
        <v>0</v>
      </c>
      <c r="O395">
        <f>N395*(CD395+CE395)/1000.0</f>
        <v>0</v>
      </c>
      <c r="P395">
        <f>(BW395 - IF(AI395&gt;1, L395*BR395*100.0/(AK395*CK395), 0))*(CD395+CE395)/1000.0</f>
        <v>0</v>
      </c>
      <c r="Q395">
        <f>2.0/((1/S395-1/R395)+SIGN(S395)*SQRT((1/S395-1/R395)*(1/S395-1/R395) + 4*BS395/((BS395+1)*(BS395+1))*(2*1/S395*1/R395-1/R395*1/R395)))</f>
        <v>0</v>
      </c>
      <c r="R395">
        <f>IF(LEFT(BT395,1)&lt;&gt;"0",IF(LEFT(BT395,1)="1",3.0,BU395),$D$5+$E$5*(CK395*CD395/($K$5*1000))+$F$5*(CK395*CD395/($K$5*1000))*MAX(MIN(BR395,$J$5),$I$5)*MAX(MIN(BR395,$J$5),$I$5)+$G$5*MAX(MIN(BR395,$J$5),$I$5)*(CK395*CD395/($K$5*1000))+$H$5*(CK395*CD395/($K$5*1000))*(CK395*CD395/($K$5*1000)))</f>
        <v>0</v>
      </c>
      <c r="S395">
        <f>J395*(1000-(1000*0.61365*exp(17.502*W395/(240.97+W395))/(CD395+CE395)+BY395)/2)/(1000*0.61365*exp(17.502*W395/(240.97+W395))/(CD395+CE395)-BY395)</f>
        <v>0</v>
      </c>
      <c r="T395">
        <f>1/((BS395+1)/(Q395/1.6)+1/(R395/1.37)) + BS395/((BS395+1)/(Q395/1.6) + BS395/(R395/1.37))</f>
        <v>0</v>
      </c>
      <c r="U395">
        <f>(BN395*BQ395)</f>
        <v>0</v>
      </c>
      <c r="V395">
        <f>(CF395+(U395+2*0.95*5.67E-8*(((CF395+$B$7)+273)^4-(CF395+273)^4)-44100*J395)/(1.84*29.3*R395+8*0.95*5.67E-8*(CF395+273)^3))</f>
        <v>0</v>
      </c>
      <c r="W395">
        <f>($C$7*CG395+$D$7*CH395+$E$7*V395)</f>
        <v>0</v>
      </c>
      <c r="X395">
        <f>0.61365*exp(17.502*W395/(240.97+W395))</f>
        <v>0</v>
      </c>
      <c r="Y395">
        <f>(Z395/AA395*100)</f>
        <v>0</v>
      </c>
      <c r="Z395">
        <f>BY395*(CD395+CE395)/1000</f>
        <v>0</v>
      </c>
      <c r="AA395">
        <f>0.61365*exp(17.502*CF395/(240.97+CF395))</f>
        <v>0</v>
      </c>
      <c r="AB395">
        <f>(X395-BY395*(CD395+CE395)/1000)</f>
        <v>0</v>
      </c>
      <c r="AC395">
        <f>(-J395*44100)</f>
        <v>0</v>
      </c>
      <c r="AD395">
        <f>2*29.3*R395*0.92*(CF395-W395)</f>
        <v>0</v>
      </c>
      <c r="AE395">
        <f>2*0.95*5.67E-8*(((CF395+$B$7)+273)^4-(W395+273)^4)</f>
        <v>0</v>
      </c>
      <c r="AF395">
        <f>U395+AE395+AC395+AD395</f>
        <v>0</v>
      </c>
      <c r="AG395">
        <v>9</v>
      </c>
      <c r="AH395">
        <v>1</v>
      </c>
      <c r="AI395">
        <f>IF(AG395*$H$13&gt;=AK395,1.0,(AK395/(AK395-AG395*$H$13)))</f>
        <v>0</v>
      </c>
      <c r="AJ395">
        <f>(AI395-1)*100</f>
        <v>0</v>
      </c>
      <c r="AK395">
        <f>MAX(0,($B$13+$C$13*CK395)/(1+$D$13*CK395)*CD395/(CF395+273)*$E$13)</f>
        <v>0</v>
      </c>
      <c r="AL395" t="s">
        <v>292</v>
      </c>
      <c r="AM395" t="s">
        <v>292</v>
      </c>
      <c r="AN395">
        <v>0</v>
      </c>
      <c r="AO395">
        <v>0</v>
      </c>
      <c r="AP395">
        <f>1-AN395/AO395</f>
        <v>0</v>
      </c>
      <c r="AQ395">
        <v>0</v>
      </c>
      <c r="AR395" t="s">
        <v>292</v>
      </c>
      <c r="AS395" t="s">
        <v>292</v>
      </c>
      <c r="AT395">
        <v>0</v>
      </c>
      <c r="AU395">
        <v>0</v>
      </c>
      <c r="AV395">
        <f>1-AT395/AU395</f>
        <v>0</v>
      </c>
      <c r="AW395">
        <v>0.5</v>
      </c>
      <c r="AX395">
        <f>BO395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292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BN395">
        <f>$B$11*CL395+$C$11*CM395+$F$11*CN395*(1-CQ395)</f>
        <v>0</v>
      </c>
      <c r="BO395">
        <f>BN395*BP395</f>
        <v>0</v>
      </c>
      <c r="BP395">
        <f>($B$11*$D$9+$C$11*$D$9+$F$11*((DA395+CS395)/MAX(DA395+CS395+DB395, 0.1)*$I$9+DB395/MAX(DA395+CS395+DB395, 0.1)*$J$9))/($B$11+$C$11+$F$11)</f>
        <v>0</v>
      </c>
      <c r="BQ395">
        <f>($B$11*$K$9+$C$11*$K$9+$F$11*((DA395+CS395)/MAX(DA395+CS395+DB395, 0.1)*$P$9+DB395/MAX(DA395+CS395+DB395, 0.1)*$Q$9))/($B$11+$C$11+$F$11)</f>
        <v>0</v>
      </c>
      <c r="BR395">
        <v>6</v>
      </c>
      <c r="BS395">
        <v>0.5</v>
      </c>
      <c r="BT395" t="s">
        <v>293</v>
      </c>
      <c r="BU395">
        <v>2</v>
      </c>
      <c r="BV395">
        <v>1626127069.6</v>
      </c>
      <c r="BW395">
        <v>399.026</v>
      </c>
      <c r="BX395">
        <v>419.932666666667</v>
      </c>
      <c r="BY395">
        <v>12.7833</v>
      </c>
      <c r="BZ395">
        <v>7.26781333333333</v>
      </c>
      <c r="CA395">
        <v>396.901333333333</v>
      </c>
      <c r="CB395">
        <v>12.8024333333333</v>
      </c>
      <c r="CC395">
        <v>900.007</v>
      </c>
      <c r="CD395">
        <v>100.777</v>
      </c>
      <c r="CE395">
        <v>0.111889666666667</v>
      </c>
      <c r="CF395">
        <v>27.7322333333333</v>
      </c>
      <c r="CG395">
        <v>25.7978</v>
      </c>
      <c r="CH395">
        <v>999.9</v>
      </c>
      <c r="CI395">
        <v>0</v>
      </c>
      <c r="CJ395">
        <v>0</v>
      </c>
      <c r="CK395">
        <v>9964.58333333333</v>
      </c>
      <c r="CL395">
        <v>0</v>
      </c>
      <c r="CM395">
        <v>0.221023</v>
      </c>
      <c r="CN395">
        <v>1459.96333333333</v>
      </c>
      <c r="CO395">
        <v>0.972999</v>
      </c>
      <c r="CP395">
        <v>0.0270008</v>
      </c>
      <c r="CQ395">
        <v>0</v>
      </c>
      <c r="CR395">
        <v>873.517666666667</v>
      </c>
      <c r="CS395">
        <v>4.99999</v>
      </c>
      <c r="CT395">
        <v>12828.2666666667</v>
      </c>
      <c r="CU395">
        <v>12728.0333333333</v>
      </c>
      <c r="CV395">
        <v>40.6456666666667</v>
      </c>
      <c r="CW395">
        <v>42.437</v>
      </c>
      <c r="CX395">
        <v>41.625</v>
      </c>
      <c r="CY395">
        <v>41.937</v>
      </c>
      <c r="CZ395">
        <v>42.854</v>
      </c>
      <c r="DA395">
        <v>1415.67333333333</v>
      </c>
      <c r="DB395">
        <v>39.29</v>
      </c>
      <c r="DC395">
        <v>0</v>
      </c>
      <c r="DD395">
        <v>1626127080.1</v>
      </c>
      <c r="DE395">
        <v>0</v>
      </c>
      <c r="DF395">
        <v>873.393653846154</v>
      </c>
      <c r="DG395">
        <v>1.37254700686138</v>
      </c>
      <c r="DH395">
        <v>30.7452991804224</v>
      </c>
      <c r="DI395">
        <v>12825.3346153846</v>
      </c>
      <c r="DJ395">
        <v>15</v>
      </c>
      <c r="DK395">
        <v>1626126261</v>
      </c>
      <c r="DL395" t="s">
        <v>294</v>
      </c>
      <c r="DM395">
        <v>1626126255</v>
      </c>
      <c r="DN395">
        <v>1626126261</v>
      </c>
      <c r="DO395">
        <v>7</v>
      </c>
      <c r="DP395">
        <v>0.339</v>
      </c>
      <c r="DQ395">
        <v>0.02</v>
      </c>
      <c r="DR395">
        <v>2.158</v>
      </c>
      <c r="DS395">
        <v>-0.064</v>
      </c>
      <c r="DT395">
        <v>420</v>
      </c>
      <c r="DU395">
        <v>4</v>
      </c>
      <c r="DV395">
        <v>0.09</v>
      </c>
      <c r="DW395">
        <v>0.05</v>
      </c>
      <c r="DX395">
        <v>-20.8606073170732</v>
      </c>
      <c r="DY395">
        <v>-0.369330313588887</v>
      </c>
      <c r="DZ395">
        <v>0.0437676703840939</v>
      </c>
      <c r="EA395">
        <v>1</v>
      </c>
      <c r="EB395">
        <v>873.345848484848</v>
      </c>
      <c r="EC395">
        <v>1.26003200089927</v>
      </c>
      <c r="ED395">
        <v>0.219878908990639</v>
      </c>
      <c r="EE395">
        <v>1</v>
      </c>
      <c r="EF395">
        <v>5.45094024390244</v>
      </c>
      <c r="EG395">
        <v>0.422215818815344</v>
      </c>
      <c r="EH395">
        <v>0.0436660330953245</v>
      </c>
      <c r="EI395">
        <v>0</v>
      </c>
      <c r="EJ395">
        <v>2</v>
      </c>
      <c r="EK395">
        <v>3</v>
      </c>
      <c r="EL395" t="s">
        <v>340</v>
      </c>
      <c r="EM395">
        <v>100</v>
      </c>
      <c r="EN395">
        <v>100</v>
      </c>
      <c r="EO395">
        <v>2.125</v>
      </c>
      <c r="EP395">
        <v>-0.019</v>
      </c>
      <c r="EQ395">
        <v>1.36772170046793</v>
      </c>
      <c r="ER395">
        <v>0.00225868272383977</v>
      </c>
      <c r="ES395">
        <v>-9.96746185667655e-07</v>
      </c>
      <c r="ET395">
        <v>2.83711317370827e-10</v>
      </c>
      <c r="EU395">
        <v>-0.063082517618382</v>
      </c>
      <c r="EV395">
        <v>-0.00217948432402501</v>
      </c>
      <c r="EW395">
        <v>0.000453263451741206</v>
      </c>
      <c r="EX395">
        <v>-1.16319206543697e-06</v>
      </c>
      <c r="EY395">
        <v>-2</v>
      </c>
      <c r="EZ395">
        <v>2196</v>
      </c>
      <c r="FA395">
        <v>1</v>
      </c>
      <c r="FB395">
        <v>25</v>
      </c>
      <c r="FC395">
        <v>13.6</v>
      </c>
      <c r="FD395">
        <v>13.5</v>
      </c>
      <c r="FE395">
        <v>18</v>
      </c>
      <c r="FF395">
        <v>949.082</v>
      </c>
      <c r="FG395">
        <v>427.676</v>
      </c>
      <c r="FH395">
        <v>32.7038</v>
      </c>
      <c r="FI395">
        <v>25.3755</v>
      </c>
      <c r="FJ395">
        <v>30.0001</v>
      </c>
      <c r="FK395">
        <v>25.4837</v>
      </c>
      <c r="FL395">
        <v>25.523</v>
      </c>
      <c r="FM395">
        <v>25.3089</v>
      </c>
      <c r="FN395">
        <v>59.1789</v>
      </c>
      <c r="FO395">
        <v>0</v>
      </c>
      <c r="FP395">
        <v>32.83</v>
      </c>
      <c r="FQ395">
        <v>420</v>
      </c>
      <c r="FR395">
        <v>7.33764</v>
      </c>
      <c r="FS395">
        <v>101.446</v>
      </c>
      <c r="FT395">
        <v>102.066</v>
      </c>
    </row>
    <row r="396" spans="1:176">
      <c r="A396">
        <v>380</v>
      </c>
      <c r="B396">
        <v>1626127072.6</v>
      </c>
      <c r="C396">
        <v>758.099999904633</v>
      </c>
      <c r="D396" t="s">
        <v>1054</v>
      </c>
      <c r="E396" t="s">
        <v>1055</v>
      </c>
      <c r="F396">
        <v>1</v>
      </c>
      <c r="I396">
        <v>1626127071.6</v>
      </c>
      <c r="J396">
        <f>(K396)/1000</f>
        <v>0</v>
      </c>
      <c r="K396">
        <f>1000*CC396*AI396*(BY396-BZ396)/(100*BR396*(1000-AI396*BY396))</f>
        <v>0</v>
      </c>
      <c r="L396">
        <f>CC396*AI396*(BX396-BW396*(1000-AI396*BZ396)/(1000-AI396*BY396))/(100*BR396)</f>
        <v>0</v>
      </c>
      <c r="M396">
        <f>BW396 - IF(AI396&gt;1, L396*BR396*100.0/(AK396*CK396), 0)</f>
        <v>0</v>
      </c>
      <c r="N396">
        <f>((T396-J396/2)*M396-L396)/(T396+J396/2)</f>
        <v>0</v>
      </c>
      <c r="O396">
        <f>N396*(CD396+CE396)/1000.0</f>
        <v>0</v>
      </c>
      <c r="P396">
        <f>(BW396 - IF(AI396&gt;1, L396*BR396*100.0/(AK396*CK396), 0))*(CD396+CE396)/1000.0</f>
        <v>0</v>
      </c>
      <c r="Q396">
        <f>2.0/((1/S396-1/R396)+SIGN(S396)*SQRT((1/S396-1/R396)*(1/S396-1/R396) + 4*BS396/((BS396+1)*(BS396+1))*(2*1/S396*1/R396-1/R396*1/R396)))</f>
        <v>0</v>
      </c>
      <c r="R396">
        <f>IF(LEFT(BT396,1)&lt;&gt;"0",IF(LEFT(BT396,1)="1",3.0,BU396),$D$5+$E$5*(CK396*CD396/($K$5*1000))+$F$5*(CK396*CD396/($K$5*1000))*MAX(MIN(BR396,$J$5),$I$5)*MAX(MIN(BR396,$J$5),$I$5)+$G$5*MAX(MIN(BR396,$J$5),$I$5)*(CK396*CD396/($K$5*1000))+$H$5*(CK396*CD396/($K$5*1000))*(CK396*CD396/($K$5*1000)))</f>
        <v>0</v>
      </c>
      <c r="S396">
        <f>J396*(1000-(1000*0.61365*exp(17.502*W396/(240.97+W396))/(CD396+CE396)+BY396)/2)/(1000*0.61365*exp(17.502*W396/(240.97+W396))/(CD396+CE396)-BY396)</f>
        <v>0</v>
      </c>
      <c r="T396">
        <f>1/((BS396+1)/(Q396/1.6)+1/(R396/1.37)) + BS396/((BS396+1)/(Q396/1.6) + BS396/(R396/1.37))</f>
        <v>0</v>
      </c>
      <c r="U396">
        <f>(BN396*BQ396)</f>
        <v>0</v>
      </c>
      <c r="V396">
        <f>(CF396+(U396+2*0.95*5.67E-8*(((CF396+$B$7)+273)^4-(CF396+273)^4)-44100*J396)/(1.84*29.3*R396+8*0.95*5.67E-8*(CF396+273)^3))</f>
        <v>0</v>
      </c>
      <c r="W396">
        <f>($C$7*CG396+$D$7*CH396+$E$7*V396)</f>
        <v>0</v>
      </c>
      <c r="X396">
        <f>0.61365*exp(17.502*W396/(240.97+W396))</f>
        <v>0</v>
      </c>
      <c r="Y396">
        <f>(Z396/AA396*100)</f>
        <v>0</v>
      </c>
      <c r="Z396">
        <f>BY396*(CD396+CE396)/1000</f>
        <v>0</v>
      </c>
      <c r="AA396">
        <f>0.61365*exp(17.502*CF396/(240.97+CF396))</f>
        <v>0</v>
      </c>
      <c r="AB396">
        <f>(X396-BY396*(CD396+CE396)/1000)</f>
        <v>0</v>
      </c>
      <c r="AC396">
        <f>(-J396*44100)</f>
        <v>0</v>
      </c>
      <c r="AD396">
        <f>2*29.3*R396*0.92*(CF396-W396)</f>
        <v>0</v>
      </c>
      <c r="AE396">
        <f>2*0.95*5.67E-8*(((CF396+$B$7)+273)^4-(W396+273)^4)</f>
        <v>0</v>
      </c>
      <c r="AF396">
        <f>U396+AE396+AC396+AD396</f>
        <v>0</v>
      </c>
      <c r="AG396">
        <v>10</v>
      </c>
      <c r="AH396">
        <v>1</v>
      </c>
      <c r="AI396">
        <f>IF(AG396*$H$13&gt;=AK396,1.0,(AK396/(AK396-AG396*$H$13)))</f>
        <v>0</v>
      </c>
      <c r="AJ396">
        <f>(AI396-1)*100</f>
        <v>0</v>
      </c>
      <c r="AK396">
        <f>MAX(0,($B$13+$C$13*CK396)/(1+$D$13*CK396)*CD396/(CF396+273)*$E$13)</f>
        <v>0</v>
      </c>
      <c r="AL396" t="s">
        <v>292</v>
      </c>
      <c r="AM396" t="s">
        <v>292</v>
      </c>
      <c r="AN396">
        <v>0</v>
      </c>
      <c r="AO396">
        <v>0</v>
      </c>
      <c r="AP396">
        <f>1-AN396/AO396</f>
        <v>0</v>
      </c>
      <c r="AQ396">
        <v>0</v>
      </c>
      <c r="AR396" t="s">
        <v>292</v>
      </c>
      <c r="AS396" t="s">
        <v>292</v>
      </c>
      <c r="AT396">
        <v>0</v>
      </c>
      <c r="AU396">
        <v>0</v>
      </c>
      <c r="AV396">
        <f>1-AT396/AU396</f>
        <v>0</v>
      </c>
      <c r="AW396">
        <v>0.5</v>
      </c>
      <c r="AX396">
        <f>BO396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292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BN396">
        <f>$B$11*CL396+$C$11*CM396+$F$11*CN396*(1-CQ396)</f>
        <v>0</v>
      </c>
      <c r="BO396">
        <f>BN396*BP396</f>
        <v>0</v>
      </c>
      <c r="BP396">
        <f>($B$11*$D$9+$C$11*$D$9+$F$11*((DA396+CS396)/MAX(DA396+CS396+DB396, 0.1)*$I$9+DB396/MAX(DA396+CS396+DB396, 0.1)*$J$9))/($B$11+$C$11+$F$11)</f>
        <v>0</v>
      </c>
      <c r="BQ396">
        <f>($B$11*$K$9+$C$11*$K$9+$F$11*((DA396+CS396)/MAX(DA396+CS396+DB396, 0.1)*$P$9+DB396/MAX(DA396+CS396+DB396, 0.1)*$Q$9))/($B$11+$C$11+$F$11)</f>
        <v>0</v>
      </c>
      <c r="BR396">
        <v>6</v>
      </c>
      <c r="BS396">
        <v>0.5</v>
      </c>
      <c r="BT396" t="s">
        <v>293</v>
      </c>
      <c r="BU396">
        <v>2</v>
      </c>
      <c r="BV396">
        <v>1626127071.6</v>
      </c>
      <c r="BW396">
        <v>399.015666666667</v>
      </c>
      <c r="BX396">
        <v>419.963</v>
      </c>
      <c r="BY396">
        <v>12.819</v>
      </c>
      <c r="BZ396">
        <v>7.27339666666667</v>
      </c>
      <c r="CA396">
        <v>396.890666666667</v>
      </c>
      <c r="CB396">
        <v>12.8378333333333</v>
      </c>
      <c r="CC396">
        <v>899.982333333333</v>
      </c>
      <c r="CD396">
        <v>100.776666666667</v>
      </c>
      <c r="CE396">
        <v>0.111639</v>
      </c>
      <c r="CF396">
        <v>27.7785</v>
      </c>
      <c r="CG396">
        <v>25.8335333333333</v>
      </c>
      <c r="CH396">
        <v>999.9</v>
      </c>
      <c r="CI396">
        <v>0</v>
      </c>
      <c r="CJ396">
        <v>0</v>
      </c>
      <c r="CK396">
        <v>10012.9</v>
      </c>
      <c r="CL396">
        <v>0</v>
      </c>
      <c r="CM396">
        <v>0.221023</v>
      </c>
      <c r="CN396">
        <v>1460.13666666667</v>
      </c>
      <c r="CO396">
        <v>0.973002333333333</v>
      </c>
      <c r="CP396">
        <v>0.0269976666666667</v>
      </c>
      <c r="CQ396">
        <v>0</v>
      </c>
      <c r="CR396">
        <v>873.904</v>
      </c>
      <c r="CS396">
        <v>4.99999</v>
      </c>
      <c r="CT396">
        <v>12830.9</v>
      </c>
      <c r="CU396">
        <v>12729.5666666667</v>
      </c>
      <c r="CV396">
        <v>40.625</v>
      </c>
      <c r="CW396">
        <v>42.3956666666667</v>
      </c>
      <c r="CX396">
        <v>41.625</v>
      </c>
      <c r="CY396">
        <v>41.937</v>
      </c>
      <c r="CZ396">
        <v>42.875</v>
      </c>
      <c r="DA396">
        <v>1415.84666666667</v>
      </c>
      <c r="DB396">
        <v>39.29</v>
      </c>
      <c r="DC396">
        <v>0</v>
      </c>
      <c r="DD396">
        <v>1626127081.9</v>
      </c>
      <c r="DE396">
        <v>0</v>
      </c>
      <c r="DF396">
        <v>873.46536</v>
      </c>
      <c r="DG396">
        <v>2.24299999455591</v>
      </c>
      <c r="DH396">
        <v>33.9230768487549</v>
      </c>
      <c r="DI396">
        <v>12826.372</v>
      </c>
      <c r="DJ396">
        <v>15</v>
      </c>
      <c r="DK396">
        <v>1626126261</v>
      </c>
      <c r="DL396" t="s">
        <v>294</v>
      </c>
      <c r="DM396">
        <v>1626126255</v>
      </c>
      <c r="DN396">
        <v>1626126261</v>
      </c>
      <c r="DO396">
        <v>7</v>
      </c>
      <c r="DP396">
        <v>0.339</v>
      </c>
      <c r="DQ396">
        <v>0.02</v>
      </c>
      <c r="DR396">
        <v>2.158</v>
      </c>
      <c r="DS396">
        <v>-0.064</v>
      </c>
      <c r="DT396">
        <v>420</v>
      </c>
      <c r="DU396">
        <v>4</v>
      </c>
      <c r="DV396">
        <v>0.09</v>
      </c>
      <c r="DW396">
        <v>0.05</v>
      </c>
      <c r="DX396">
        <v>-20.8752268292683</v>
      </c>
      <c r="DY396">
        <v>-0.340013937282251</v>
      </c>
      <c r="DZ396">
        <v>0.0406081634493234</v>
      </c>
      <c r="EA396">
        <v>1</v>
      </c>
      <c r="EB396">
        <v>873.415294117647</v>
      </c>
      <c r="EC396">
        <v>1.53986740620222</v>
      </c>
      <c r="ED396">
        <v>0.267052267346313</v>
      </c>
      <c r="EE396">
        <v>1</v>
      </c>
      <c r="EF396">
        <v>5.46363658536585</v>
      </c>
      <c r="EG396">
        <v>0.463625435540065</v>
      </c>
      <c r="EH396">
        <v>0.0470716728865703</v>
      </c>
      <c r="EI396">
        <v>0</v>
      </c>
      <c r="EJ396">
        <v>2</v>
      </c>
      <c r="EK396">
        <v>3</v>
      </c>
      <c r="EL396" t="s">
        <v>340</v>
      </c>
      <c r="EM396">
        <v>100</v>
      </c>
      <c r="EN396">
        <v>100</v>
      </c>
      <c r="EO396">
        <v>2.125</v>
      </c>
      <c r="EP396">
        <v>-0.0186</v>
      </c>
      <c r="EQ396">
        <v>1.36772170046793</v>
      </c>
      <c r="ER396">
        <v>0.00225868272383977</v>
      </c>
      <c r="ES396">
        <v>-9.96746185667655e-07</v>
      </c>
      <c r="ET396">
        <v>2.83711317370827e-10</v>
      </c>
      <c r="EU396">
        <v>-0.063082517618382</v>
      </c>
      <c r="EV396">
        <v>-0.00217948432402501</v>
      </c>
      <c r="EW396">
        <v>0.000453263451741206</v>
      </c>
      <c r="EX396">
        <v>-1.16319206543697e-06</v>
      </c>
      <c r="EY396">
        <v>-2</v>
      </c>
      <c r="EZ396">
        <v>2196</v>
      </c>
      <c r="FA396">
        <v>1</v>
      </c>
      <c r="FB396">
        <v>25</v>
      </c>
      <c r="FC396">
        <v>13.6</v>
      </c>
      <c r="FD396">
        <v>13.5</v>
      </c>
      <c r="FE396">
        <v>18</v>
      </c>
      <c r="FF396">
        <v>948.982</v>
      </c>
      <c r="FG396">
        <v>427.617</v>
      </c>
      <c r="FH396">
        <v>32.7711</v>
      </c>
      <c r="FI396">
        <v>25.3768</v>
      </c>
      <c r="FJ396">
        <v>30.0003</v>
      </c>
      <c r="FK396">
        <v>25.4839</v>
      </c>
      <c r="FL396">
        <v>25.523</v>
      </c>
      <c r="FM396">
        <v>25.3098</v>
      </c>
      <c r="FN396">
        <v>58.8673</v>
      </c>
      <c r="FO396">
        <v>0</v>
      </c>
      <c r="FP396">
        <v>32.83</v>
      </c>
      <c r="FQ396">
        <v>420</v>
      </c>
      <c r="FR396">
        <v>7.39413</v>
      </c>
      <c r="FS396">
        <v>101.446</v>
      </c>
      <c r="FT396">
        <v>102.066</v>
      </c>
    </row>
    <row r="397" spans="1:176">
      <c r="A397">
        <v>381</v>
      </c>
      <c r="B397">
        <v>1626127074.6</v>
      </c>
      <c r="C397">
        <v>760.099999904633</v>
      </c>
      <c r="D397" t="s">
        <v>1056</v>
      </c>
      <c r="E397" t="s">
        <v>1057</v>
      </c>
      <c r="F397">
        <v>1</v>
      </c>
      <c r="I397">
        <v>1626127073.6</v>
      </c>
      <c r="J397">
        <f>(K397)/1000</f>
        <v>0</v>
      </c>
      <c r="K397">
        <f>1000*CC397*AI397*(BY397-BZ397)/(100*BR397*(1000-AI397*BY397))</f>
        <v>0</v>
      </c>
      <c r="L397">
        <f>CC397*AI397*(BX397-BW397*(1000-AI397*BZ397)/(1000-AI397*BY397))/(100*BR397)</f>
        <v>0</v>
      </c>
      <c r="M397">
        <f>BW397 - IF(AI397&gt;1, L397*BR397*100.0/(AK397*CK397), 0)</f>
        <v>0</v>
      </c>
      <c r="N397">
        <f>((T397-J397/2)*M397-L397)/(T397+J397/2)</f>
        <v>0</v>
      </c>
      <c r="O397">
        <f>N397*(CD397+CE397)/1000.0</f>
        <v>0</v>
      </c>
      <c r="P397">
        <f>(BW397 - IF(AI397&gt;1, L397*BR397*100.0/(AK397*CK397), 0))*(CD397+CE397)/1000.0</f>
        <v>0</v>
      </c>
      <c r="Q397">
        <f>2.0/((1/S397-1/R397)+SIGN(S397)*SQRT((1/S397-1/R397)*(1/S397-1/R397) + 4*BS397/((BS397+1)*(BS397+1))*(2*1/S397*1/R397-1/R397*1/R397)))</f>
        <v>0</v>
      </c>
      <c r="R397">
        <f>IF(LEFT(BT397,1)&lt;&gt;"0",IF(LEFT(BT397,1)="1",3.0,BU397),$D$5+$E$5*(CK397*CD397/($K$5*1000))+$F$5*(CK397*CD397/($K$5*1000))*MAX(MIN(BR397,$J$5),$I$5)*MAX(MIN(BR397,$J$5),$I$5)+$G$5*MAX(MIN(BR397,$J$5),$I$5)*(CK397*CD397/($K$5*1000))+$H$5*(CK397*CD397/($K$5*1000))*(CK397*CD397/($K$5*1000)))</f>
        <v>0</v>
      </c>
      <c r="S397">
        <f>J397*(1000-(1000*0.61365*exp(17.502*W397/(240.97+W397))/(CD397+CE397)+BY397)/2)/(1000*0.61365*exp(17.502*W397/(240.97+W397))/(CD397+CE397)-BY397)</f>
        <v>0</v>
      </c>
      <c r="T397">
        <f>1/((BS397+1)/(Q397/1.6)+1/(R397/1.37)) + BS397/((BS397+1)/(Q397/1.6) + BS397/(R397/1.37))</f>
        <v>0</v>
      </c>
      <c r="U397">
        <f>(BN397*BQ397)</f>
        <v>0</v>
      </c>
      <c r="V397">
        <f>(CF397+(U397+2*0.95*5.67E-8*(((CF397+$B$7)+273)^4-(CF397+273)^4)-44100*J397)/(1.84*29.3*R397+8*0.95*5.67E-8*(CF397+273)^3))</f>
        <v>0</v>
      </c>
      <c r="W397">
        <f>($C$7*CG397+$D$7*CH397+$E$7*V397)</f>
        <v>0</v>
      </c>
      <c r="X397">
        <f>0.61365*exp(17.502*W397/(240.97+W397))</f>
        <v>0</v>
      </c>
      <c r="Y397">
        <f>(Z397/AA397*100)</f>
        <v>0</v>
      </c>
      <c r="Z397">
        <f>BY397*(CD397+CE397)/1000</f>
        <v>0</v>
      </c>
      <c r="AA397">
        <f>0.61365*exp(17.502*CF397/(240.97+CF397))</f>
        <v>0</v>
      </c>
      <c r="AB397">
        <f>(X397-BY397*(CD397+CE397)/1000)</f>
        <v>0</v>
      </c>
      <c r="AC397">
        <f>(-J397*44100)</f>
        <v>0</v>
      </c>
      <c r="AD397">
        <f>2*29.3*R397*0.92*(CF397-W397)</f>
        <v>0</v>
      </c>
      <c r="AE397">
        <f>2*0.95*5.67E-8*(((CF397+$B$7)+273)^4-(W397+273)^4)</f>
        <v>0</v>
      </c>
      <c r="AF397">
        <f>U397+AE397+AC397+AD397</f>
        <v>0</v>
      </c>
      <c r="AG397">
        <v>10</v>
      </c>
      <c r="AH397">
        <v>1</v>
      </c>
      <c r="AI397">
        <f>IF(AG397*$H$13&gt;=AK397,1.0,(AK397/(AK397-AG397*$H$13)))</f>
        <v>0</v>
      </c>
      <c r="AJ397">
        <f>(AI397-1)*100</f>
        <v>0</v>
      </c>
      <c r="AK397">
        <f>MAX(0,($B$13+$C$13*CK397)/(1+$D$13*CK397)*CD397/(CF397+273)*$E$13)</f>
        <v>0</v>
      </c>
      <c r="AL397" t="s">
        <v>292</v>
      </c>
      <c r="AM397" t="s">
        <v>292</v>
      </c>
      <c r="AN397">
        <v>0</v>
      </c>
      <c r="AO397">
        <v>0</v>
      </c>
      <c r="AP397">
        <f>1-AN397/AO397</f>
        <v>0</v>
      </c>
      <c r="AQ397">
        <v>0</v>
      </c>
      <c r="AR397" t="s">
        <v>292</v>
      </c>
      <c r="AS397" t="s">
        <v>292</v>
      </c>
      <c r="AT397">
        <v>0</v>
      </c>
      <c r="AU397">
        <v>0</v>
      </c>
      <c r="AV397">
        <f>1-AT397/AU397</f>
        <v>0</v>
      </c>
      <c r="AW397">
        <v>0.5</v>
      </c>
      <c r="AX397">
        <f>BO397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292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BN397">
        <f>$B$11*CL397+$C$11*CM397+$F$11*CN397*(1-CQ397)</f>
        <v>0</v>
      </c>
      <c r="BO397">
        <f>BN397*BP397</f>
        <v>0</v>
      </c>
      <c r="BP397">
        <f>($B$11*$D$9+$C$11*$D$9+$F$11*((DA397+CS397)/MAX(DA397+CS397+DB397, 0.1)*$I$9+DB397/MAX(DA397+CS397+DB397, 0.1)*$J$9))/($B$11+$C$11+$F$11)</f>
        <v>0</v>
      </c>
      <c r="BQ397">
        <f>($B$11*$K$9+$C$11*$K$9+$F$11*((DA397+CS397)/MAX(DA397+CS397+DB397, 0.1)*$P$9+DB397/MAX(DA397+CS397+DB397, 0.1)*$Q$9))/($B$11+$C$11+$F$11)</f>
        <v>0</v>
      </c>
      <c r="BR397">
        <v>6</v>
      </c>
      <c r="BS397">
        <v>0.5</v>
      </c>
      <c r="BT397" t="s">
        <v>293</v>
      </c>
      <c r="BU397">
        <v>2</v>
      </c>
      <c r="BV397">
        <v>1626127073.6</v>
      </c>
      <c r="BW397">
        <v>398.971666666667</v>
      </c>
      <c r="BX397">
        <v>419.961</v>
      </c>
      <c r="BY397">
        <v>12.8489666666667</v>
      </c>
      <c r="BZ397">
        <v>7.27645333333333</v>
      </c>
      <c r="CA397">
        <v>396.847</v>
      </c>
      <c r="CB397">
        <v>12.8675333333333</v>
      </c>
      <c r="CC397">
        <v>900.014</v>
      </c>
      <c r="CD397">
        <v>100.778</v>
      </c>
      <c r="CE397">
        <v>0.111149</v>
      </c>
      <c r="CF397">
        <v>27.8244333333333</v>
      </c>
      <c r="CG397">
        <v>25.8637</v>
      </c>
      <c r="CH397">
        <v>999.9</v>
      </c>
      <c r="CI397">
        <v>0</v>
      </c>
      <c r="CJ397">
        <v>0</v>
      </c>
      <c r="CK397">
        <v>10056.8666666667</v>
      </c>
      <c r="CL397">
        <v>0</v>
      </c>
      <c r="CM397">
        <v>0.221023</v>
      </c>
      <c r="CN397">
        <v>1459.97333333333</v>
      </c>
      <c r="CO397">
        <v>0.972999</v>
      </c>
      <c r="CP397">
        <v>0.0270008</v>
      </c>
      <c r="CQ397">
        <v>0</v>
      </c>
      <c r="CR397">
        <v>873.785</v>
      </c>
      <c r="CS397">
        <v>4.99999</v>
      </c>
      <c r="CT397">
        <v>12830.3</v>
      </c>
      <c r="CU397">
        <v>12728.0666666667</v>
      </c>
      <c r="CV397">
        <v>40.687</v>
      </c>
      <c r="CW397">
        <v>42.375</v>
      </c>
      <c r="CX397">
        <v>41.625</v>
      </c>
      <c r="CY397">
        <v>41.937</v>
      </c>
      <c r="CZ397">
        <v>42.875</v>
      </c>
      <c r="DA397">
        <v>1415.68333333333</v>
      </c>
      <c r="DB397">
        <v>39.29</v>
      </c>
      <c r="DC397">
        <v>0</v>
      </c>
      <c r="DD397">
        <v>1626127083.7</v>
      </c>
      <c r="DE397">
        <v>0</v>
      </c>
      <c r="DF397">
        <v>873.524884615385</v>
      </c>
      <c r="DG397">
        <v>2.15182905447016</v>
      </c>
      <c r="DH397">
        <v>32.2598290698933</v>
      </c>
      <c r="DI397">
        <v>12827.1153846154</v>
      </c>
      <c r="DJ397">
        <v>15</v>
      </c>
      <c r="DK397">
        <v>1626126261</v>
      </c>
      <c r="DL397" t="s">
        <v>294</v>
      </c>
      <c r="DM397">
        <v>1626126255</v>
      </c>
      <c r="DN397">
        <v>1626126261</v>
      </c>
      <c r="DO397">
        <v>7</v>
      </c>
      <c r="DP397">
        <v>0.339</v>
      </c>
      <c r="DQ397">
        <v>0.02</v>
      </c>
      <c r="DR397">
        <v>2.158</v>
      </c>
      <c r="DS397">
        <v>-0.064</v>
      </c>
      <c r="DT397">
        <v>420</v>
      </c>
      <c r="DU397">
        <v>4</v>
      </c>
      <c r="DV397">
        <v>0.09</v>
      </c>
      <c r="DW397">
        <v>0.05</v>
      </c>
      <c r="DX397">
        <v>-20.8934756097561</v>
      </c>
      <c r="DY397">
        <v>-0.32673031358886</v>
      </c>
      <c r="DZ397">
        <v>0.0387243528374197</v>
      </c>
      <c r="EA397">
        <v>1</v>
      </c>
      <c r="EB397">
        <v>873.449971428571</v>
      </c>
      <c r="EC397">
        <v>1.86172006293676</v>
      </c>
      <c r="ED397">
        <v>0.290647600635375</v>
      </c>
      <c r="EE397">
        <v>1</v>
      </c>
      <c r="EF397">
        <v>5.47942463414634</v>
      </c>
      <c r="EG397">
        <v>0.500777142857145</v>
      </c>
      <c r="EH397">
        <v>0.0505189387862182</v>
      </c>
      <c r="EI397">
        <v>0</v>
      </c>
      <c r="EJ397">
        <v>2</v>
      </c>
      <c r="EK397">
        <v>3</v>
      </c>
      <c r="EL397" t="s">
        <v>340</v>
      </c>
      <c r="EM397">
        <v>100</v>
      </c>
      <c r="EN397">
        <v>100</v>
      </c>
      <c r="EO397">
        <v>2.125</v>
      </c>
      <c r="EP397">
        <v>-0.0185</v>
      </c>
      <c r="EQ397">
        <v>1.36772170046793</v>
      </c>
      <c r="ER397">
        <v>0.00225868272383977</v>
      </c>
      <c r="ES397">
        <v>-9.96746185667655e-07</v>
      </c>
      <c r="ET397">
        <v>2.83711317370827e-10</v>
      </c>
      <c r="EU397">
        <v>-0.063082517618382</v>
      </c>
      <c r="EV397">
        <v>-0.00217948432402501</v>
      </c>
      <c r="EW397">
        <v>0.000453263451741206</v>
      </c>
      <c r="EX397">
        <v>-1.16319206543697e-06</v>
      </c>
      <c r="EY397">
        <v>-2</v>
      </c>
      <c r="EZ397">
        <v>2196</v>
      </c>
      <c r="FA397">
        <v>1</v>
      </c>
      <c r="FB397">
        <v>25</v>
      </c>
      <c r="FC397">
        <v>13.7</v>
      </c>
      <c r="FD397">
        <v>13.6</v>
      </c>
      <c r="FE397">
        <v>18</v>
      </c>
      <c r="FF397">
        <v>949.053</v>
      </c>
      <c r="FG397">
        <v>427.617</v>
      </c>
      <c r="FH397">
        <v>32.8448</v>
      </c>
      <c r="FI397">
        <v>25.3781</v>
      </c>
      <c r="FJ397">
        <v>30.0004</v>
      </c>
      <c r="FK397">
        <v>25.485</v>
      </c>
      <c r="FL397">
        <v>25.523</v>
      </c>
      <c r="FM397">
        <v>25.3107</v>
      </c>
      <c r="FN397">
        <v>58.8673</v>
      </c>
      <c r="FO397">
        <v>0</v>
      </c>
      <c r="FP397">
        <v>32.93</v>
      </c>
      <c r="FQ397">
        <v>420</v>
      </c>
      <c r="FR397">
        <v>7.39199</v>
      </c>
      <c r="FS397">
        <v>101.445</v>
      </c>
      <c r="FT397">
        <v>102.067</v>
      </c>
    </row>
    <row r="398" spans="1:176">
      <c r="A398">
        <v>382</v>
      </c>
      <c r="B398">
        <v>1626127076.6</v>
      </c>
      <c r="C398">
        <v>762.099999904633</v>
      </c>
      <c r="D398" t="s">
        <v>1058</v>
      </c>
      <c r="E398" t="s">
        <v>1059</v>
      </c>
      <c r="F398">
        <v>1</v>
      </c>
      <c r="I398">
        <v>1626127075.6</v>
      </c>
      <c r="J398">
        <f>(K398)/1000</f>
        <v>0</v>
      </c>
      <c r="K398">
        <f>1000*CC398*AI398*(BY398-BZ398)/(100*BR398*(1000-AI398*BY398))</f>
        <v>0</v>
      </c>
      <c r="L398">
        <f>CC398*AI398*(BX398-BW398*(1000-AI398*BZ398)/(1000-AI398*BY398))/(100*BR398)</f>
        <v>0</v>
      </c>
      <c r="M398">
        <f>BW398 - IF(AI398&gt;1, L398*BR398*100.0/(AK398*CK398), 0)</f>
        <v>0</v>
      </c>
      <c r="N398">
        <f>((T398-J398/2)*M398-L398)/(T398+J398/2)</f>
        <v>0</v>
      </c>
      <c r="O398">
        <f>N398*(CD398+CE398)/1000.0</f>
        <v>0</v>
      </c>
      <c r="P398">
        <f>(BW398 - IF(AI398&gt;1, L398*BR398*100.0/(AK398*CK398), 0))*(CD398+CE398)/1000.0</f>
        <v>0</v>
      </c>
      <c r="Q398">
        <f>2.0/((1/S398-1/R398)+SIGN(S398)*SQRT((1/S398-1/R398)*(1/S398-1/R398) + 4*BS398/((BS398+1)*(BS398+1))*(2*1/S398*1/R398-1/R398*1/R398)))</f>
        <v>0</v>
      </c>
      <c r="R398">
        <f>IF(LEFT(BT398,1)&lt;&gt;"0",IF(LEFT(BT398,1)="1",3.0,BU398),$D$5+$E$5*(CK398*CD398/($K$5*1000))+$F$5*(CK398*CD398/($K$5*1000))*MAX(MIN(BR398,$J$5),$I$5)*MAX(MIN(BR398,$J$5),$I$5)+$G$5*MAX(MIN(BR398,$J$5),$I$5)*(CK398*CD398/($K$5*1000))+$H$5*(CK398*CD398/($K$5*1000))*(CK398*CD398/($K$5*1000)))</f>
        <v>0</v>
      </c>
      <c r="S398">
        <f>J398*(1000-(1000*0.61365*exp(17.502*W398/(240.97+W398))/(CD398+CE398)+BY398)/2)/(1000*0.61365*exp(17.502*W398/(240.97+W398))/(CD398+CE398)-BY398)</f>
        <v>0</v>
      </c>
      <c r="T398">
        <f>1/((BS398+1)/(Q398/1.6)+1/(R398/1.37)) + BS398/((BS398+1)/(Q398/1.6) + BS398/(R398/1.37))</f>
        <v>0</v>
      </c>
      <c r="U398">
        <f>(BN398*BQ398)</f>
        <v>0</v>
      </c>
      <c r="V398">
        <f>(CF398+(U398+2*0.95*5.67E-8*(((CF398+$B$7)+273)^4-(CF398+273)^4)-44100*J398)/(1.84*29.3*R398+8*0.95*5.67E-8*(CF398+273)^3))</f>
        <v>0</v>
      </c>
      <c r="W398">
        <f>($C$7*CG398+$D$7*CH398+$E$7*V398)</f>
        <v>0</v>
      </c>
      <c r="X398">
        <f>0.61365*exp(17.502*W398/(240.97+W398))</f>
        <v>0</v>
      </c>
      <c r="Y398">
        <f>(Z398/AA398*100)</f>
        <v>0</v>
      </c>
      <c r="Z398">
        <f>BY398*(CD398+CE398)/1000</f>
        <v>0</v>
      </c>
      <c r="AA398">
        <f>0.61365*exp(17.502*CF398/(240.97+CF398))</f>
        <v>0</v>
      </c>
      <c r="AB398">
        <f>(X398-BY398*(CD398+CE398)/1000)</f>
        <v>0</v>
      </c>
      <c r="AC398">
        <f>(-J398*44100)</f>
        <v>0</v>
      </c>
      <c r="AD398">
        <f>2*29.3*R398*0.92*(CF398-W398)</f>
        <v>0</v>
      </c>
      <c r="AE398">
        <f>2*0.95*5.67E-8*(((CF398+$B$7)+273)^4-(W398+273)^4)</f>
        <v>0</v>
      </c>
      <c r="AF398">
        <f>U398+AE398+AC398+AD398</f>
        <v>0</v>
      </c>
      <c r="AG398">
        <v>9</v>
      </c>
      <c r="AH398">
        <v>1</v>
      </c>
      <c r="AI398">
        <f>IF(AG398*$H$13&gt;=AK398,1.0,(AK398/(AK398-AG398*$H$13)))</f>
        <v>0</v>
      </c>
      <c r="AJ398">
        <f>(AI398-1)*100</f>
        <v>0</v>
      </c>
      <c r="AK398">
        <f>MAX(0,($B$13+$C$13*CK398)/(1+$D$13*CK398)*CD398/(CF398+273)*$E$13)</f>
        <v>0</v>
      </c>
      <c r="AL398" t="s">
        <v>292</v>
      </c>
      <c r="AM398" t="s">
        <v>292</v>
      </c>
      <c r="AN398">
        <v>0</v>
      </c>
      <c r="AO398">
        <v>0</v>
      </c>
      <c r="AP398">
        <f>1-AN398/AO398</f>
        <v>0</v>
      </c>
      <c r="AQ398">
        <v>0</v>
      </c>
      <c r="AR398" t="s">
        <v>292</v>
      </c>
      <c r="AS398" t="s">
        <v>292</v>
      </c>
      <c r="AT398">
        <v>0</v>
      </c>
      <c r="AU398">
        <v>0</v>
      </c>
      <c r="AV398">
        <f>1-AT398/AU398</f>
        <v>0</v>
      </c>
      <c r="AW398">
        <v>0.5</v>
      </c>
      <c r="AX398">
        <f>BO398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292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BN398">
        <f>$B$11*CL398+$C$11*CM398+$F$11*CN398*(1-CQ398)</f>
        <v>0</v>
      </c>
      <c r="BO398">
        <f>BN398*BP398</f>
        <v>0</v>
      </c>
      <c r="BP398">
        <f>($B$11*$D$9+$C$11*$D$9+$F$11*((DA398+CS398)/MAX(DA398+CS398+DB398, 0.1)*$I$9+DB398/MAX(DA398+CS398+DB398, 0.1)*$J$9))/($B$11+$C$11+$F$11)</f>
        <v>0</v>
      </c>
      <c r="BQ398">
        <f>($B$11*$K$9+$C$11*$K$9+$F$11*((DA398+CS398)/MAX(DA398+CS398+DB398, 0.1)*$P$9+DB398/MAX(DA398+CS398+DB398, 0.1)*$Q$9))/($B$11+$C$11+$F$11)</f>
        <v>0</v>
      </c>
      <c r="BR398">
        <v>6</v>
      </c>
      <c r="BS398">
        <v>0.5</v>
      </c>
      <c r="BT398" t="s">
        <v>293</v>
      </c>
      <c r="BU398">
        <v>2</v>
      </c>
      <c r="BV398">
        <v>1626127075.6</v>
      </c>
      <c r="BW398">
        <v>398.928333333333</v>
      </c>
      <c r="BX398">
        <v>419.958666666667</v>
      </c>
      <c r="BY398">
        <v>12.8759333333333</v>
      </c>
      <c r="BZ398">
        <v>7.28888333333333</v>
      </c>
      <c r="CA398">
        <v>396.803666666667</v>
      </c>
      <c r="CB398">
        <v>12.8942333333333</v>
      </c>
      <c r="CC398">
        <v>900.085666666667</v>
      </c>
      <c r="CD398">
        <v>100.778</v>
      </c>
      <c r="CE398">
        <v>0.110946333333333</v>
      </c>
      <c r="CF398">
        <v>27.8688</v>
      </c>
      <c r="CG398">
        <v>25.9017</v>
      </c>
      <c r="CH398">
        <v>999.9</v>
      </c>
      <c r="CI398">
        <v>0</v>
      </c>
      <c r="CJ398">
        <v>0</v>
      </c>
      <c r="CK398">
        <v>10050.8333333333</v>
      </c>
      <c r="CL398">
        <v>0</v>
      </c>
      <c r="CM398">
        <v>0.221023</v>
      </c>
      <c r="CN398">
        <v>1459.97333333333</v>
      </c>
      <c r="CO398">
        <v>0.972999</v>
      </c>
      <c r="CP398">
        <v>0.0270008</v>
      </c>
      <c r="CQ398">
        <v>0</v>
      </c>
      <c r="CR398">
        <v>873.790666666667</v>
      </c>
      <c r="CS398">
        <v>4.99999</v>
      </c>
      <c r="CT398">
        <v>12831.6666666667</v>
      </c>
      <c r="CU398">
        <v>12728.1</v>
      </c>
      <c r="CV398">
        <v>40.687</v>
      </c>
      <c r="CW398">
        <v>42.437</v>
      </c>
      <c r="CX398">
        <v>41.625</v>
      </c>
      <c r="CY398">
        <v>41.937</v>
      </c>
      <c r="CZ398">
        <v>42.875</v>
      </c>
      <c r="DA398">
        <v>1415.68333333333</v>
      </c>
      <c r="DB398">
        <v>39.29</v>
      </c>
      <c r="DC398">
        <v>0</v>
      </c>
      <c r="DD398">
        <v>1626127086.1</v>
      </c>
      <c r="DE398">
        <v>0</v>
      </c>
      <c r="DF398">
        <v>873.607769230769</v>
      </c>
      <c r="DG398">
        <v>2.02912820050614</v>
      </c>
      <c r="DH398">
        <v>30.3726495631036</v>
      </c>
      <c r="DI398">
        <v>12828.4769230769</v>
      </c>
      <c r="DJ398">
        <v>15</v>
      </c>
      <c r="DK398">
        <v>1626126261</v>
      </c>
      <c r="DL398" t="s">
        <v>294</v>
      </c>
      <c r="DM398">
        <v>1626126255</v>
      </c>
      <c r="DN398">
        <v>1626126261</v>
      </c>
      <c r="DO398">
        <v>7</v>
      </c>
      <c r="DP398">
        <v>0.339</v>
      </c>
      <c r="DQ398">
        <v>0.02</v>
      </c>
      <c r="DR398">
        <v>2.158</v>
      </c>
      <c r="DS398">
        <v>-0.064</v>
      </c>
      <c r="DT398">
        <v>420</v>
      </c>
      <c r="DU398">
        <v>4</v>
      </c>
      <c r="DV398">
        <v>0.09</v>
      </c>
      <c r="DW398">
        <v>0.05</v>
      </c>
      <c r="DX398">
        <v>-20.9096487804878</v>
      </c>
      <c r="DY398">
        <v>-0.422667595818812</v>
      </c>
      <c r="DZ398">
        <v>0.0488311681850603</v>
      </c>
      <c r="EA398">
        <v>1</v>
      </c>
      <c r="EB398">
        <v>873.495029411765</v>
      </c>
      <c r="EC398">
        <v>1.9552855957161</v>
      </c>
      <c r="ED398">
        <v>0.297014010888981</v>
      </c>
      <c r="EE398">
        <v>1</v>
      </c>
      <c r="EF398">
        <v>5.49781463414634</v>
      </c>
      <c r="EG398">
        <v>0.500480905923349</v>
      </c>
      <c r="EH398">
        <v>0.0504618426767153</v>
      </c>
      <c r="EI398">
        <v>0</v>
      </c>
      <c r="EJ398">
        <v>2</v>
      </c>
      <c r="EK398">
        <v>3</v>
      </c>
      <c r="EL398" t="s">
        <v>340</v>
      </c>
      <c r="EM398">
        <v>100</v>
      </c>
      <c r="EN398">
        <v>100</v>
      </c>
      <c r="EO398">
        <v>2.125</v>
      </c>
      <c r="EP398">
        <v>-0.0182</v>
      </c>
      <c r="EQ398">
        <v>1.36772170046793</v>
      </c>
      <c r="ER398">
        <v>0.00225868272383977</v>
      </c>
      <c r="ES398">
        <v>-9.96746185667655e-07</v>
      </c>
      <c r="ET398">
        <v>2.83711317370827e-10</v>
      </c>
      <c r="EU398">
        <v>-0.063082517618382</v>
      </c>
      <c r="EV398">
        <v>-0.00217948432402501</v>
      </c>
      <c r="EW398">
        <v>0.000453263451741206</v>
      </c>
      <c r="EX398">
        <v>-1.16319206543697e-06</v>
      </c>
      <c r="EY398">
        <v>-2</v>
      </c>
      <c r="EZ398">
        <v>2196</v>
      </c>
      <c r="FA398">
        <v>1</v>
      </c>
      <c r="FB398">
        <v>25</v>
      </c>
      <c r="FC398">
        <v>13.7</v>
      </c>
      <c r="FD398">
        <v>13.6</v>
      </c>
      <c r="FE398">
        <v>18</v>
      </c>
      <c r="FF398">
        <v>949.329</v>
      </c>
      <c r="FG398">
        <v>427.779</v>
      </c>
      <c r="FH398">
        <v>32.9059</v>
      </c>
      <c r="FI398">
        <v>25.3797</v>
      </c>
      <c r="FJ398">
        <v>30.0003</v>
      </c>
      <c r="FK398">
        <v>25.4858</v>
      </c>
      <c r="FL398">
        <v>25.523</v>
      </c>
      <c r="FM398">
        <v>25.3124</v>
      </c>
      <c r="FN398">
        <v>58.5446</v>
      </c>
      <c r="FO398">
        <v>0</v>
      </c>
      <c r="FP398">
        <v>33.03</v>
      </c>
      <c r="FQ398">
        <v>420</v>
      </c>
      <c r="FR398">
        <v>7.45009</v>
      </c>
      <c r="FS398">
        <v>101.444</v>
      </c>
      <c r="FT398">
        <v>102.066</v>
      </c>
    </row>
    <row r="399" spans="1:176">
      <c r="A399">
        <v>383</v>
      </c>
      <c r="B399">
        <v>1626127078.6</v>
      </c>
      <c r="C399">
        <v>764.099999904633</v>
      </c>
      <c r="D399" t="s">
        <v>1060</v>
      </c>
      <c r="E399" t="s">
        <v>1061</v>
      </c>
      <c r="F399">
        <v>1</v>
      </c>
      <c r="I399">
        <v>1626127077.6</v>
      </c>
      <c r="J399">
        <f>(K399)/1000</f>
        <v>0</v>
      </c>
      <c r="K399">
        <f>1000*CC399*AI399*(BY399-BZ399)/(100*BR399*(1000-AI399*BY399))</f>
        <v>0</v>
      </c>
      <c r="L399">
        <f>CC399*AI399*(BX399-BW399*(1000-AI399*BZ399)/(1000-AI399*BY399))/(100*BR399)</f>
        <v>0</v>
      </c>
      <c r="M399">
        <f>BW399 - IF(AI399&gt;1, L399*BR399*100.0/(AK399*CK399), 0)</f>
        <v>0</v>
      </c>
      <c r="N399">
        <f>((T399-J399/2)*M399-L399)/(T399+J399/2)</f>
        <v>0</v>
      </c>
      <c r="O399">
        <f>N399*(CD399+CE399)/1000.0</f>
        <v>0</v>
      </c>
      <c r="P399">
        <f>(BW399 - IF(AI399&gt;1, L399*BR399*100.0/(AK399*CK399), 0))*(CD399+CE399)/1000.0</f>
        <v>0</v>
      </c>
      <c r="Q399">
        <f>2.0/((1/S399-1/R399)+SIGN(S399)*SQRT((1/S399-1/R399)*(1/S399-1/R399) + 4*BS399/((BS399+1)*(BS399+1))*(2*1/S399*1/R399-1/R399*1/R399)))</f>
        <v>0</v>
      </c>
      <c r="R399">
        <f>IF(LEFT(BT399,1)&lt;&gt;"0",IF(LEFT(BT399,1)="1",3.0,BU399),$D$5+$E$5*(CK399*CD399/($K$5*1000))+$F$5*(CK399*CD399/($K$5*1000))*MAX(MIN(BR399,$J$5),$I$5)*MAX(MIN(BR399,$J$5),$I$5)+$G$5*MAX(MIN(BR399,$J$5),$I$5)*(CK399*CD399/($K$5*1000))+$H$5*(CK399*CD399/($K$5*1000))*(CK399*CD399/($K$5*1000)))</f>
        <v>0</v>
      </c>
      <c r="S399">
        <f>J399*(1000-(1000*0.61365*exp(17.502*W399/(240.97+W399))/(CD399+CE399)+BY399)/2)/(1000*0.61365*exp(17.502*W399/(240.97+W399))/(CD399+CE399)-BY399)</f>
        <v>0</v>
      </c>
      <c r="T399">
        <f>1/((BS399+1)/(Q399/1.6)+1/(R399/1.37)) + BS399/((BS399+1)/(Q399/1.6) + BS399/(R399/1.37))</f>
        <v>0</v>
      </c>
      <c r="U399">
        <f>(BN399*BQ399)</f>
        <v>0</v>
      </c>
      <c r="V399">
        <f>(CF399+(U399+2*0.95*5.67E-8*(((CF399+$B$7)+273)^4-(CF399+273)^4)-44100*J399)/(1.84*29.3*R399+8*0.95*5.67E-8*(CF399+273)^3))</f>
        <v>0</v>
      </c>
      <c r="W399">
        <f>($C$7*CG399+$D$7*CH399+$E$7*V399)</f>
        <v>0</v>
      </c>
      <c r="X399">
        <f>0.61365*exp(17.502*W399/(240.97+W399))</f>
        <v>0</v>
      </c>
      <c r="Y399">
        <f>(Z399/AA399*100)</f>
        <v>0</v>
      </c>
      <c r="Z399">
        <f>BY399*(CD399+CE399)/1000</f>
        <v>0</v>
      </c>
      <c r="AA399">
        <f>0.61365*exp(17.502*CF399/(240.97+CF399))</f>
        <v>0</v>
      </c>
      <c r="AB399">
        <f>(X399-BY399*(CD399+CE399)/1000)</f>
        <v>0</v>
      </c>
      <c r="AC399">
        <f>(-J399*44100)</f>
        <v>0</v>
      </c>
      <c r="AD399">
        <f>2*29.3*R399*0.92*(CF399-W399)</f>
        <v>0</v>
      </c>
      <c r="AE399">
        <f>2*0.95*5.67E-8*(((CF399+$B$7)+273)^4-(W399+273)^4)</f>
        <v>0</v>
      </c>
      <c r="AF399">
        <f>U399+AE399+AC399+AD399</f>
        <v>0</v>
      </c>
      <c r="AG399">
        <v>9</v>
      </c>
      <c r="AH399">
        <v>1</v>
      </c>
      <c r="AI399">
        <f>IF(AG399*$H$13&gt;=AK399,1.0,(AK399/(AK399-AG399*$H$13)))</f>
        <v>0</v>
      </c>
      <c r="AJ399">
        <f>(AI399-1)*100</f>
        <v>0</v>
      </c>
      <c r="AK399">
        <f>MAX(0,($B$13+$C$13*CK399)/(1+$D$13*CK399)*CD399/(CF399+273)*$E$13)</f>
        <v>0</v>
      </c>
      <c r="AL399" t="s">
        <v>292</v>
      </c>
      <c r="AM399" t="s">
        <v>292</v>
      </c>
      <c r="AN399">
        <v>0</v>
      </c>
      <c r="AO399">
        <v>0</v>
      </c>
      <c r="AP399">
        <f>1-AN399/AO399</f>
        <v>0</v>
      </c>
      <c r="AQ399">
        <v>0</v>
      </c>
      <c r="AR399" t="s">
        <v>292</v>
      </c>
      <c r="AS399" t="s">
        <v>292</v>
      </c>
      <c r="AT399">
        <v>0</v>
      </c>
      <c r="AU399">
        <v>0</v>
      </c>
      <c r="AV399">
        <f>1-AT399/AU399</f>
        <v>0</v>
      </c>
      <c r="AW399">
        <v>0.5</v>
      </c>
      <c r="AX399">
        <f>BO399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292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BN399">
        <f>$B$11*CL399+$C$11*CM399+$F$11*CN399*(1-CQ399)</f>
        <v>0</v>
      </c>
      <c r="BO399">
        <f>BN399*BP399</f>
        <v>0</v>
      </c>
      <c r="BP399">
        <f>($B$11*$D$9+$C$11*$D$9+$F$11*((DA399+CS399)/MAX(DA399+CS399+DB399, 0.1)*$I$9+DB399/MAX(DA399+CS399+DB399, 0.1)*$J$9))/($B$11+$C$11+$F$11)</f>
        <v>0</v>
      </c>
      <c r="BQ399">
        <f>($B$11*$K$9+$C$11*$K$9+$F$11*((DA399+CS399)/MAX(DA399+CS399+DB399, 0.1)*$P$9+DB399/MAX(DA399+CS399+DB399, 0.1)*$Q$9))/($B$11+$C$11+$F$11)</f>
        <v>0</v>
      </c>
      <c r="BR399">
        <v>6</v>
      </c>
      <c r="BS399">
        <v>0.5</v>
      </c>
      <c r="BT399" t="s">
        <v>293</v>
      </c>
      <c r="BU399">
        <v>2</v>
      </c>
      <c r="BV399">
        <v>1626127077.6</v>
      </c>
      <c r="BW399">
        <v>398.906666666667</v>
      </c>
      <c r="BX399">
        <v>419.916666666667</v>
      </c>
      <c r="BY399">
        <v>12.9043666666667</v>
      </c>
      <c r="BZ399">
        <v>7.30542666666667</v>
      </c>
      <c r="CA399">
        <v>396.782666666667</v>
      </c>
      <c r="CB399">
        <v>12.9224333333333</v>
      </c>
      <c r="CC399">
        <v>900.017666666667</v>
      </c>
      <c r="CD399">
        <v>100.777666666667</v>
      </c>
      <c r="CE399">
        <v>0.111419666666667</v>
      </c>
      <c r="CF399">
        <v>27.915</v>
      </c>
      <c r="CG399">
        <v>25.9517666666667</v>
      </c>
      <c r="CH399">
        <v>999.9</v>
      </c>
      <c r="CI399">
        <v>0</v>
      </c>
      <c r="CJ399">
        <v>0</v>
      </c>
      <c r="CK399">
        <v>9972.08333333333</v>
      </c>
      <c r="CL399">
        <v>0</v>
      </c>
      <c r="CM399">
        <v>0.221023</v>
      </c>
      <c r="CN399">
        <v>1459.97333333333</v>
      </c>
      <c r="CO399">
        <v>0.972999</v>
      </c>
      <c r="CP399">
        <v>0.0270008</v>
      </c>
      <c r="CQ399">
        <v>0</v>
      </c>
      <c r="CR399">
        <v>873.859666666667</v>
      </c>
      <c r="CS399">
        <v>4.99999</v>
      </c>
      <c r="CT399">
        <v>12832.9333333333</v>
      </c>
      <c r="CU399">
        <v>12728.1</v>
      </c>
      <c r="CV399">
        <v>40.6456666666667</v>
      </c>
      <c r="CW399">
        <v>42.4163333333333</v>
      </c>
      <c r="CX399">
        <v>41.625</v>
      </c>
      <c r="CY399">
        <v>41.958</v>
      </c>
      <c r="CZ399">
        <v>42.875</v>
      </c>
      <c r="DA399">
        <v>1415.68333333333</v>
      </c>
      <c r="DB399">
        <v>39.29</v>
      </c>
      <c r="DC399">
        <v>0</v>
      </c>
      <c r="DD399">
        <v>1626127087.9</v>
      </c>
      <c r="DE399">
        <v>0</v>
      </c>
      <c r="DF399">
        <v>873.66264</v>
      </c>
      <c r="DG399">
        <v>2.0113076873977</v>
      </c>
      <c r="DH399">
        <v>28.9769230250398</v>
      </c>
      <c r="DI399">
        <v>12829.656</v>
      </c>
      <c r="DJ399">
        <v>15</v>
      </c>
      <c r="DK399">
        <v>1626126261</v>
      </c>
      <c r="DL399" t="s">
        <v>294</v>
      </c>
      <c r="DM399">
        <v>1626126255</v>
      </c>
      <c r="DN399">
        <v>1626126261</v>
      </c>
      <c r="DO399">
        <v>7</v>
      </c>
      <c r="DP399">
        <v>0.339</v>
      </c>
      <c r="DQ399">
        <v>0.02</v>
      </c>
      <c r="DR399">
        <v>2.158</v>
      </c>
      <c r="DS399">
        <v>-0.064</v>
      </c>
      <c r="DT399">
        <v>420</v>
      </c>
      <c r="DU399">
        <v>4</v>
      </c>
      <c r="DV399">
        <v>0.09</v>
      </c>
      <c r="DW399">
        <v>0.05</v>
      </c>
      <c r="DX399">
        <v>-20.9233487804878</v>
      </c>
      <c r="DY399">
        <v>-0.552944947735215</v>
      </c>
      <c r="DZ399">
        <v>0.058668062205113</v>
      </c>
      <c r="EA399">
        <v>0</v>
      </c>
      <c r="EB399">
        <v>873.554787878788</v>
      </c>
      <c r="EC399">
        <v>2.2410240649632</v>
      </c>
      <c r="ED399">
        <v>0.300964586417268</v>
      </c>
      <c r="EE399">
        <v>1</v>
      </c>
      <c r="EF399">
        <v>5.51604073170732</v>
      </c>
      <c r="EG399">
        <v>0.480414564459938</v>
      </c>
      <c r="EH399">
        <v>0.0482938967708992</v>
      </c>
      <c r="EI399">
        <v>0</v>
      </c>
      <c r="EJ399">
        <v>1</v>
      </c>
      <c r="EK399">
        <v>3</v>
      </c>
      <c r="EL399" t="s">
        <v>459</v>
      </c>
      <c r="EM399">
        <v>100</v>
      </c>
      <c r="EN399">
        <v>100</v>
      </c>
      <c r="EO399">
        <v>2.125</v>
      </c>
      <c r="EP399">
        <v>-0.0179</v>
      </c>
      <c r="EQ399">
        <v>1.36772170046793</v>
      </c>
      <c r="ER399">
        <v>0.00225868272383977</v>
      </c>
      <c r="ES399">
        <v>-9.96746185667655e-07</v>
      </c>
      <c r="ET399">
        <v>2.83711317370827e-10</v>
      </c>
      <c r="EU399">
        <v>-0.063082517618382</v>
      </c>
      <c r="EV399">
        <v>-0.00217948432402501</v>
      </c>
      <c r="EW399">
        <v>0.000453263451741206</v>
      </c>
      <c r="EX399">
        <v>-1.16319206543697e-06</v>
      </c>
      <c r="EY399">
        <v>-2</v>
      </c>
      <c r="EZ399">
        <v>2196</v>
      </c>
      <c r="FA399">
        <v>1</v>
      </c>
      <c r="FB399">
        <v>25</v>
      </c>
      <c r="FC399">
        <v>13.7</v>
      </c>
      <c r="FD399">
        <v>13.6</v>
      </c>
      <c r="FE399">
        <v>18</v>
      </c>
      <c r="FF399">
        <v>949.303</v>
      </c>
      <c r="FG399">
        <v>427.942</v>
      </c>
      <c r="FH399">
        <v>32.9723</v>
      </c>
      <c r="FI399">
        <v>25.3816</v>
      </c>
      <c r="FJ399">
        <v>30.0004</v>
      </c>
      <c r="FK399">
        <v>25.4858</v>
      </c>
      <c r="FL399">
        <v>25.523</v>
      </c>
      <c r="FM399">
        <v>25.3159</v>
      </c>
      <c r="FN399">
        <v>58.5446</v>
      </c>
      <c r="FO399">
        <v>0</v>
      </c>
      <c r="FP399">
        <v>33.03</v>
      </c>
      <c r="FQ399">
        <v>420</v>
      </c>
      <c r="FR399">
        <v>7.44431</v>
      </c>
      <c r="FS399">
        <v>101.445</v>
      </c>
      <c r="FT399">
        <v>102.066</v>
      </c>
    </row>
    <row r="400" spans="1:176">
      <c r="A400">
        <v>384</v>
      </c>
      <c r="B400">
        <v>1626127080.6</v>
      </c>
      <c r="C400">
        <v>766.099999904633</v>
      </c>
      <c r="D400" t="s">
        <v>1062</v>
      </c>
      <c r="E400" t="s">
        <v>1063</v>
      </c>
      <c r="F400">
        <v>1</v>
      </c>
      <c r="I400">
        <v>1626127079.6</v>
      </c>
      <c r="J400">
        <f>(K400)/1000</f>
        <v>0</v>
      </c>
      <c r="K400">
        <f>1000*CC400*AI400*(BY400-BZ400)/(100*BR400*(1000-AI400*BY400))</f>
        <v>0</v>
      </c>
      <c r="L400">
        <f>CC400*AI400*(BX400-BW400*(1000-AI400*BZ400)/(1000-AI400*BY400))/(100*BR400)</f>
        <v>0</v>
      </c>
      <c r="M400">
        <f>BW400 - IF(AI400&gt;1, L400*BR400*100.0/(AK400*CK400), 0)</f>
        <v>0</v>
      </c>
      <c r="N400">
        <f>((T400-J400/2)*M400-L400)/(T400+J400/2)</f>
        <v>0</v>
      </c>
      <c r="O400">
        <f>N400*(CD400+CE400)/1000.0</f>
        <v>0</v>
      </c>
      <c r="P400">
        <f>(BW400 - IF(AI400&gt;1, L400*BR400*100.0/(AK400*CK400), 0))*(CD400+CE400)/1000.0</f>
        <v>0</v>
      </c>
      <c r="Q400">
        <f>2.0/((1/S400-1/R400)+SIGN(S400)*SQRT((1/S400-1/R400)*(1/S400-1/R400) + 4*BS400/((BS400+1)*(BS400+1))*(2*1/S400*1/R400-1/R400*1/R400)))</f>
        <v>0</v>
      </c>
      <c r="R400">
        <f>IF(LEFT(BT400,1)&lt;&gt;"0",IF(LEFT(BT400,1)="1",3.0,BU400),$D$5+$E$5*(CK400*CD400/($K$5*1000))+$F$5*(CK400*CD400/($K$5*1000))*MAX(MIN(BR400,$J$5),$I$5)*MAX(MIN(BR400,$J$5),$I$5)+$G$5*MAX(MIN(BR400,$J$5),$I$5)*(CK400*CD400/($K$5*1000))+$H$5*(CK400*CD400/($K$5*1000))*(CK400*CD400/($K$5*1000)))</f>
        <v>0</v>
      </c>
      <c r="S400">
        <f>J400*(1000-(1000*0.61365*exp(17.502*W400/(240.97+W400))/(CD400+CE400)+BY400)/2)/(1000*0.61365*exp(17.502*W400/(240.97+W400))/(CD400+CE400)-BY400)</f>
        <v>0</v>
      </c>
      <c r="T400">
        <f>1/((BS400+1)/(Q400/1.6)+1/(R400/1.37)) + BS400/((BS400+1)/(Q400/1.6) + BS400/(R400/1.37))</f>
        <v>0</v>
      </c>
      <c r="U400">
        <f>(BN400*BQ400)</f>
        <v>0</v>
      </c>
      <c r="V400">
        <f>(CF400+(U400+2*0.95*5.67E-8*(((CF400+$B$7)+273)^4-(CF400+273)^4)-44100*J400)/(1.84*29.3*R400+8*0.95*5.67E-8*(CF400+273)^3))</f>
        <v>0</v>
      </c>
      <c r="W400">
        <f>($C$7*CG400+$D$7*CH400+$E$7*V400)</f>
        <v>0</v>
      </c>
      <c r="X400">
        <f>0.61365*exp(17.502*W400/(240.97+W400))</f>
        <v>0</v>
      </c>
      <c r="Y400">
        <f>(Z400/AA400*100)</f>
        <v>0</v>
      </c>
      <c r="Z400">
        <f>BY400*(CD400+CE400)/1000</f>
        <v>0</v>
      </c>
      <c r="AA400">
        <f>0.61365*exp(17.502*CF400/(240.97+CF400))</f>
        <v>0</v>
      </c>
      <c r="AB400">
        <f>(X400-BY400*(CD400+CE400)/1000)</f>
        <v>0</v>
      </c>
      <c r="AC400">
        <f>(-J400*44100)</f>
        <v>0</v>
      </c>
      <c r="AD400">
        <f>2*29.3*R400*0.92*(CF400-W400)</f>
        <v>0</v>
      </c>
      <c r="AE400">
        <f>2*0.95*5.67E-8*(((CF400+$B$7)+273)^4-(W400+273)^4)</f>
        <v>0</v>
      </c>
      <c r="AF400">
        <f>U400+AE400+AC400+AD400</f>
        <v>0</v>
      </c>
      <c r="AG400">
        <v>9</v>
      </c>
      <c r="AH400">
        <v>1</v>
      </c>
      <c r="AI400">
        <f>IF(AG400*$H$13&gt;=AK400,1.0,(AK400/(AK400-AG400*$H$13)))</f>
        <v>0</v>
      </c>
      <c r="AJ400">
        <f>(AI400-1)*100</f>
        <v>0</v>
      </c>
      <c r="AK400">
        <f>MAX(0,($B$13+$C$13*CK400)/(1+$D$13*CK400)*CD400/(CF400+273)*$E$13)</f>
        <v>0</v>
      </c>
      <c r="AL400" t="s">
        <v>292</v>
      </c>
      <c r="AM400" t="s">
        <v>292</v>
      </c>
      <c r="AN400">
        <v>0</v>
      </c>
      <c r="AO400">
        <v>0</v>
      </c>
      <c r="AP400">
        <f>1-AN400/AO400</f>
        <v>0</v>
      </c>
      <c r="AQ400">
        <v>0</v>
      </c>
      <c r="AR400" t="s">
        <v>292</v>
      </c>
      <c r="AS400" t="s">
        <v>292</v>
      </c>
      <c r="AT400">
        <v>0</v>
      </c>
      <c r="AU400">
        <v>0</v>
      </c>
      <c r="AV400">
        <f>1-AT400/AU400</f>
        <v>0</v>
      </c>
      <c r="AW400">
        <v>0.5</v>
      </c>
      <c r="AX400">
        <f>BO400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292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BN400">
        <f>$B$11*CL400+$C$11*CM400+$F$11*CN400*(1-CQ400)</f>
        <v>0</v>
      </c>
      <c r="BO400">
        <f>BN400*BP400</f>
        <v>0</v>
      </c>
      <c r="BP400">
        <f>($B$11*$D$9+$C$11*$D$9+$F$11*((DA400+CS400)/MAX(DA400+CS400+DB400, 0.1)*$I$9+DB400/MAX(DA400+CS400+DB400, 0.1)*$J$9))/($B$11+$C$11+$F$11)</f>
        <v>0</v>
      </c>
      <c r="BQ400">
        <f>($B$11*$K$9+$C$11*$K$9+$F$11*((DA400+CS400)/MAX(DA400+CS400+DB400, 0.1)*$P$9+DB400/MAX(DA400+CS400+DB400, 0.1)*$Q$9))/($B$11+$C$11+$F$11)</f>
        <v>0</v>
      </c>
      <c r="BR400">
        <v>6</v>
      </c>
      <c r="BS400">
        <v>0.5</v>
      </c>
      <c r="BT400" t="s">
        <v>293</v>
      </c>
      <c r="BU400">
        <v>2</v>
      </c>
      <c r="BV400">
        <v>1626127079.6</v>
      </c>
      <c r="BW400">
        <v>398.885333333333</v>
      </c>
      <c r="BX400">
        <v>419.849333333333</v>
      </c>
      <c r="BY400">
        <v>12.9373</v>
      </c>
      <c r="BZ400">
        <v>7.33575666666667</v>
      </c>
      <c r="CA400">
        <v>396.760666666667</v>
      </c>
      <c r="CB400">
        <v>12.9550666666667</v>
      </c>
      <c r="CC400">
        <v>899.986</v>
      </c>
      <c r="CD400">
        <v>100.778</v>
      </c>
      <c r="CE400">
        <v>0.112493</v>
      </c>
      <c r="CF400">
        <v>27.9612</v>
      </c>
      <c r="CG400">
        <v>25.9944</v>
      </c>
      <c r="CH400">
        <v>999.9</v>
      </c>
      <c r="CI400">
        <v>0</v>
      </c>
      <c r="CJ400">
        <v>0</v>
      </c>
      <c r="CK400">
        <v>9943.54333333333</v>
      </c>
      <c r="CL400">
        <v>0</v>
      </c>
      <c r="CM400">
        <v>0.221023</v>
      </c>
      <c r="CN400">
        <v>1460.05333333333</v>
      </c>
      <c r="CO400">
        <v>0.973000666666667</v>
      </c>
      <c r="CP400">
        <v>0.0269992333333333</v>
      </c>
      <c r="CQ400">
        <v>0</v>
      </c>
      <c r="CR400">
        <v>873.976</v>
      </c>
      <c r="CS400">
        <v>4.99999</v>
      </c>
      <c r="CT400">
        <v>12834.8333333333</v>
      </c>
      <c r="CU400">
        <v>12728.8333333333</v>
      </c>
      <c r="CV400">
        <v>40.687</v>
      </c>
      <c r="CW400">
        <v>42.437</v>
      </c>
      <c r="CX400">
        <v>41.625</v>
      </c>
      <c r="CY400">
        <v>41.937</v>
      </c>
      <c r="CZ400">
        <v>42.875</v>
      </c>
      <c r="DA400">
        <v>1415.76333333333</v>
      </c>
      <c r="DB400">
        <v>39.29</v>
      </c>
      <c r="DC400">
        <v>0</v>
      </c>
      <c r="DD400">
        <v>1626127089.7</v>
      </c>
      <c r="DE400">
        <v>0</v>
      </c>
      <c r="DF400">
        <v>873.720115384615</v>
      </c>
      <c r="DG400">
        <v>1.97459829279408</v>
      </c>
      <c r="DH400">
        <v>30.4170940206384</v>
      </c>
      <c r="DI400">
        <v>12830.55</v>
      </c>
      <c r="DJ400">
        <v>15</v>
      </c>
      <c r="DK400">
        <v>1626126261</v>
      </c>
      <c r="DL400" t="s">
        <v>294</v>
      </c>
      <c r="DM400">
        <v>1626126255</v>
      </c>
      <c r="DN400">
        <v>1626126261</v>
      </c>
      <c r="DO400">
        <v>7</v>
      </c>
      <c r="DP400">
        <v>0.339</v>
      </c>
      <c r="DQ400">
        <v>0.02</v>
      </c>
      <c r="DR400">
        <v>2.158</v>
      </c>
      <c r="DS400">
        <v>-0.064</v>
      </c>
      <c r="DT400">
        <v>420</v>
      </c>
      <c r="DU400">
        <v>4</v>
      </c>
      <c r="DV400">
        <v>0.09</v>
      </c>
      <c r="DW400">
        <v>0.05</v>
      </c>
      <c r="DX400">
        <v>-20.9340756097561</v>
      </c>
      <c r="DY400">
        <v>-0.524753310104555</v>
      </c>
      <c r="DZ400">
        <v>0.0570202265374689</v>
      </c>
      <c r="EA400">
        <v>0</v>
      </c>
      <c r="EB400">
        <v>873.609771428571</v>
      </c>
      <c r="EC400">
        <v>1.99448847246127</v>
      </c>
      <c r="ED400">
        <v>0.301645495404715</v>
      </c>
      <c r="EE400">
        <v>1</v>
      </c>
      <c r="EF400">
        <v>5.53198780487805</v>
      </c>
      <c r="EG400">
        <v>0.465573240418114</v>
      </c>
      <c r="EH400">
        <v>0.0468424916289762</v>
      </c>
      <c r="EI400">
        <v>0</v>
      </c>
      <c r="EJ400">
        <v>1</v>
      </c>
      <c r="EK400">
        <v>3</v>
      </c>
      <c r="EL400" t="s">
        <v>459</v>
      </c>
      <c r="EM400">
        <v>100</v>
      </c>
      <c r="EN400">
        <v>100</v>
      </c>
      <c r="EO400">
        <v>2.124</v>
      </c>
      <c r="EP400">
        <v>-0.0176</v>
      </c>
      <c r="EQ400">
        <v>1.36772170046793</v>
      </c>
      <c r="ER400">
        <v>0.00225868272383977</v>
      </c>
      <c r="ES400">
        <v>-9.96746185667655e-07</v>
      </c>
      <c r="ET400">
        <v>2.83711317370827e-10</v>
      </c>
      <c r="EU400">
        <v>-0.063082517618382</v>
      </c>
      <c r="EV400">
        <v>-0.00217948432402501</v>
      </c>
      <c r="EW400">
        <v>0.000453263451741206</v>
      </c>
      <c r="EX400">
        <v>-1.16319206543697e-06</v>
      </c>
      <c r="EY400">
        <v>-2</v>
      </c>
      <c r="EZ400">
        <v>2196</v>
      </c>
      <c r="FA400">
        <v>1</v>
      </c>
      <c r="FB400">
        <v>25</v>
      </c>
      <c r="FC400">
        <v>13.8</v>
      </c>
      <c r="FD400">
        <v>13.7</v>
      </c>
      <c r="FE400">
        <v>18</v>
      </c>
      <c r="FF400">
        <v>949.172</v>
      </c>
      <c r="FG400">
        <v>428.163</v>
      </c>
      <c r="FH400">
        <v>33.0454</v>
      </c>
      <c r="FI400">
        <v>25.3832</v>
      </c>
      <c r="FJ400">
        <v>30.0005</v>
      </c>
      <c r="FK400">
        <v>25.4858</v>
      </c>
      <c r="FL400">
        <v>25.523</v>
      </c>
      <c r="FM400">
        <v>25.3161</v>
      </c>
      <c r="FN400">
        <v>58.2557</v>
      </c>
      <c r="FO400">
        <v>0</v>
      </c>
      <c r="FP400">
        <v>33.14</v>
      </c>
      <c r="FQ400">
        <v>420</v>
      </c>
      <c r="FR400">
        <v>7.50033</v>
      </c>
      <c r="FS400">
        <v>101.446</v>
      </c>
      <c r="FT400">
        <v>102.066</v>
      </c>
    </row>
    <row r="401" spans="1:176">
      <c r="A401">
        <v>385</v>
      </c>
      <c r="B401">
        <v>1626127082.6</v>
      </c>
      <c r="C401">
        <v>768.099999904633</v>
      </c>
      <c r="D401" t="s">
        <v>1064</v>
      </c>
      <c r="E401" t="s">
        <v>1065</v>
      </c>
      <c r="F401">
        <v>1</v>
      </c>
      <c r="I401">
        <v>1626127081.6</v>
      </c>
      <c r="J401">
        <f>(K401)/1000</f>
        <v>0</v>
      </c>
      <c r="K401">
        <f>1000*CC401*AI401*(BY401-BZ401)/(100*BR401*(1000-AI401*BY401))</f>
        <v>0</v>
      </c>
      <c r="L401">
        <f>CC401*AI401*(BX401-BW401*(1000-AI401*BZ401)/(1000-AI401*BY401))/(100*BR401)</f>
        <v>0</v>
      </c>
      <c r="M401">
        <f>BW401 - IF(AI401&gt;1, L401*BR401*100.0/(AK401*CK401), 0)</f>
        <v>0</v>
      </c>
      <c r="N401">
        <f>((T401-J401/2)*M401-L401)/(T401+J401/2)</f>
        <v>0</v>
      </c>
      <c r="O401">
        <f>N401*(CD401+CE401)/1000.0</f>
        <v>0</v>
      </c>
      <c r="P401">
        <f>(BW401 - IF(AI401&gt;1, L401*BR401*100.0/(AK401*CK401), 0))*(CD401+CE401)/1000.0</f>
        <v>0</v>
      </c>
      <c r="Q401">
        <f>2.0/((1/S401-1/R401)+SIGN(S401)*SQRT((1/S401-1/R401)*(1/S401-1/R401) + 4*BS401/((BS401+1)*(BS401+1))*(2*1/S401*1/R401-1/R401*1/R401)))</f>
        <v>0</v>
      </c>
      <c r="R401">
        <f>IF(LEFT(BT401,1)&lt;&gt;"0",IF(LEFT(BT401,1)="1",3.0,BU401),$D$5+$E$5*(CK401*CD401/($K$5*1000))+$F$5*(CK401*CD401/($K$5*1000))*MAX(MIN(BR401,$J$5),$I$5)*MAX(MIN(BR401,$J$5),$I$5)+$G$5*MAX(MIN(BR401,$J$5),$I$5)*(CK401*CD401/($K$5*1000))+$H$5*(CK401*CD401/($K$5*1000))*(CK401*CD401/($K$5*1000)))</f>
        <v>0</v>
      </c>
      <c r="S401">
        <f>J401*(1000-(1000*0.61365*exp(17.502*W401/(240.97+W401))/(CD401+CE401)+BY401)/2)/(1000*0.61365*exp(17.502*W401/(240.97+W401))/(CD401+CE401)-BY401)</f>
        <v>0</v>
      </c>
      <c r="T401">
        <f>1/((BS401+1)/(Q401/1.6)+1/(R401/1.37)) + BS401/((BS401+1)/(Q401/1.6) + BS401/(R401/1.37))</f>
        <v>0</v>
      </c>
      <c r="U401">
        <f>(BN401*BQ401)</f>
        <v>0</v>
      </c>
      <c r="V401">
        <f>(CF401+(U401+2*0.95*5.67E-8*(((CF401+$B$7)+273)^4-(CF401+273)^4)-44100*J401)/(1.84*29.3*R401+8*0.95*5.67E-8*(CF401+273)^3))</f>
        <v>0</v>
      </c>
      <c r="W401">
        <f>($C$7*CG401+$D$7*CH401+$E$7*V401)</f>
        <v>0</v>
      </c>
      <c r="X401">
        <f>0.61365*exp(17.502*W401/(240.97+W401))</f>
        <v>0</v>
      </c>
      <c r="Y401">
        <f>(Z401/AA401*100)</f>
        <v>0</v>
      </c>
      <c r="Z401">
        <f>BY401*(CD401+CE401)/1000</f>
        <v>0</v>
      </c>
      <c r="AA401">
        <f>0.61365*exp(17.502*CF401/(240.97+CF401))</f>
        <v>0</v>
      </c>
      <c r="AB401">
        <f>(X401-BY401*(CD401+CE401)/1000)</f>
        <v>0</v>
      </c>
      <c r="AC401">
        <f>(-J401*44100)</f>
        <v>0</v>
      </c>
      <c r="AD401">
        <f>2*29.3*R401*0.92*(CF401-W401)</f>
        <v>0</v>
      </c>
      <c r="AE401">
        <f>2*0.95*5.67E-8*(((CF401+$B$7)+273)^4-(W401+273)^4)</f>
        <v>0</v>
      </c>
      <c r="AF401">
        <f>U401+AE401+AC401+AD401</f>
        <v>0</v>
      </c>
      <c r="AG401">
        <v>9</v>
      </c>
      <c r="AH401">
        <v>1</v>
      </c>
      <c r="AI401">
        <f>IF(AG401*$H$13&gt;=AK401,1.0,(AK401/(AK401-AG401*$H$13)))</f>
        <v>0</v>
      </c>
      <c r="AJ401">
        <f>(AI401-1)*100</f>
        <v>0</v>
      </c>
      <c r="AK401">
        <f>MAX(0,($B$13+$C$13*CK401)/(1+$D$13*CK401)*CD401/(CF401+273)*$E$13)</f>
        <v>0</v>
      </c>
      <c r="AL401" t="s">
        <v>292</v>
      </c>
      <c r="AM401" t="s">
        <v>292</v>
      </c>
      <c r="AN401">
        <v>0</v>
      </c>
      <c r="AO401">
        <v>0</v>
      </c>
      <c r="AP401">
        <f>1-AN401/AO401</f>
        <v>0</v>
      </c>
      <c r="AQ401">
        <v>0</v>
      </c>
      <c r="AR401" t="s">
        <v>292</v>
      </c>
      <c r="AS401" t="s">
        <v>292</v>
      </c>
      <c r="AT401">
        <v>0</v>
      </c>
      <c r="AU401">
        <v>0</v>
      </c>
      <c r="AV401">
        <f>1-AT401/AU401</f>
        <v>0</v>
      </c>
      <c r="AW401">
        <v>0.5</v>
      </c>
      <c r="AX401">
        <f>BO401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292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BN401">
        <f>$B$11*CL401+$C$11*CM401+$F$11*CN401*(1-CQ401)</f>
        <v>0</v>
      </c>
      <c r="BO401">
        <f>BN401*BP401</f>
        <v>0</v>
      </c>
      <c r="BP401">
        <f>($B$11*$D$9+$C$11*$D$9+$F$11*((DA401+CS401)/MAX(DA401+CS401+DB401, 0.1)*$I$9+DB401/MAX(DA401+CS401+DB401, 0.1)*$J$9))/($B$11+$C$11+$F$11)</f>
        <v>0</v>
      </c>
      <c r="BQ401">
        <f>($B$11*$K$9+$C$11*$K$9+$F$11*((DA401+CS401)/MAX(DA401+CS401+DB401, 0.1)*$P$9+DB401/MAX(DA401+CS401+DB401, 0.1)*$Q$9))/($B$11+$C$11+$F$11)</f>
        <v>0</v>
      </c>
      <c r="BR401">
        <v>6</v>
      </c>
      <c r="BS401">
        <v>0.5</v>
      </c>
      <c r="BT401" t="s">
        <v>293</v>
      </c>
      <c r="BU401">
        <v>2</v>
      </c>
      <c r="BV401">
        <v>1626127081.6</v>
      </c>
      <c r="BW401">
        <v>398.881</v>
      </c>
      <c r="BX401">
        <v>419.860666666667</v>
      </c>
      <c r="BY401">
        <v>12.973</v>
      </c>
      <c r="BZ401">
        <v>7.37169333333333</v>
      </c>
      <c r="CA401">
        <v>396.756666666667</v>
      </c>
      <c r="CB401">
        <v>12.9904666666667</v>
      </c>
      <c r="CC401">
        <v>900.011</v>
      </c>
      <c r="CD401">
        <v>100.778</v>
      </c>
      <c r="CE401">
        <v>0.112436666666667</v>
      </c>
      <c r="CF401">
        <v>28.0067</v>
      </c>
      <c r="CG401">
        <v>26.0329</v>
      </c>
      <c r="CH401">
        <v>999.9</v>
      </c>
      <c r="CI401">
        <v>0</v>
      </c>
      <c r="CJ401">
        <v>0</v>
      </c>
      <c r="CK401">
        <v>9980.62333333333</v>
      </c>
      <c r="CL401">
        <v>0</v>
      </c>
      <c r="CM401">
        <v>0.221023</v>
      </c>
      <c r="CN401">
        <v>1459.96</v>
      </c>
      <c r="CO401">
        <v>0.972999</v>
      </c>
      <c r="CP401">
        <v>0.0270008</v>
      </c>
      <c r="CQ401">
        <v>0</v>
      </c>
      <c r="CR401">
        <v>874.208333333333</v>
      </c>
      <c r="CS401">
        <v>4.99999</v>
      </c>
      <c r="CT401">
        <v>12834.2333333333</v>
      </c>
      <c r="CU401">
        <v>12727.9666666667</v>
      </c>
      <c r="CV401">
        <v>40.6663333333333</v>
      </c>
      <c r="CW401">
        <v>42.437</v>
      </c>
      <c r="CX401">
        <v>41.625</v>
      </c>
      <c r="CY401">
        <v>41.958</v>
      </c>
      <c r="CZ401">
        <v>42.8956666666667</v>
      </c>
      <c r="DA401">
        <v>1415.67</v>
      </c>
      <c r="DB401">
        <v>39.29</v>
      </c>
      <c r="DC401">
        <v>0</v>
      </c>
      <c r="DD401">
        <v>1626127092.1</v>
      </c>
      <c r="DE401">
        <v>0</v>
      </c>
      <c r="DF401">
        <v>873.809346153846</v>
      </c>
      <c r="DG401">
        <v>2.45794872836828</v>
      </c>
      <c r="DH401">
        <v>32.3965811774372</v>
      </c>
      <c r="DI401">
        <v>12831.5384615385</v>
      </c>
      <c r="DJ401">
        <v>15</v>
      </c>
      <c r="DK401">
        <v>1626126261</v>
      </c>
      <c r="DL401" t="s">
        <v>294</v>
      </c>
      <c r="DM401">
        <v>1626126255</v>
      </c>
      <c r="DN401">
        <v>1626126261</v>
      </c>
      <c r="DO401">
        <v>7</v>
      </c>
      <c r="DP401">
        <v>0.339</v>
      </c>
      <c r="DQ401">
        <v>0.02</v>
      </c>
      <c r="DR401">
        <v>2.158</v>
      </c>
      <c r="DS401">
        <v>-0.064</v>
      </c>
      <c r="DT401">
        <v>420</v>
      </c>
      <c r="DU401">
        <v>4</v>
      </c>
      <c r="DV401">
        <v>0.09</v>
      </c>
      <c r="DW401">
        <v>0.05</v>
      </c>
      <c r="DX401">
        <v>-20.9457756097561</v>
      </c>
      <c r="DY401">
        <v>-0.433149825783954</v>
      </c>
      <c r="DZ401">
        <v>0.0512126403055653</v>
      </c>
      <c r="EA401">
        <v>1</v>
      </c>
      <c r="EB401">
        <v>873.6915</v>
      </c>
      <c r="EC401">
        <v>2.09413665541398</v>
      </c>
      <c r="ED401">
        <v>0.306411704007758</v>
      </c>
      <c r="EE401">
        <v>1</v>
      </c>
      <c r="EF401">
        <v>5.5450656097561</v>
      </c>
      <c r="EG401">
        <v>0.448342996515688</v>
      </c>
      <c r="EH401">
        <v>0.0454299368391985</v>
      </c>
      <c r="EI401">
        <v>0</v>
      </c>
      <c r="EJ401">
        <v>2</v>
      </c>
      <c r="EK401">
        <v>3</v>
      </c>
      <c r="EL401" t="s">
        <v>340</v>
      </c>
      <c r="EM401">
        <v>100</v>
      </c>
      <c r="EN401">
        <v>100</v>
      </c>
      <c r="EO401">
        <v>2.125</v>
      </c>
      <c r="EP401">
        <v>-0.0172</v>
      </c>
      <c r="EQ401">
        <v>1.36772170046793</v>
      </c>
      <c r="ER401">
        <v>0.00225868272383977</v>
      </c>
      <c r="ES401">
        <v>-9.96746185667655e-07</v>
      </c>
      <c r="ET401">
        <v>2.83711317370827e-10</v>
      </c>
      <c r="EU401">
        <v>-0.063082517618382</v>
      </c>
      <c r="EV401">
        <v>-0.00217948432402501</v>
      </c>
      <c r="EW401">
        <v>0.000453263451741206</v>
      </c>
      <c r="EX401">
        <v>-1.16319206543697e-06</v>
      </c>
      <c r="EY401">
        <v>-2</v>
      </c>
      <c r="EZ401">
        <v>2196</v>
      </c>
      <c r="FA401">
        <v>1</v>
      </c>
      <c r="FB401">
        <v>25</v>
      </c>
      <c r="FC401">
        <v>13.8</v>
      </c>
      <c r="FD401">
        <v>13.7</v>
      </c>
      <c r="FE401">
        <v>18</v>
      </c>
      <c r="FF401">
        <v>949.459</v>
      </c>
      <c r="FG401">
        <v>428.385</v>
      </c>
      <c r="FH401">
        <v>33.1084</v>
      </c>
      <c r="FI401">
        <v>25.3845</v>
      </c>
      <c r="FJ401">
        <v>30.0003</v>
      </c>
      <c r="FK401">
        <v>25.4858</v>
      </c>
      <c r="FL401">
        <v>25.523</v>
      </c>
      <c r="FM401">
        <v>25.3216</v>
      </c>
      <c r="FN401">
        <v>58.2557</v>
      </c>
      <c r="FO401">
        <v>0</v>
      </c>
      <c r="FP401">
        <v>33.24</v>
      </c>
      <c r="FQ401">
        <v>420</v>
      </c>
      <c r="FR401">
        <v>7.49804</v>
      </c>
      <c r="FS401">
        <v>101.446</v>
      </c>
      <c r="FT401">
        <v>102.065</v>
      </c>
    </row>
    <row r="402" spans="1:176">
      <c r="A402">
        <v>386</v>
      </c>
      <c r="B402">
        <v>1626127084.6</v>
      </c>
      <c r="C402">
        <v>770.099999904633</v>
      </c>
      <c r="D402" t="s">
        <v>1066</v>
      </c>
      <c r="E402" t="s">
        <v>1067</v>
      </c>
      <c r="F402">
        <v>1</v>
      </c>
      <c r="I402">
        <v>1626127083.6</v>
      </c>
      <c r="J402">
        <f>(K402)/1000</f>
        <v>0</v>
      </c>
      <c r="K402">
        <f>1000*CC402*AI402*(BY402-BZ402)/(100*BR402*(1000-AI402*BY402))</f>
        <v>0</v>
      </c>
      <c r="L402">
        <f>CC402*AI402*(BX402-BW402*(1000-AI402*BZ402)/(1000-AI402*BY402))/(100*BR402)</f>
        <v>0</v>
      </c>
      <c r="M402">
        <f>BW402 - IF(AI402&gt;1, L402*BR402*100.0/(AK402*CK402), 0)</f>
        <v>0</v>
      </c>
      <c r="N402">
        <f>((T402-J402/2)*M402-L402)/(T402+J402/2)</f>
        <v>0</v>
      </c>
      <c r="O402">
        <f>N402*(CD402+CE402)/1000.0</f>
        <v>0</v>
      </c>
      <c r="P402">
        <f>(BW402 - IF(AI402&gt;1, L402*BR402*100.0/(AK402*CK402), 0))*(CD402+CE402)/1000.0</f>
        <v>0</v>
      </c>
      <c r="Q402">
        <f>2.0/((1/S402-1/R402)+SIGN(S402)*SQRT((1/S402-1/R402)*(1/S402-1/R402) + 4*BS402/((BS402+1)*(BS402+1))*(2*1/S402*1/R402-1/R402*1/R402)))</f>
        <v>0</v>
      </c>
      <c r="R402">
        <f>IF(LEFT(BT402,1)&lt;&gt;"0",IF(LEFT(BT402,1)="1",3.0,BU402),$D$5+$E$5*(CK402*CD402/($K$5*1000))+$F$5*(CK402*CD402/($K$5*1000))*MAX(MIN(BR402,$J$5),$I$5)*MAX(MIN(BR402,$J$5),$I$5)+$G$5*MAX(MIN(BR402,$J$5),$I$5)*(CK402*CD402/($K$5*1000))+$H$5*(CK402*CD402/($K$5*1000))*(CK402*CD402/($K$5*1000)))</f>
        <v>0</v>
      </c>
      <c r="S402">
        <f>J402*(1000-(1000*0.61365*exp(17.502*W402/(240.97+W402))/(CD402+CE402)+BY402)/2)/(1000*0.61365*exp(17.502*W402/(240.97+W402))/(CD402+CE402)-BY402)</f>
        <v>0</v>
      </c>
      <c r="T402">
        <f>1/((BS402+1)/(Q402/1.6)+1/(R402/1.37)) + BS402/((BS402+1)/(Q402/1.6) + BS402/(R402/1.37))</f>
        <v>0</v>
      </c>
      <c r="U402">
        <f>(BN402*BQ402)</f>
        <v>0</v>
      </c>
      <c r="V402">
        <f>(CF402+(U402+2*0.95*5.67E-8*(((CF402+$B$7)+273)^4-(CF402+273)^4)-44100*J402)/(1.84*29.3*R402+8*0.95*5.67E-8*(CF402+273)^3))</f>
        <v>0</v>
      </c>
      <c r="W402">
        <f>($C$7*CG402+$D$7*CH402+$E$7*V402)</f>
        <v>0</v>
      </c>
      <c r="X402">
        <f>0.61365*exp(17.502*W402/(240.97+W402))</f>
        <v>0</v>
      </c>
      <c r="Y402">
        <f>(Z402/AA402*100)</f>
        <v>0</v>
      </c>
      <c r="Z402">
        <f>BY402*(CD402+CE402)/1000</f>
        <v>0</v>
      </c>
      <c r="AA402">
        <f>0.61365*exp(17.502*CF402/(240.97+CF402))</f>
        <v>0</v>
      </c>
      <c r="AB402">
        <f>(X402-BY402*(CD402+CE402)/1000)</f>
        <v>0</v>
      </c>
      <c r="AC402">
        <f>(-J402*44100)</f>
        <v>0</v>
      </c>
      <c r="AD402">
        <f>2*29.3*R402*0.92*(CF402-W402)</f>
        <v>0</v>
      </c>
      <c r="AE402">
        <f>2*0.95*5.67E-8*(((CF402+$B$7)+273)^4-(W402+273)^4)</f>
        <v>0</v>
      </c>
      <c r="AF402">
        <f>U402+AE402+AC402+AD402</f>
        <v>0</v>
      </c>
      <c r="AG402">
        <v>9</v>
      </c>
      <c r="AH402">
        <v>1</v>
      </c>
      <c r="AI402">
        <f>IF(AG402*$H$13&gt;=AK402,1.0,(AK402/(AK402-AG402*$H$13)))</f>
        <v>0</v>
      </c>
      <c r="AJ402">
        <f>(AI402-1)*100</f>
        <v>0</v>
      </c>
      <c r="AK402">
        <f>MAX(0,($B$13+$C$13*CK402)/(1+$D$13*CK402)*CD402/(CF402+273)*$E$13)</f>
        <v>0</v>
      </c>
      <c r="AL402" t="s">
        <v>292</v>
      </c>
      <c r="AM402" t="s">
        <v>292</v>
      </c>
      <c r="AN402">
        <v>0</v>
      </c>
      <c r="AO402">
        <v>0</v>
      </c>
      <c r="AP402">
        <f>1-AN402/AO402</f>
        <v>0</v>
      </c>
      <c r="AQ402">
        <v>0</v>
      </c>
      <c r="AR402" t="s">
        <v>292</v>
      </c>
      <c r="AS402" t="s">
        <v>292</v>
      </c>
      <c r="AT402">
        <v>0</v>
      </c>
      <c r="AU402">
        <v>0</v>
      </c>
      <c r="AV402">
        <f>1-AT402/AU402</f>
        <v>0</v>
      </c>
      <c r="AW402">
        <v>0.5</v>
      </c>
      <c r="AX402">
        <f>BO402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292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BN402">
        <f>$B$11*CL402+$C$11*CM402+$F$11*CN402*(1-CQ402)</f>
        <v>0</v>
      </c>
      <c r="BO402">
        <f>BN402*BP402</f>
        <v>0</v>
      </c>
      <c r="BP402">
        <f>($B$11*$D$9+$C$11*$D$9+$F$11*((DA402+CS402)/MAX(DA402+CS402+DB402, 0.1)*$I$9+DB402/MAX(DA402+CS402+DB402, 0.1)*$J$9))/($B$11+$C$11+$F$11)</f>
        <v>0</v>
      </c>
      <c r="BQ402">
        <f>($B$11*$K$9+$C$11*$K$9+$F$11*((DA402+CS402)/MAX(DA402+CS402+DB402, 0.1)*$P$9+DB402/MAX(DA402+CS402+DB402, 0.1)*$Q$9))/($B$11+$C$11+$F$11)</f>
        <v>0</v>
      </c>
      <c r="BR402">
        <v>6</v>
      </c>
      <c r="BS402">
        <v>0.5</v>
      </c>
      <c r="BT402" t="s">
        <v>293</v>
      </c>
      <c r="BU402">
        <v>2</v>
      </c>
      <c r="BV402">
        <v>1626127083.6</v>
      </c>
      <c r="BW402">
        <v>398.845666666667</v>
      </c>
      <c r="BX402">
        <v>419.863</v>
      </c>
      <c r="BY402">
        <v>13.0116</v>
      </c>
      <c r="BZ402">
        <v>7.39298333333333</v>
      </c>
      <c r="CA402">
        <v>396.721</v>
      </c>
      <c r="CB402">
        <v>13.0287</v>
      </c>
      <c r="CC402">
        <v>900.009333333333</v>
      </c>
      <c r="CD402">
        <v>100.777</v>
      </c>
      <c r="CE402">
        <v>0.111788333333333</v>
      </c>
      <c r="CF402">
        <v>28.0534</v>
      </c>
      <c r="CG402">
        <v>26.0821</v>
      </c>
      <c r="CH402">
        <v>999.9</v>
      </c>
      <c r="CI402">
        <v>0</v>
      </c>
      <c r="CJ402">
        <v>0</v>
      </c>
      <c r="CK402">
        <v>9998.95</v>
      </c>
      <c r="CL402">
        <v>0</v>
      </c>
      <c r="CM402">
        <v>0.221023</v>
      </c>
      <c r="CN402">
        <v>1459.96</v>
      </c>
      <c r="CO402">
        <v>0.972999</v>
      </c>
      <c r="CP402">
        <v>0.0270008</v>
      </c>
      <c r="CQ402">
        <v>0</v>
      </c>
      <c r="CR402">
        <v>873.988</v>
      </c>
      <c r="CS402">
        <v>4.99999</v>
      </c>
      <c r="CT402">
        <v>12835.3666666667</v>
      </c>
      <c r="CU402">
        <v>12728</v>
      </c>
      <c r="CV402">
        <v>40.6663333333333</v>
      </c>
      <c r="CW402">
        <v>42.437</v>
      </c>
      <c r="CX402">
        <v>41.625</v>
      </c>
      <c r="CY402">
        <v>42</v>
      </c>
      <c r="CZ402">
        <v>42.937</v>
      </c>
      <c r="DA402">
        <v>1415.67</v>
      </c>
      <c r="DB402">
        <v>39.29</v>
      </c>
      <c r="DC402">
        <v>0</v>
      </c>
      <c r="DD402">
        <v>1626127093.9</v>
      </c>
      <c r="DE402">
        <v>0</v>
      </c>
      <c r="DF402">
        <v>873.8916</v>
      </c>
      <c r="DG402">
        <v>2.10430769656055</v>
      </c>
      <c r="DH402">
        <v>32.7153845704409</v>
      </c>
      <c r="DI402">
        <v>12832.724</v>
      </c>
      <c r="DJ402">
        <v>15</v>
      </c>
      <c r="DK402">
        <v>1626126261</v>
      </c>
      <c r="DL402" t="s">
        <v>294</v>
      </c>
      <c r="DM402">
        <v>1626126255</v>
      </c>
      <c r="DN402">
        <v>1626126261</v>
      </c>
      <c r="DO402">
        <v>7</v>
      </c>
      <c r="DP402">
        <v>0.339</v>
      </c>
      <c r="DQ402">
        <v>0.02</v>
      </c>
      <c r="DR402">
        <v>2.158</v>
      </c>
      <c r="DS402">
        <v>-0.064</v>
      </c>
      <c r="DT402">
        <v>420</v>
      </c>
      <c r="DU402">
        <v>4</v>
      </c>
      <c r="DV402">
        <v>0.09</v>
      </c>
      <c r="DW402">
        <v>0.05</v>
      </c>
      <c r="DX402">
        <v>-20.9582243902439</v>
      </c>
      <c r="DY402">
        <v>-0.35833797909408</v>
      </c>
      <c r="DZ402">
        <v>0.0457633402141388</v>
      </c>
      <c r="EA402">
        <v>1</v>
      </c>
      <c r="EB402">
        <v>873.76196969697</v>
      </c>
      <c r="EC402">
        <v>2.27299028660781</v>
      </c>
      <c r="ED402">
        <v>0.319165245017651</v>
      </c>
      <c r="EE402">
        <v>1</v>
      </c>
      <c r="EF402">
        <v>5.55755365853659</v>
      </c>
      <c r="EG402">
        <v>0.434223972125438</v>
      </c>
      <c r="EH402">
        <v>0.0442889242750868</v>
      </c>
      <c r="EI402">
        <v>0</v>
      </c>
      <c r="EJ402">
        <v>2</v>
      </c>
      <c r="EK402">
        <v>3</v>
      </c>
      <c r="EL402" t="s">
        <v>340</v>
      </c>
      <c r="EM402">
        <v>100</v>
      </c>
      <c r="EN402">
        <v>100</v>
      </c>
      <c r="EO402">
        <v>2.124</v>
      </c>
      <c r="EP402">
        <v>-0.0169</v>
      </c>
      <c r="EQ402">
        <v>1.36772170046793</v>
      </c>
      <c r="ER402">
        <v>0.00225868272383977</v>
      </c>
      <c r="ES402">
        <v>-9.96746185667655e-07</v>
      </c>
      <c r="ET402">
        <v>2.83711317370827e-10</v>
      </c>
      <c r="EU402">
        <v>-0.063082517618382</v>
      </c>
      <c r="EV402">
        <v>-0.00217948432402501</v>
      </c>
      <c r="EW402">
        <v>0.000453263451741206</v>
      </c>
      <c r="EX402">
        <v>-1.16319206543697e-06</v>
      </c>
      <c r="EY402">
        <v>-2</v>
      </c>
      <c r="EZ402">
        <v>2196</v>
      </c>
      <c r="FA402">
        <v>1</v>
      </c>
      <c r="FB402">
        <v>25</v>
      </c>
      <c r="FC402">
        <v>13.8</v>
      </c>
      <c r="FD402">
        <v>13.7</v>
      </c>
      <c r="FE402">
        <v>18</v>
      </c>
      <c r="FF402">
        <v>949.303</v>
      </c>
      <c r="FG402">
        <v>428.34</v>
      </c>
      <c r="FH402">
        <v>33.1767</v>
      </c>
      <c r="FI402">
        <v>25.3861</v>
      </c>
      <c r="FJ402">
        <v>30.0004</v>
      </c>
      <c r="FK402">
        <v>25.4858</v>
      </c>
      <c r="FL402">
        <v>25.523</v>
      </c>
      <c r="FM402">
        <v>25.3198</v>
      </c>
      <c r="FN402">
        <v>58.2557</v>
      </c>
      <c r="FO402">
        <v>0</v>
      </c>
      <c r="FP402">
        <v>33.24</v>
      </c>
      <c r="FQ402">
        <v>420</v>
      </c>
      <c r="FR402">
        <v>7.54232</v>
      </c>
      <c r="FS402">
        <v>101.445</v>
      </c>
      <c r="FT402">
        <v>102.065</v>
      </c>
    </row>
    <row r="403" spans="1:176">
      <c r="A403">
        <v>387</v>
      </c>
      <c r="B403">
        <v>1626127086.6</v>
      </c>
      <c r="C403">
        <v>772.099999904633</v>
      </c>
      <c r="D403" t="s">
        <v>1068</v>
      </c>
      <c r="E403" t="s">
        <v>1069</v>
      </c>
      <c r="F403">
        <v>1</v>
      </c>
      <c r="I403">
        <v>1626127085.6</v>
      </c>
      <c r="J403">
        <f>(K403)/1000</f>
        <v>0</v>
      </c>
      <c r="K403">
        <f>1000*CC403*AI403*(BY403-BZ403)/(100*BR403*(1000-AI403*BY403))</f>
        <v>0</v>
      </c>
      <c r="L403">
        <f>CC403*AI403*(BX403-BW403*(1000-AI403*BZ403)/(1000-AI403*BY403))/(100*BR403)</f>
        <v>0</v>
      </c>
      <c r="M403">
        <f>BW403 - IF(AI403&gt;1, L403*BR403*100.0/(AK403*CK403), 0)</f>
        <v>0</v>
      </c>
      <c r="N403">
        <f>((T403-J403/2)*M403-L403)/(T403+J403/2)</f>
        <v>0</v>
      </c>
      <c r="O403">
        <f>N403*(CD403+CE403)/1000.0</f>
        <v>0</v>
      </c>
      <c r="P403">
        <f>(BW403 - IF(AI403&gt;1, L403*BR403*100.0/(AK403*CK403), 0))*(CD403+CE403)/1000.0</f>
        <v>0</v>
      </c>
      <c r="Q403">
        <f>2.0/((1/S403-1/R403)+SIGN(S403)*SQRT((1/S403-1/R403)*(1/S403-1/R403) + 4*BS403/((BS403+1)*(BS403+1))*(2*1/S403*1/R403-1/R403*1/R403)))</f>
        <v>0</v>
      </c>
      <c r="R403">
        <f>IF(LEFT(BT403,1)&lt;&gt;"0",IF(LEFT(BT403,1)="1",3.0,BU403),$D$5+$E$5*(CK403*CD403/($K$5*1000))+$F$5*(CK403*CD403/($K$5*1000))*MAX(MIN(BR403,$J$5),$I$5)*MAX(MIN(BR403,$J$5),$I$5)+$G$5*MAX(MIN(BR403,$J$5),$I$5)*(CK403*CD403/($K$5*1000))+$H$5*(CK403*CD403/($K$5*1000))*(CK403*CD403/($K$5*1000)))</f>
        <v>0</v>
      </c>
      <c r="S403">
        <f>J403*(1000-(1000*0.61365*exp(17.502*W403/(240.97+W403))/(CD403+CE403)+BY403)/2)/(1000*0.61365*exp(17.502*W403/(240.97+W403))/(CD403+CE403)-BY403)</f>
        <v>0</v>
      </c>
      <c r="T403">
        <f>1/((BS403+1)/(Q403/1.6)+1/(R403/1.37)) + BS403/((BS403+1)/(Q403/1.6) + BS403/(R403/1.37))</f>
        <v>0</v>
      </c>
      <c r="U403">
        <f>(BN403*BQ403)</f>
        <v>0</v>
      </c>
      <c r="V403">
        <f>(CF403+(U403+2*0.95*5.67E-8*(((CF403+$B$7)+273)^4-(CF403+273)^4)-44100*J403)/(1.84*29.3*R403+8*0.95*5.67E-8*(CF403+273)^3))</f>
        <v>0</v>
      </c>
      <c r="W403">
        <f>($C$7*CG403+$D$7*CH403+$E$7*V403)</f>
        <v>0</v>
      </c>
      <c r="X403">
        <f>0.61365*exp(17.502*W403/(240.97+W403))</f>
        <v>0</v>
      </c>
      <c r="Y403">
        <f>(Z403/AA403*100)</f>
        <v>0</v>
      </c>
      <c r="Z403">
        <f>BY403*(CD403+CE403)/1000</f>
        <v>0</v>
      </c>
      <c r="AA403">
        <f>0.61365*exp(17.502*CF403/(240.97+CF403))</f>
        <v>0</v>
      </c>
      <c r="AB403">
        <f>(X403-BY403*(CD403+CE403)/1000)</f>
        <v>0</v>
      </c>
      <c r="AC403">
        <f>(-J403*44100)</f>
        <v>0</v>
      </c>
      <c r="AD403">
        <f>2*29.3*R403*0.92*(CF403-W403)</f>
        <v>0</v>
      </c>
      <c r="AE403">
        <f>2*0.95*5.67E-8*(((CF403+$B$7)+273)^4-(W403+273)^4)</f>
        <v>0</v>
      </c>
      <c r="AF403">
        <f>U403+AE403+AC403+AD403</f>
        <v>0</v>
      </c>
      <c r="AG403">
        <v>10</v>
      </c>
      <c r="AH403">
        <v>1</v>
      </c>
      <c r="AI403">
        <f>IF(AG403*$H$13&gt;=AK403,1.0,(AK403/(AK403-AG403*$H$13)))</f>
        <v>0</v>
      </c>
      <c r="AJ403">
        <f>(AI403-1)*100</f>
        <v>0</v>
      </c>
      <c r="AK403">
        <f>MAX(0,($B$13+$C$13*CK403)/(1+$D$13*CK403)*CD403/(CF403+273)*$E$13)</f>
        <v>0</v>
      </c>
      <c r="AL403" t="s">
        <v>292</v>
      </c>
      <c r="AM403" t="s">
        <v>292</v>
      </c>
      <c r="AN403">
        <v>0</v>
      </c>
      <c r="AO403">
        <v>0</v>
      </c>
      <c r="AP403">
        <f>1-AN403/AO403</f>
        <v>0</v>
      </c>
      <c r="AQ403">
        <v>0</v>
      </c>
      <c r="AR403" t="s">
        <v>292</v>
      </c>
      <c r="AS403" t="s">
        <v>292</v>
      </c>
      <c r="AT403">
        <v>0</v>
      </c>
      <c r="AU403">
        <v>0</v>
      </c>
      <c r="AV403">
        <f>1-AT403/AU403</f>
        <v>0</v>
      </c>
      <c r="AW403">
        <v>0.5</v>
      </c>
      <c r="AX403">
        <f>BO403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292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BN403">
        <f>$B$11*CL403+$C$11*CM403+$F$11*CN403*(1-CQ403)</f>
        <v>0</v>
      </c>
      <c r="BO403">
        <f>BN403*BP403</f>
        <v>0</v>
      </c>
      <c r="BP403">
        <f>($B$11*$D$9+$C$11*$D$9+$F$11*((DA403+CS403)/MAX(DA403+CS403+DB403, 0.1)*$I$9+DB403/MAX(DA403+CS403+DB403, 0.1)*$J$9))/($B$11+$C$11+$F$11)</f>
        <v>0</v>
      </c>
      <c r="BQ403">
        <f>($B$11*$K$9+$C$11*$K$9+$F$11*((DA403+CS403)/MAX(DA403+CS403+DB403, 0.1)*$P$9+DB403/MAX(DA403+CS403+DB403, 0.1)*$Q$9))/($B$11+$C$11+$F$11)</f>
        <v>0</v>
      </c>
      <c r="BR403">
        <v>6</v>
      </c>
      <c r="BS403">
        <v>0.5</v>
      </c>
      <c r="BT403" t="s">
        <v>293</v>
      </c>
      <c r="BU403">
        <v>2</v>
      </c>
      <c r="BV403">
        <v>1626127085.6</v>
      </c>
      <c r="BW403">
        <v>398.817333333333</v>
      </c>
      <c r="BX403">
        <v>419.898</v>
      </c>
      <c r="BY403">
        <v>13.0499333333333</v>
      </c>
      <c r="BZ403">
        <v>7.41339333333333</v>
      </c>
      <c r="CA403">
        <v>396.692333333333</v>
      </c>
      <c r="CB403">
        <v>13.0667</v>
      </c>
      <c r="CC403">
        <v>900.010333333333</v>
      </c>
      <c r="CD403">
        <v>100.776</v>
      </c>
      <c r="CE403">
        <v>0.111919</v>
      </c>
      <c r="CF403">
        <v>28.1000333333333</v>
      </c>
      <c r="CG403">
        <v>26.1227</v>
      </c>
      <c r="CH403">
        <v>999.9</v>
      </c>
      <c r="CI403">
        <v>0</v>
      </c>
      <c r="CJ403">
        <v>0</v>
      </c>
      <c r="CK403">
        <v>9970.21333333333</v>
      </c>
      <c r="CL403">
        <v>0</v>
      </c>
      <c r="CM403">
        <v>0.221023</v>
      </c>
      <c r="CN403">
        <v>1460.04333333333</v>
      </c>
      <c r="CO403">
        <v>0.973000666666667</v>
      </c>
      <c r="CP403">
        <v>0.0269992333333333</v>
      </c>
      <c r="CQ403">
        <v>0</v>
      </c>
      <c r="CR403">
        <v>874.409333333333</v>
      </c>
      <c r="CS403">
        <v>4.99999</v>
      </c>
      <c r="CT403">
        <v>12837.2666666667</v>
      </c>
      <c r="CU403">
        <v>12728.7333333333</v>
      </c>
      <c r="CV403">
        <v>40.687</v>
      </c>
      <c r="CW403">
        <v>42.437</v>
      </c>
      <c r="CX403">
        <v>41.6663333333333</v>
      </c>
      <c r="CY403">
        <v>41.979</v>
      </c>
      <c r="CZ403">
        <v>42.937</v>
      </c>
      <c r="DA403">
        <v>1415.75666666667</v>
      </c>
      <c r="DB403">
        <v>39.2866666666667</v>
      </c>
      <c r="DC403">
        <v>0</v>
      </c>
      <c r="DD403">
        <v>1626127095.7</v>
      </c>
      <c r="DE403">
        <v>0</v>
      </c>
      <c r="DF403">
        <v>873.980423076923</v>
      </c>
      <c r="DG403">
        <v>2.04064957792833</v>
      </c>
      <c r="DH403">
        <v>32.1435897721744</v>
      </c>
      <c r="DI403">
        <v>12833.5769230769</v>
      </c>
      <c r="DJ403">
        <v>15</v>
      </c>
      <c r="DK403">
        <v>1626126261</v>
      </c>
      <c r="DL403" t="s">
        <v>294</v>
      </c>
      <c r="DM403">
        <v>1626126255</v>
      </c>
      <c r="DN403">
        <v>1626126261</v>
      </c>
      <c r="DO403">
        <v>7</v>
      </c>
      <c r="DP403">
        <v>0.339</v>
      </c>
      <c r="DQ403">
        <v>0.02</v>
      </c>
      <c r="DR403">
        <v>2.158</v>
      </c>
      <c r="DS403">
        <v>-0.064</v>
      </c>
      <c r="DT403">
        <v>420</v>
      </c>
      <c r="DU403">
        <v>4</v>
      </c>
      <c r="DV403">
        <v>0.09</v>
      </c>
      <c r="DW403">
        <v>0.05</v>
      </c>
      <c r="DX403">
        <v>-20.9734146341463</v>
      </c>
      <c r="DY403">
        <v>-0.402169337979085</v>
      </c>
      <c r="DZ403">
        <v>0.0499841904809599</v>
      </c>
      <c r="EA403">
        <v>1</v>
      </c>
      <c r="EB403">
        <v>873.839914285714</v>
      </c>
      <c r="EC403">
        <v>2.39558308548812</v>
      </c>
      <c r="ED403">
        <v>0.338482189565505</v>
      </c>
      <c r="EE403">
        <v>1</v>
      </c>
      <c r="EF403">
        <v>5.57069926829268</v>
      </c>
      <c r="EG403">
        <v>0.42828229965156</v>
      </c>
      <c r="EH403">
        <v>0.0437731090962524</v>
      </c>
      <c r="EI403">
        <v>0</v>
      </c>
      <c r="EJ403">
        <v>2</v>
      </c>
      <c r="EK403">
        <v>3</v>
      </c>
      <c r="EL403" t="s">
        <v>340</v>
      </c>
      <c r="EM403">
        <v>100</v>
      </c>
      <c r="EN403">
        <v>100</v>
      </c>
      <c r="EO403">
        <v>2.125</v>
      </c>
      <c r="EP403">
        <v>-0.0166</v>
      </c>
      <c r="EQ403">
        <v>1.36772170046793</v>
      </c>
      <c r="ER403">
        <v>0.00225868272383977</v>
      </c>
      <c r="ES403">
        <v>-9.96746185667655e-07</v>
      </c>
      <c r="ET403">
        <v>2.83711317370827e-10</v>
      </c>
      <c r="EU403">
        <v>-0.063082517618382</v>
      </c>
      <c r="EV403">
        <v>-0.00217948432402501</v>
      </c>
      <c r="EW403">
        <v>0.000453263451741206</v>
      </c>
      <c r="EX403">
        <v>-1.16319206543697e-06</v>
      </c>
      <c r="EY403">
        <v>-2</v>
      </c>
      <c r="EZ403">
        <v>2196</v>
      </c>
      <c r="FA403">
        <v>1</v>
      </c>
      <c r="FB403">
        <v>25</v>
      </c>
      <c r="FC403">
        <v>13.9</v>
      </c>
      <c r="FD403">
        <v>13.8</v>
      </c>
      <c r="FE403">
        <v>18</v>
      </c>
      <c r="FF403">
        <v>949.042</v>
      </c>
      <c r="FG403">
        <v>428.444</v>
      </c>
      <c r="FH403">
        <v>33.2514</v>
      </c>
      <c r="FI403">
        <v>25.388</v>
      </c>
      <c r="FJ403">
        <v>30.0005</v>
      </c>
      <c r="FK403">
        <v>25.4858</v>
      </c>
      <c r="FL403">
        <v>25.523</v>
      </c>
      <c r="FM403">
        <v>25.3225</v>
      </c>
      <c r="FN403">
        <v>57.9773</v>
      </c>
      <c r="FO403">
        <v>0</v>
      </c>
      <c r="FP403">
        <v>33.34</v>
      </c>
      <c r="FQ403">
        <v>420</v>
      </c>
      <c r="FR403">
        <v>7.5374</v>
      </c>
      <c r="FS403">
        <v>101.444</v>
      </c>
      <c r="FT403">
        <v>102.065</v>
      </c>
    </row>
    <row r="404" spans="1:176">
      <c r="A404">
        <v>388</v>
      </c>
      <c r="B404">
        <v>1626127088.6</v>
      </c>
      <c r="C404">
        <v>774.099999904633</v>
      </c>
      <c r="D404" t="s">
        <v>1070</v>
      </c>
      <c r="E404" t="s">
        <v>1071</v>
      </c>
      <c r="F404">
        <v>1</v>
      </c>
      <c r="I404">
        <v>1626127087.6</v>
      </c>
      <c r="J404">
        <f>(K404)/1000</f>
        <v>0</v>
      </c>
      <c r="K404">
        <f>1000*CC404*AI404*(BY404-BZ404)/(100*BR404*(1000-AI404*BY404))</f>
        <v>0</v>
      </c>
      <c r="L404">
        <f>CC404*AI404*(BX404-BW404*(1000-AI404*BZ404)/(1000-AI404*BY404))/(100*BR404)</f>
        <v>0</v>
      </c>
      <c r="M404">
        <f>BW404 - IF(AI404&gt;1, L404*BR404*100.0/(AK404*CK404), 0)</f>
        <v>0</v>
      </c>
      <c r="N404">
        <f>((T404-J404/2)*M404-L404)/(T404+J404/2)</f>
        <v>0</v>
      </c>
      <c r="O404">
        <f>N404*(CD404+CE404)/1000.0</f>
        <v>0</v>
      </c>
      <c r="P404">
        <f>(BW404 - IF(AI404&gt;1, L404*BR404*100.0/(AK404*CK404), 0))*(CD404+CE404)/1000.0</f>
        <v>0</v>
      </c>
      <c r="Q404">
        <f>2.0/((1/S404-1/R404)+SIGN(S404)*SQRT((1/S404-1/R404)*(1/S404-1/R404) + 4*BS404/((BS404+1)*(BS404+1))*(2*1/S404*1/R404-1/R404*1/R404)))</f>
        <v>0</v>
      </c>
      <c r="R404">
        <f>IF(LEFT(BT404,1)&lt;&gt;"0",IF(LEFT(BT404,1)="1",3.0,BU404),$D$5+$E$5*(CK404*CD404/($K$5*1000))+$F$5*(CK404*CD404/($K$5*1000))*MAX(MIN(BR404,$J$5),$I$5)*MAX(MIN(BR404,$J$5),$I$5)+$G$5*MAX(MIN(BR404,$J$5),$I$5)*(CK404*CD404/($K$5*1000))+$H$5*(CK404*CD404/($K$5*1000))*(CK404*CD404/($K$5*1000)))</f>
        <v>0</v>
      </c>
      <c r="S404">
        <f>J404*(1000-(1000*0.61365*exp(17.502*W404/(240.97+W404))/(CD404+CE404)+BY404)/2)/(1000*0.61365*exp(17.502*W404/(240.97+W404))/(CD404+CE404)-BY404)</f>
        <v>0</v>
      </c>
      <c r="T404">
        <f>1/((BS404+1)/(Q404/1.6)+1/(R404/1.37)) + BS404/((BS404+1)/(Q404/1.6) + BS404/(R404/1.37))</f>
        <v>0</v>
      </c>
      <c r="U404">
        <f>(BN404*BQ404)</f>
        <v>0</v>
      </c>
      <c r="V404">
        <f>(CF404+(U404+2*0.95*5.67E-8*(((CF404+$B$7)+273)^4-(CF404+273)^4)-44100*J404)/(1.84*29.3*R404+8*0.95*5.67E-8*(CF404+273)^3))</f>
        <v>0</v>
      </c>
      <c r="W404">
        <f>($C$7*CG404+$D$7*CH404+$E$7*V404)</f>
        <v>0</v>
      </c>
      <c r="X404">
        <f>0.61365*exp(17.502*W404/(240.97+W404))</f>
        <v>0</v>
      </c>
      <c r="Y404">
        <f>(Z404/AA404*100)</f>
        <v>0</v>
      </c>
      <c r="Z404">
        <f>BY404*(CD404+CE404)/1000</f>
        <v>0</v>
      </c>
      <c r="AA404">
        <f>0.61365*exp(17.502*CF404/(240.97+CF404))</f>
        <v>0</v>
      </c>
      <c r="AB404">
        <f>(X404-BY404*(CD404+CE404)/1000)</f>
        <v>0</v>
      </c>
      <c r="AC404">
        <f>(-J404*44100)</f>
        <v>0</v>
      </c>
      <c r="AD404">
        <f>2*29.3*R404*0.92*(CF404-W404)</f>
        <v>0</v>
      </c>
      <c r="AE404">
        <f>2*0.95*5.67E-8*(((CF404+$B$7)+273)^4-(W404+273)^4)</f>
        <v>0</v>
      </c>
      <c r="AF404">
        <f>U404+AE404+AC404+AD404</f>
        <v>0</v>
      </c>
      <c r="AG404">
        <v>9</v>
      </c>
      <c r="AH404">
        <v>1</v>
      </c>
      <c r="AI404">
        <f>IF(AG404*$H$13&gt;=AK404,1.0,(AK404/(AK404-AG404*$H$13)))</f>
        <v>0</v>
      </c>
      <c r="AJ404">
        <f>(AI404-1)*100</f>
        <v>0</v>
      </c>
      <c r="AK404">
        <f>MAX(0,($B$13+$C$13*CK404)/(1+$D$13*CK404)*CD404/(CF404+273)*$E$13)</f>
        <v>0</v>
      </c>
      <c r="AL404" t="s">
        <v>292</v>
      </c>
      <c r="AM404" t="s">
        <v>292</v>
      </c>
      <c r="AN404">
        <v>0</v>
      </c>
      <c r="AO404">
        <v>0</v>
      </c>
      <c r="AP404">
        <f>1-AN404/AO404</f>
        <v>0</v>
      </c>
      <c r="AQ404">
        <v>0</v>
      </c>
      <c r="AR404" t="s">
        <v>292</v>
      </c>
      <c r="AS404" t="s">
        <v>292</v>
      </c>
      <c r="AT404">
        <v>0</v>
      </c>
      <c r="AU404">
        <v>0</v>
      </c>
      <c r="AV404">
        <f>1-AT404/AU404</f>
        <v>0</v>
      </c>
      <c r="AW404">
        <v>0.5</v>
      </c>
      <c r="AX404">
        <f>BO404</f>
        <v>0</v>
      </c>
      <c r="AY404">
        <f>L404</f>
        <v>0</v>
      </c>
      <c r="AZ404">
        <f>AV404*AW404*AX404</f>
        <v>0</v>
      </c>
      <c r="BA404">
        <f>(AY404-AQ404)/AX404</f>
        <v>0</v>
      </c>
      <c r="BB404">
        <f>(AO404-AU404)/AU404</f>
        <v>0</v>
      </c>
      <c r="BC404">
        <f>AN404/(AP404+AN404/AU404)</f>
        <v>0</v>
      </c>
      <c r="BD404" t="s">
        <v>292</v>
      </c>
      <c r="BE404">
        <v>0</v>
      </c>
      <c r="BF404">
        <f>IF(BE404&lt;&gt;0, BE404, BC404)</f>
        <v>0</v>
      </c>
      <c r="BG404">
        <f>1-BF404/AU404</f>
        <v>0</v>
      </c>
      <c r="BH404">
        <f>(AU404-AT404)/(AU404-BF404)</f>
        <v>0</v>
      </c>
      <c r="BI404">
        <f>(AO404-AU404)/(AO404-BF404)</f>
        <v>0</v>
      </c>
      <c r="BJ404">
        <f>(AU404-AT404)/(AU404-AN404)</f>
        <v>0</v>
      </c>
      <c r="BK404">
        <f>(AO404-AU404)/(AO404-AN404)</f>
        <v>0</v>
      </c>
      <c r="BL404">
        <f>(BH404*BF404/AT404)</f>
        <v>0</v>
      </c>
      <c r="BM404">
        <f>(1-BL404)</f>
        <v>0</v>
      </c>
      <c r="BN404">
        <f>$B$11*CL404+$C$11*CM404+$F$11*CN404*(1-CQ404)</f>
        <v>0</v>
      </c>
      <c r="BO404">
        <f>BN404*BP404</f>
        <v>0</v>
      </c>
      <c r="BP404">
        <f>($B$11*$D$9+$C$11*$D$9+$F$11*((DA404+CS404)/MAX(DA404+CS404+DB404, 0.1)*$I$9+DB404/MAX(DA404+CS404+DB404, 0.1)*$J$9))/($B$11+$C$11+$F$11)</f>
        <v>0</v>
      </c>
      <c r="BQ404">
        <f>($B$11*$K$9+$C$11*$K$9+$F$11*((DA404+CS404)/MAX(DA404+CS404+DB404, 0.1)*$P$9+DB404/MAX(DA404+CS404+DB404, 0.1)*$Q$9))/($B$11+$C$11+$F$11)</f>
        <v>0</v>
      </c>
      <c r="BR404">
        <v>6</v>
      </c>
      <c r="BS404">
        <v>0.5</v>
      </c>
      <c r="BT404" t="s">
        <v>293</v>
      </c>
      <c r="BU404">
        <v>2</v>
      </c>
      <c r="BV404">
        <v>1626127087.6</v>
      </c>
      <c r="BW404">
        <v>398.83</v>
      </c>
      <c r="BX404">
        <v>419.905333333333</v>
      </c>
      <c r="BY404">
        <v>13.0863</v>
      </c>
      <c r="BZ404">
        <v>7.42927</v>
      </c>
      <c r="CA404">
        <v>396.705333333333</v>
      </c>
      <c r="CB404">
        <v>13.1027666666667</v>
      </c>
      <c r="CC404">
        <v>900.028666666667</v>
      </c>
      <c r="CD404">
        <v>100.776333333333</v>
      </c>
      <c r="CE404">
        <v>0.111503333333333</v>
      </c>
      <c r="CF404">
        <v>28.1467</v>
      </c>
      <c r="CG404">
        <v>26.1553</v>
      </c>
      <c r="CH404">
        <v>999.9</v>
      </c>
      <c r="CI404">
        <v>0</v>
      </c>
      <c r="CJ404">
        <v>0</v>
      </c>
      <c r="CK404">
        <v>10000.6266666667</v>
      </c>
      <c r="CL404">
        <v>0</v>
      </c>
      <c r="CM404">
        <v>0.221023</v>
      </c>
      <c r="CN404">
        <v>1459.95666666667</v>
      </c>
      <c r="CO404">
        <v>0.972999</v>
      </c>
      <c r="CP404">
        <v>0.0270008</v>
      </c>
      <c r="CQ404">
        <v>0</v>
      </c>
      <c r="CR404">
        <v>874.286</v>
      </c>
      <c r="CS404">
        <v>4.99999</v>
      </c>
      <c r="CT404">
        <v>12837.7666666667</v>
      </c>
      <c r="CU404">
        <v>12727.9333333333</v>
      </c>
      <c r="CV404">
        <v>40.687</v>
      </c>
      <c r="CW404">
        <v>42.437</v>
      </c>
      <c r="CX404">
        <v>41.6663333333333</v>
      </c>
      <c r="CY404">
        <v>41.937</v>
      </c>
      <c r="CZ404">
        <v>42.937</v>
      </c>
      <c r="DA404">
        <v>1415.66666666667</v>
      </c>
      <c r="DB404">
        <v>39.2866666666667</v>
      </c>
      <c r="DC404">
        <v>0</v>
      </c>
      <c r="DD404">
        <v>1626127098.1</v>
      </c>
      <c r="DE404">
        <v>0</v>
      </c>
      <c r="DF404">
        <v>874.022730769231</v>
      </c>
      <c r="DG404">
        <v>2.25090599760074</v>
      </c>
      <c r="DH404">
        <v>31.5008547246166</v>
      </c>
      <c r="DI404">
        <v>12834.7846153846</v>
      </c>
      <c r="DJ404">
        <v>15</v>
      </c>
      <c r="DK404">
        <v>1626126261</v>
      </c>
      <c r="DL404" t="s">
        <v>294</v>
      </c>
      <c r="DM404">
        <v>1626126255</v>
      </c>
      <c r="DN404">
        <v>1626126261</v>
      </c>
      <c r="DO404">
        <v>7</v>
      </c>
      <c r="DP404">
        <v>0.339</v>
      </c>
      <c r="DQ404">
        <v>0.02</v>
      </c>
      <c r="DR404">
        <v>2.158</v>
      </c>
      <c r="DS404">
        <v>-0.064</v>
      </c>
      <c r="DT404">
        <v>420</v>
      </c>
      <c r="DU404">
        <v>4</v>
      </c>
      <c r="DV404">
        <v>0.09</v>
      </c>
      <c r="DW404">
        <v>0.05</v>
      </c>
      <c r="DX404">
        <v>-20.9920341463415</v>
      </c>
      <c r="DY404">
        <v>-0.484478048780471</v>
      </c>
      <c r="DZ404">
        <v>0.0583217760852212</v>
      </c>
      <c r="EA404">
        <v>1</v>
      </c>
      <c r="EB404">
        <v>873.92696969697</v>
      </c>
      <c r="EC404">
        <v>2.21699861513479</v>
      </c>
      <c r="ED404">
        <v>0.304535262908021</v>
      </c>
      <c r="EE404">
        <v>1</v>
      </c>
      <c r="EF404">
        <v>5.58536097560976</v>
      </c>
      <c r="EG404">
        <v>0.417370034843203</v>
      </c>
      <c r="EH404">
        <v>0.042684175385223</v>
      </c>
      <c r="EI404">
        <v>0</v>
      </c>
      <c r="EJ404">
        <v>2</v>
      </c>
      <c r="EK404">
        <v>3</v>
      </c>
      <c r="EL404" t="s">
        <v>340</v>
      </c>
      <c r="EM404">
        <v>100</v>
      </c>
      <c r="EN404">
        <v>100</v>
      </c>
      <c r="EO404">
        <v>2.125</v>
      </c>
      <c r="EP404">
        <v>-0.0163</v>
      </c>
      <c r="EQ404">
        <v>1.36772170046793</v>
      </c>
      <c r="ER404">
        <v>0.00225868272383977</v>
      </c>
      <c r="ES404">
        <v>-9.96746185667655e-07</v>
      </c>
      <c r="ET404">
        <v>2.83711317370827e-10</v>
      </c>
      <c r="EU404">
        <v>-0.063082517618382</v>
      </c>
      <c r="EV404">
        <v>-0.00217948432402501</v>
      </c>
      <c r="EW404">
        <v>0.000453263451741206</v>
      </c>
      <c r="EX404">
        <v>-1.16319206543697e-06</v>
      </c>
      <c r="EY404">
        <v>-2</v>
      </c>
      <c r="EZ404">
        <v>2196</v>
      </c>
      <c r="FA404">
        <v>1</v>
      </c>
      <c r="FB404">
        <v>25</v>
      </c>
      <c r="FC404">
        <v>13.9</v>
      </c>
      <c r="FD404">
        <v>13.8</v>
      </c>
      <c r="FE404">
        <v>18</v>
      </c>
      <c r="FF404">
        <v>949.411</v>
      </c>
      <c r="FG404">
        <v>428.533</v>
      </c>
      <c r="FH404">
        <v>33.3103</v>
      </c>
      <c r="FI404">
        <v>25.3896</v>
      </c>
      <c r="FJ404">
        <v>30.0003</v>
      </c>
      <c r="FK404">
        <v>25.4861</v>
      </c>
      <c r="FL404">
        <v>25.523</v>
      </c>
      <c r="FM404">
        <v>25.3246</v>
      </c>
      <c r="FN404">
        <v>57.9773</v>
      </c>
      <c r="FO404">
        <v>0</v>
      </c>
      <c r="FP404">
        <v>33.44</v>
      </c>
      <c r="FQ404">
        <v>420</v>
      </c>
      <c r="FR404">
        <v>7.53649</v>
      </c>
      <c r="FS404">
        <v>101.445</v>
      </c>
      <c r="FT404">
        <v>102.065</v>
      </c>
    </row>
    <row r="405" spans="1:176">
      <c r="A405">
        <v>389</v>
      </c>
      <c r="B405">
        <v>1626127090.6</v>
      </c>
      <c r="C405">
        <v>776.099999904633</v>
      </c>
      <c r="D405" t="s">
        <v>1072</v>
      </c>
      <c r="E405" t="s">
        <v>1073</v>
      </c>
      <c r="F405">
        <v>1</v>
      </c>
      <c r="I405">
        <v>1626127089.6</v>
      </c>
      <c r="J405">
        <f>(K405)/1000</f>
        <v>0</v>
      </c>
      <c r="K405">
        <f>1000*CC405*AI405*(BY405-BZ405)/(100*BR405*(1000-AI405*BY405))</f>
        <v>0</v>
      </c>
      <c r="L405">
        <f>CC405*AI405*(BX405-BW405*(1000-AI405*BZ405)/(1000-AI405*BY405))/(100*BR405)</f>
        <v>0</v>
      </c>
      <c r="M405">
        <f>BW405 - IF(AI405&gt;1, L405*BR405*100.0/(AK405*CK405), 0)</f>
        <v>0</v>
      </c>
      <c r="N405">
        <f>((T405-J405/2)*M405-L405)/(T405+J405/2)</f>
        <v>0</v>
      </c>
      <c r="O405">
        <f>N405*(CD405+CE405)/1000.0</f>
        <v>0</v>
      </c>
      <c r="P405">
        <f>(BW405 - IF(AI405&gt;1, L405*BR405*100.0/(AK405*CK405), 0))*(CD405+CE405)/1000.0</f>
        <v>0</v>
      </c>
      <c r="Q405">
        <f>2.0/((1/S405-1/R405)+SIGN(S405)*SQRT((1/S405-1/R405)*(1/S405-1/R405) + 4*BS405/((BS405+1)*(BS405+1))*(2*1/S405*1/R405-1/R405*1/R405)))</f>
        <v>0</v>
      </c>
      <c r="R405">
        <f>IF(LEFT(BT405,1)&lt;&gt;"0",IF(LEFT(BT405,1)="1",3.0,BU405),$D$5+$E$5*(CK405*CD405/($K$5*1000))+$F$5*(CK405*CD405/($K$5*1000))*MAX(MIN(BR405,$J$5),$I$5)*MAX(MIN(BR405,$J$5),$I$5)+$G$5*MAX(MIN(BR405,$J$5),$I$5)*(CK405*CD405/($K$5*1000))+$H$5*(CK405*CD405/($K$5*1000))*(CK405*CD405/($K$5*1000)))</f>
        <v>0</v>
      </c>
      <c r="S405">
        <f>J405*(1000-(1000*0.61365*exp(17.502*W405/(240.97+W405))/(CD405+CE405)+BY405)/2)/(1000*0.61365*exp(17.502*W405/(240.97+W405))/(CD405+CE405)-BY405)</f>
        <v>0</v>
      </c>
      <c r="T405">
        <f>1/((BS405+1)/(Q405/1.6)+1/(R405/1.37)) + BS405/((BS405+1)/(Q405/1.6) + BS405/(R405/1.37))</f>
        <v>0</v>
      </c>
      <c r="U405">
        <f>(BN405*BQ405)</f>
        <v>0</v>
      </c>
      <c r="V405">
        <f>(CF405+(U405+2*0.95*5.67E-8*(((CF405+$B$7)+273)^4-(CF405+273)^4)-44100*J405)/(1.84*29.3*R405+8*0.95*5.67E-8*(CF405+273)^3))</f>
        <v>0</v>
      </c>
      <c r="W405">
        <f>($C$7*CG405+$D$7*CH405+$E$7*V405)</f>
        <v>0</v>
      </c>
      <c r="X405">
        <f>0.61365*exp(17.502*W405/(240.97+W405))</f>
        <v>0</v>
      </c>
      <c r="Y405">
        <f>(Z405/AA405*100)</f>
        <v>0</v>
      </c>
      <c r="Z405">
        <f>BY405*(CD405+CE405)/1000</f>
        <v>0</v>
      </c>
      <c r="AA405">
        <f>0.61365*exp(17.502*CF405/(240.97+CF405))</f>
        <v>0</v>
      </c>
      <c r="AB405">
        <f>(X405-BY405*(CD405+CE405)/1000)</f>
        <v>0</v>
      </c>
      <c r="AC405">
        <f>(-J405*44100)</f>
        <v>0</v>
      </c>
      <c r="AD405">
        <f>2*29.3*R405*0.92*(CF405-W405)</f>
        <v>0</v>
      </c>
      <c r="AE405">
        <f>2*0.95*5.67E-8*(((CF405+$B$7)+273)^4-(W405+273)^4)</f>
        <v>0</v>
      </c>
      <c r="AF405">
        <f>U405+AE405+AC405+AD405</f>
        <v>0</v>
      </c>
      <c r="AG405">
        <v>9</v>
      </c>
      <c r="AH405">
        <v>1</v>
      </c>
      <c r="AI405">
        <f>IF(AG405*$H$13&gt;=AK405,1.0,(AK405/(AK405-AG405*$H$13)))</f>
        <v>0</v>
      </c>
      <c r="AJ405">
        <f>(AI405-1)*100</f>
        <v>0</v>
      </c>
      <c r="AK405">
        <f>MAX(0,($B$13+$C$13*CK405)/(1+$D$13*CK405)*CD405/(CF405+273)*$E$13)</f>
        <v>0</v>
      </c>
      <c r="AL405" t="s">
        <v>292</v>
      </c>
      <c r="AM405" t="s">
        <v>292</v>
      </c>
      <c r="AN405">
        <v>0</v>
      </c>
      <c r="AO405">
        <v>0</v>
      </c>
      <c r="AP405">
        <f>1-AN405/AO405</f>
        <v>0</v>
      </c>
      <c r="AQ405">
        <v>0</v>
      </c>
      <c r="AR405" t="s">
        <v>292</v>
      </c>
      <c r="AS405" t="s">
        <v>292</v>
      </c>
      <c r="AT405">
        <v>0</v>
      </c>
      <c r="AU405">
        <v>0</v>
      </c>
      <c r="AV405">
        <f>1-AT405/AU405</f>
        <v>0</v>
      </c>
      <c r="AW405">
        <v>0.5</v>
      </c>
      <c r="AX405">
        <f>BO405</f>
        <v>0</v>
      </c>
      <c r="AY405">
        <f>L405</f>
        <v>0</v>
      </c>
      <c r="AZ405">
        <f>AV405*AW405*AX405</f>
        <v>0</v>
      </c>
      <c r="BA405">
        <f>(AY405-AQ405)/AX405</f>
        <v>0</v>
      </c>
      <c r="BB405">
        <f>(AO405-AU405)/AU405</f>
        <v>0</v>
      </c>
      <c r="BC405">
        <f>AN405/(AP405+AN405/AU405)</f>
        <v>0</v>
      </c>
      <c r="BD405" t="s">
        <v>292</v>
      </c>
      <c r="BE405">
        <v>0</v>
      </c>
      <c r="BF405">
        <f>IF(BE405&lt;&gt;0, BE405, BC405)</f>
        <v>0</v>
      </c>
      <c r="BG405">
        <f>1-BF405/AU405</f>
        <v>0</v>
      </c>
      <c r="BH405">
        <f>(AU405-AT405)/(AU405-BF405)</f>
        <v>0</v>
      </c>
      <c r="BI405">
        <f>(AO405-AU405)/(AO405-BF405)</f>
        <v>0</v>
      </c>
      <c r="BJ405">
        <f>(AU405-AT405)/(AU405-AN405)</f>
        <v>0</v>
      </c>
      <c r="BK405">
        <f>(AO405-AU405)/(AO405-AN405)</f>
        <v>0</v>
      </c>
      <c r="BL405">
        <f>(BH405*BF405/AT405)</f>
        <v>0</v>
      </c>
      <c r="BM405">
        <f>(1-BL405)</f>
        <v>0</v>
      </c>
      <c r="BN405">
        <f>$B$11*CL405+$C$11*CM405+$F$11*CN405*(1-CQ405)</f>
        <v>0</v>
      </c>
      <c r="BO405">
        <f>BN405*BP405</f>
        <v>0</v>
      </c>
      <c r="BP405">
        <f>($B$11*$D$9+$C$11*$D$9+$F$11*((DA405+CS405)/MAX(DA405+CS405+DB405, 0.1)*$I$9+DB405/MAX(DA405+CS405+DB405, 0.1)*$J$9))/($B$11+$C$11+$F$11)</f>
        <v>0</v>
      </c>
      <c r="BQ405">
        <f>($B$11*$K$9+$C$11*$K$9+$F$11*((DA405+CS405)/MAX(DA405+CS405+DB405, 0.1)*$P$9+DB405/MAX(DA405+CS405+DB405, 0.1)*$Q$9))/($B$11+$C$11+$F$11)</f>
        <v>0</v>
      </c>
      <c r="BR405">
        <v>6</v>
      </c>
      <c r="BS405">
        <v>0.5</v>
      </c>
      <c r="BT405" t="s">
        <v>293</v>
      </c>
      <c r="BU405">
        <v>2</v>
      </c>
      <c r="BV405">
        <v>1626127089.6</v>
      </c>
      <c r="BW405">
        <v>398.829666666667</v>
      </c>
      <c r="BX405">
        <v>419.872666666667</v>
      </c>
      <c r="BY405">
        <v>13.1197666666667</v>
      </c>
      <c r="BZ405">
        <v>7.45878</v>
      </c>
      <c r="CA405">
        <v>396.705666666667</v>
      </c>
      <c r="CB405">
        <v>13.1359333333333</v>
      </c>
      <c r="CC405">
        <v>900.021666666667</v>
      </c>
      <c r="CD405">
        <v>100.777</v>
      </c>
      <c r="CE405">
        <v>0.111245</v>
      </c>
      <c r="CF405">
        <v>28.1905</v>
      </c>
      <c r="CG405">
        <v>26.1861</v>
      </c>
      <c r="CH405">
        <v>999.9</v>
      </c>
      <c r="CI405">
        <v>0</v>
      </c>
      <c r="CJ405">
        <v>0</v>
      </c>
      <c r="CK405">
        <v>9995</v>
      </c>
      <c r="CL405">
        <v>0</v>
      </c>
      <c r="CM405">
        <v>0.221023</v>
      </c>
      <c r="CN405">
        <v>1460.12666666667</v>
      </c>
      <c r="CO405">
        <v>0.973000666666667</v>
      </c>
      <c r="CP405">
        <v>0.0269992333333333</v>
      </c>
      <c r="CQ405">
        <v>0</v>
      </c>
      <c r="CR405">
        <v>874.142333333333</v>
      </c>
      <c r="CS405">
        <v>4.99999</v>
      </c>
      <c r="CT405">
        <v>12841.1333333333</v>
      </c>
      <c r="CU405">
        <v>12729.4666666667</v>
      </c>
      <c r="CV405">
        <v>40.687</v>
      </c>
      <c r="CW405">
        <v>42.437</v>
      </c>
      <c r="CX405">
        <v>41.687</v>
      </c>
      <c r="CY405">
        <v>41.937</v>
      </c>
      <c r="CZ405">
        <v>42.937</v>
      </c>
      <c r="DA405">
        <v>1415.84</v>
      </c>
      <c r="DB405">
        <v>39.2866666666667</v>
      </c>
      <c r="DC405">
        <v>0</v>
      </c>
      <c r="DD405">
        <v>1626127099.9</v>
      </c>
      <c r="DE405">
        <v>0</v>
      </c>
      <c r="DF405">
        <v>874.09944</v>
      </c>
      <c r="DG405">
        <v>2.05623078412412</v>
      </c>
      <c r="DH405">
        <v>34.9999999590589</v>
      </c>
      <c r="DI405">
        <v>12836.212</v>
      </c>
      <c r="DJ405">
        <v>15</v>
      </c>
      <c r="DK405">
        <v>1626126261</v>
      </c>
      <c r="DL405" t="s">
        <v>294</v>
      </c>
      <c r="DM405">
        <v>1626126255</v>
      </c>
      <c r="DN405">
        <v>1626126261</v>
      </c>
      <c r="DO405">
        <v>7</v>
      </c>
      <c r="DP405">
        <v>0.339</v>
      </c>
      <c r="DQ405">
        <v>0.02</v>
      </c>
      <c r="DR405">
        <v>2.158</v>
      </c>
      <c r="DS405">
        <v>-0.064</v>
      </c>
      <c r="DT405">
        <v>420</v>
      </c>
      <c r="DU405">
        <v>4</v>
      </c>
      <c r="DV405">
        <v>0.09</v>
      </c>
      <c r="DW405">
        <v>0.05</v>
      </c>
      <c r="DX405">
        <v>-21.0055975609756</v>
      </c>
      <c r="DY405">
        <v>-0.37690034843209</v>
      </c>
      <c r="DZ405">
        <v>0.0504874845046981</v>
      </c>
      <c r="EA405">
        <v>1</v>
      </c>
      <c r="EB405">
        <v>873.982121212121</v>
      </c>
      <c r="EC405">
        <v>2.11350230861787</v>
      </c>
      <c r="ED405">
        <v>0.311823353021299</v>
      </c>
      <c r="EE405">
        <v>1</v>
      </c>
      <c r="EF405">
        <v>5.60069707317073</v>
      </c>
      <c r="EG405">
        <v>0.379860627177692</v>
      </c>
      <c r="EH405">
        <v>0.0385667751767143</v>
      </c>
      <c r="EI405">
        <v>0</v>
      </c>
      <c r="EJ405">
        <v>2</v>
      </c>
      <c r="EK405">
        <v>3</v>
      </c>
      <c r="EL405" t="s">
        <v>340</v>
      </c>
      <c r="EM405">
        <v>100</v>
      </c>
      <c r="EN405">
        <v>100</v>
      </c>
      <c r="EO405">
        <v>2.125</v>
      </c>
      <c r="EP405">
        <v>-0.016</v>
      </c>
      <c r="EQ405">
        <v>1.36772170046793</v>
      </c>
      <c r="ER405">
        <v>0.00225868272383977</v>
      </c>
      <c r="ES405">
        <v>-9.96746185667655e-07</v>
      </c>
      <c r="ET405">
        <v>2.83711317370827e-10</v>
      </c>
      <c r="EU405">
        <v>-0.063082517618382</v>
      </c>
      <c r="EV405">
        <v>-0.00217948432402501</v>
      </c>
      <c r="EW405">
        <v>0.000453263451741206</v>
      </c>
      <c r="EX405">
        <v>-1.16319206543697e-06</v>
      </c>
      <c r="EY405">
        <v>-2</v>
      </c>
      <c r="EZ405">
        <v>2196</v>
      </c>
      <c r="FA405">
        <v>1</v>
      </c>
      <c r="FB405">
        <v>25</v>
      </c>
      <c r="FC405">
        <v>13.9</v>
      </c>
      <c r="FD405">
        <v>13.8</v>
      </c>
      <c r="FE405">
        <v>18</v>
      </c>
      <c r="FF405">
        <v>949.351</v>
      </c>
      <c r="FG405">
        <v>428.621</v>
      </c>
      <c r="FH405">
        <v>33.37</v>
      </c>
      <c r="FI405">
        <v>25.3912</v>
      </c>
      <c r="FJ405">
        <v>30.0003</v>
      </c>
      <c r="FK405">
        <v>25.4871</v>
      </c>
      <c r="FL405">
        <v>25.523</v>
      </c>
      <c r="FM405">
        <v>25.3256</v>
      </c>
      <c r="FN405">
        <v>57.9773</v>
      </c>
      <c r="FO405">
        <v>0</v>
      </c>
      <c r="FP405">
        <v>33.44</v>
      </c>
      <c r="FQ405">
        <v>420</v>
      </c>
      <c r="FR405">
        <v>7.57645</v>
      </c>
      <c r="FS405">
        <v>101.444</v>
      </c>
      <c r="FT405">
        <v>102.064</v>
      </c>
    </row>
    <row r="406" spans="1:176">
      <c r="A406">
        <v>390</v>
      </c>
      <c r="B406">
        <v>1626127092.6</v>
      </c>
      <c r="C406">
        <v>778.099999904633</v>
      </c>
      <c r="D406" t="s">
        <v>1074</v>
      </c>
      <c r="E406" t="s">
        <v>1075</v>
      </c>
      <c r="F406">
        <v>1</v>
      </c>
      <c r="I406">
        <v>1626127091.6</v>
      </c>
      <c r="J406">
        <f>(K406)/1000</f>
        <v>0</v>
      </c>
      <c r="K406">
        <f>1000*CC406*AI406*(BY406-BZ406)/(100*BR406*(1000-AI406*BY406))</f>
        <v>0</v>
      </c>
      <c r="L406">
        <f>CC406*AI406*(BX406-BW406*(1000-AI406*BZ406)/(1000-AI406*BY406))/(100*BR406)</f>
        <v>0</v>
      </c>
      <c r="M406">
        <f>BW406 - IF(AI406&gt;1, L406*BR406*100.0/(AK406*CK406), 0)</f>
        <v>0</v>
      </c>
      <c r="N406">
        <f>((T406-J406/2)*M406-L406)/(T406+J406/2)</f>
        <v>0</v>
      </c>
      <c r="O406">
        <f>N406*(CD406+CE406)/1000.0</f>
        <v>0</v>
      </c>
      <c r="P406">
        <f>(BW406 - IF(AI406&gt;1, L406*BR406*100.0/(AK406*CK406), 0))*(CD406+CE406)/1000.0</f>
        <v>0</v>
      </c>
      <c r="Q406">
        <f>2.0/((1/S406-1/R406)+SIGN(S406)*SQRT((1/S406-1/R406)*(1/S406-1/R406) + 4*BS406/((BS406+1)*(BS406+1))*(2*1/S406*1/R406-1/R406*1/R406)))</f>
        <v>0</v>
      </c>
      <c r="R406">
        <f>IF(LEFT(BT406,1)&lt;&gt;"0",IF(LEFT(BT406,1)="1",3.0,BU406),$D$5+$E$5*(CK406*CD406/($K$5*1000))+$F$5*(CK406*CD406/($K$5*1000))*MAX(MIN(BR406,$J$5),$I$5)*MAX(MIN(BR406,$J$5),$I$5)+$G$5*MAX(MIN(BR406,$J$5),$I$5)*(CK406*CD406/($K$5*1000))+$H$5*(CK406*CD406/($K$5*1000))*(CK406*CD406/($K$5*1000)))</f>
        <v>0</v>
      </c>
      <c r="S406">
        <f>J406*(1000-(1000*0.61365*exp(17.502*W406/(240.97+W406))/(CD406+CE406)+BY406)/2)/(1000*0.61365*exp(17.502*W406/(240.97+W406))/(CD406+CE406)-BY406)</f>
        <v>0</v>
      </c>
      <c r="T406">
        <f>1/((BS406+1)/(Q406/1.6)+1/(R406/1.37)) + BS406/((BS406+1)/(Q406/1.6) + BS406/(R406/1.37))</f>
        <v>0</v>
      </c>
      <c r="U406">
        <f>(BN406*BQ406)</f>
        <v>0</v>
      </c>
      <c r="V406">
        <f>(CF406+(U406+2*0.95*5.67E-8*(((CF406+$B$7)+273)^4-(CF406+273)^4)-44100*J406)/(1.84*29.3*R406+8*0.95*5.67E-8*(CF406+273)^3))</f>
        <v>0</v>
      </c>
      <c r="W406">
        <f>($C$7*CG406+$D$7*CH406+$E$7*V406)</f>
        <v>0</v>
      </c>
      <c r="X406">
        <f>0.61365*exp(17.502*W406/(240.97+W406))</f>
        <v>0</v>
      </c>
      <c r="Y406">
        <f>(Z406/AA406*100)</f>
        <v>0</v>
      </c>
      <c r="Z406">
        <f>BY406*(CD406+CE406)/1000</f>
        <v>0</v>
      </c>
      <c r="AA406">
        <f>0.61365*exp(17.502*CF406/(240.97+CF406))</f>
        <v>0</v>
      </c>
      <c r="AB406">
        <f>(X406-BY406*(CD406+CE406)/1000)</f>
        <v>0</v>
      </c>
      <c r="AC406">
        <f>(-J406*44100)</f>
        <v>0</v>
      </c>
      <c r="AD406">
        <f>2*29.3*R406*0.92*(CF406-W406)</f>
        <v>0</v>
      </c>
      <c r="AE406">
        <f>2*0.95*5.67E-8*(((CF406+$B$7)+273)^4-(W406+273)^4)</f>
        <v>0</v>
      </c>
      <c r="AF406">
        <f>U406+AE406+AC406+AD406</f>
        <v>0</v>
      </c>
      <c r="AG406">
        <v>9</v>
      </c>
      <c r="AH406">
        <v>1</v>
      </c>
      <c r="AI406">
        <f>IF(AG406*$H$13&gt;=AK406,1.0,(AK406/(AK406-AG406*$H$13)))</f>
        <v>0</v>
      </c>
      <c r="AJ406">
        <f>(AI406-1)*100</f>
        <v>0</v>
      </c>
      <c r="AK406">
        <f>MAX(0,($B$13+$C$13*CK406)/(1+$D$13*CK406)*CD406/(CF406+273)*$E$13)</f>
        <v>0</v>
      </c>
      <c r="AL406" t="s">
        <v>292</v>
      </c>
      <c r="AM406" t="s">
        <v>292</v>
      </c>
      <c r="AN406">
        <v>0</v>
      </c>
      <c r="AO406">
        <v>0</v>
      </c>
      <c r="AP406">
        <f>1-AN406/AO406</f>
        <v>0</v>
      </c>
      <c r="AQ406">
        <v>0</v>
      </c>
      <c r="AR406" t="s">
        <v>292</v>
      </c>
      <c r="AS406" t="s">
        <v>292</v>
      </c>
      <c r="AT406">
        <v>0</v>
      </c>
      <c r="AU406">
        <v>0</v>
      </c>
      <c r="AV406">
        <f>1-AT406/AU406</f>
        <v>0</v>
      </c>
      <c r="AW406">
        <v>0.5</v>
      </c>
      <c r="AX406">
        <f>BO406</f>
        <v>0</v>
      </c>
      <c r="AY406">
        <f>L406</f>
        <v>0</v>
      </c>
      <c r="AZ406">
        <f>AV406*AW406*AX406</f>
        <v>0</v>
      </c>
      <c r="BA406">
        <f>(AY406-AQ406)/AX406</f>
        <v>0</v>
      </c>
      <c r="BB406">
        <f>(AO406-AU406)/AU406</f>
        <v>0</v>
      </c>
      <c r="BC406">
        <f>AN406/(AP406+AN406/AU406)</f>
        <v>0</v>
      </c>
      <c r="BD406" t="s">
        <v>292</v>
      </c>
      <c r="BE406">
        <v>0</v>
      </c>
      <c r="BF406">
        <f>IF(BE406&lt;&gt;0, BE406, BC406)</f>
        <v>0</v>
      </c>
      <c r="BG406">
        <f>1-BF406/AU406</f>
        <v>0</v>
      </c>
      <c r="BH406">
        <f>(AU406-AT406)/(AU406-BF406)</f>
        <v>0</v>
      </c>
      <c r="BI406">
        <f>(AO406-AU406)/(AO406-BF406)</f>
        <v>0</v>
      </c>
      <c r="BJ406">
        <f>(AU406-AT406)/(AU406-AN406)</f>
        <v>0</v>
      </c>
      <c r="BK406">
        <f>(AO406-AU406)/(AO406-AN406)</f>
        <v>0</v>
      </c>
      <c r="BL406">
        <f>(BH406*BF406/AT406)</f>
        <v>0</v>
      </c>
      <c r="BM406">
        <f>(1-BL406)</f>
        <v>0</v>
      </c>
      <c r="BN406">
        <f>$B$11*CL406+$C$11*CM406+$F$11*CN406*(1-CQ406)</f>
        <v>0</v>
      </c>
      <c r="BO406">
        <f>BN406*BP406</f>
        <v>0</v>
      </c>
      <c r="BP406">
        <f>($B$11*$D$9+$C$11*$D$9+$F$11*((DA406+CS406)/MAX(DA406+CS406+DB406, 0.1)*$I$9+DB406/MAX(DA406+CS406+DB406, 0.1)*$J$9))/($B$11+$C$11+$F$11)</f>
        <v>0</v>
      </c>
      <c r="BQ406">
        <f>($B$11*$K$9+$C$11*$K$9+$F$11*((DA406+CS406)/MAX(DA406+CS406+DB406, 0.1)*$P$9+DB406/MAX(DA406+CS406+DB406, 0.1)*$Q$9))/($B$11+$C$11+$F$11)</f>
        <v>0</v>
      </c>
      <c r="BR406">
        <v>6</v>
      </c>
      <c r="BS406">
        <v>0.5</v>
      </c>
      <c r="BT406" t="s">
        <v>293</v>
      </c>
      <c r="BU406">
        <v>2</v>
      </c>
      <c r="BV406">
        <v>1626127091.6</v>
      </c>
      <c r="BW406">
        <v>398.846666666667</v>
      </c>
      <c r="BX406">
        <v>419.917</v>
      </c>
      <c r="BY406">
        <v>13.1561333333333</v>
      </c>
      <c r="BZ406">
        <v>7.49238</v>
      </c>
      <c r="CA406">
        <v>396.721666666667</v>
      </c>
      <c r="CB406">
        <v>13.1719333333333</v>
      </c>
      <c r="CC406">
        <v>899.993333333333</v>
      </c>
      <c r="CD406">
        <v>100.777</v>
      </c>
      <c r="CE406">
        <v>0.111398333333333</v>
      </c>
      <c r="CF406">
        <v>28.2341</v>
      </c>
      <c r="CG406">
        <v>26.2228333333333</v>
      </c>
      <c r="CH406">
        <v>999.9</v>
      </c>
      <c r="CI406">
        <v>0</v>
      </c>
      <c r="CJ406">
        <v>0</v>
      </c>
      <c r="CK406">
        <v>9967.5</v>
      </c>
      <c r="CL406">
        <v>0</v>
      </c>
      <c r="CM406">
        <v>0.221023</v>
      </c>
      <c r="CN406">
        <v>1459.95333333333</v>
      </c>
      <c r="CO406">
        <v>0.972999</v>
      </c>
      <c r="CP406">
        <v>0.0270008</v>
      </c>
      <c r="CQ406">
        <v>0</v>
      </c>
      <c r="CR406">
        <v>874.004666666667</v>
      </c>
      <c r="CS406">
        <v>4.99999</v>
      </c>
      <c r="CT406">
        <v>12840.4666666667</v>
      </c>
      <c r="CU406">
        <v>12727.9333333333</v>
      </c>
      <c r="CV406">
        <v>40.687</v>
      </c>
      <c r="CW406">
        <v>42.437</v>
      </c>
      <c r="CX406">
        <v>41.6456666666667</v>
      </c>
      <c r="CY406">
        <v>41.937</v>
      </c>
      <c r="CZ406">
        <v>42.937</v>
      </c>
      <c r="DA406">
        <v>1415.66333333333</v>
      </c>
      <c r="DB406">
        <v>39.2833333333333</v>
      </c>
      <c r="DC406">
        <v>0</v>
      </c>
      <c r="DD406">
        <v>1626127101.7</v>
      </c>
      <c r="DE406">
        <v>0</v>
      </c>
      <c r="DF406">
        <v>874.137615384615</v>
      </c>
      <c r="DG406">
        <v>1.6193504509013</v>
      </c>
      <c r="DH406">
        <v>33.8564102954576</v>
      </c>
      <c r="DI406">
        <v>12836.9807692308</v>
      </c>
      <c r="DJ406">
        <v>15</v>
      </c>
      <c r="DK406">
        <v>1626126261</v>
      </c>
      <c r="DL406" t="s">
        <v>294</v>
      </c>
      <c r="DM406">
        <v>1626126255</v>
      </c>
      <c r="DN406">
        <v>1626126261</v>
      </c>
      <c r="DO406">
        <v>7</v>
      </c>
      <c r="DP406">
        <v>0.339</v>
      </c>
      <c r="DQ406">
        <v>0.02</v>
      </c>
      <c r="DR406">
        <v>2.158</v>
      </c>
      <c r="DS406">
        <v>-0.064</v>
      </c>
      <c r="DT406">
        <v>420</v>
      </c>
      <c r="DU406">
        <v>4</v>
      </c>
      <c r="DV406">
        <v>0.09</v>
      </c>
      <c r="DW406">
        <v>0.05</v>
      </c>
      <c r="DX406">
        <v>-21.0187487804878</v>
      </c>
      <c r="DY406">
        <v>-0.296795121951254</v>
      </c>
      <c r="DZ406">
        <v>0.0438262206956522</v>
      </c>
      <c r="EA406">
        <v>1</v>
      </c>
      <c r="EB406">
        <v>874.0344</v>
      </c>
      <c r="EC406">
        <v>1.50296169705917</v>
      </c>
      <c r="ED406">
        <v>0.275898656342203</v>
      </c>
      <c r="EE406">
        <v>1</v>
      </c>
      <c r="EF406">
        <v>5.61380731707317</v>
      </c>
      <c r="EG406">
        <v>0.333246062717779</v>
      </c>
      <c r="EH406">
        <v>0.033608033957083</v>
      </c>
      <c r="EI406">
        <v>0</v>
      </c>
      <c r="EJ406">
        <v>2</v>
      </c>
      <c r="EK406">
        <v>3</v>
      </c>
      <c r="EL406" t="s">
        <v>340</v>
      </c>
      <c r="EM406">
        <v>100</v>
      </c>
      <c r="EN406">
        <v>100</v>
      </c>
      <c r="EO406">
        <v>2.124</v>
      </c>
      <c r="EP406">
        <v>-0.0156</v>
      </c>
      <c r="EQ406">
        <v>1.36772170046793</v>
      </c>
      <c r="ER406">
        <v>0.00225868272383977</v>
      </c>
      <c r="ES406">
        <v>-9.96746185667655e-07</v>
      </c>
      <c r="ET406">
        <v>2.83711317370827e-10</v>
      </c>
      <c r="EU406">
        <v>-0.063082517618382</v>
      </c>
      <c r="EV406">
        <v>-0.00217948432402501</v>
      </c>
      <c r="EW406">
        <v>0.000453263451741206</v>
      </c>
      <c r="EX406">
        <v>-1.16319206543697e-06</v>
      </c>
      <c r="EY406">
        <v>-2</v>
      </c>
      <c r="EZ406">
        <v>2196</v>
      </c>
      <c r="FA406">
        <v>1</v>
      </c>
      <c r="FB406">
        <v>25</v>
      </c>
      <c r="FC406">
        <v>14</v>
      </c>
      <c r="FD406">
        <v>13.9</v>
      </c>
      <c r="FE406">
        <v>18</v>
      </c>
      <c r="FF406">
        <v>949.183</v>
      </c>
      <c r="FG406">
        <v>428.784</v>
      </c>
      <c r="FH406">
        <v>33.4433</v>
      </c>
      <c r="FI406">
        <v>25.3931</v>
      </c>
      <c r="FJ406">
        <v>30.0004</v>
      </c>
      <c r="FK406">
        <v>25.4879</v>
      </c>
      <c r="FL406">
        <v>25.523</v>
      </c>
      <c r="FM406">
        <v>25.3278</v>
      </c>
      <c r="FN406">
        <v>57.9773</v>
      </c>
      <c r="FO406">
        <v>0</v>
      </c>
      <c r="FP406">
        <v>33.55</v>
      </c>
      <c r="FQ406">
        <v>420</v>
      </c>
      <c r="FR406">
        <v>7.5707</v>
      </c>
      <c r="FS406">
        <v>101.443</v>
      </c>
      <c r="FT406">
        <v>102.064</v>
      </c>
    </row>
    <row r="407" spans="1:176">
      <c r="A407">
        <v>391</v>
      </c>
      <c r="B407">
        <v>1626127094.6</v>
      </c>
      <c r="C407">
        <v>780.099999904633</v>
      </c>
      <c r="D407" t="s">
        <v>1076</v>
      </c>
      <c r="E407" t="s">
        <v>1077</v>
      </c>
      <c r="F407">
        <v>1</v>
      </c>
      <c r="I407">
        <v>1626127093.6</v>
      </c>
      <c r="J407">
        <f>(K407)/1000</f>
        <v>0</v>
      </c>
      <c r="K407">
        <f>1000*CC407*AI407*(BY407-BZ407)/(100*BR407*(1000-AI407*BY407))</f>
        <v>0</v>
      </c>
      <c r="L407">
        <f>CC407*AI407*(BX407-BW407*(1000-AI407*BZ407)/(1000-AI407*BY407))/(100*BR407)</f>
        <v>0</v>
      </c>
      <c r="M407">
        <f>BW407 - IF(AI407&gt;1, L407*BR407*100.0/(AK407*CK407), 0)</f>
        <v>0</v>
      </c>
      <c r="N407">
        <f>((T407-J407/2)*M407-L407)/(T407+J407/2)</f>
        <v>0</v>
      </c>
      <c r="O407">
        <f>N407*(CD407+CE407)/1000.0</f>
        <v>0</v>
      </c>
      <c r="P407">
        <f>(BW407 - IF(AI407&gt;1, L407*BR407*100.0/(AK407*CK407), 0))*(CD407+CE407)/1000.0</f>
        <v>0</v>
      </c>
      <c r="Q407">
        <f>2.0/((1/S407-1/R407)+SIGN(S407)*SQRT((1/S407-1/R407)*(1/S407-1/R407) + 4*BS407/((BS407+1)*(BS407+1))*(2*1/S407*1/R407-1/R407*1/R407)))</f>
        <v>0</v>
      </c>
      <c r="R407">
        <f>IF(LEFT(BT407,1)&lt;&gt;"0",IF(LEFT(BT407,1)="1",3.0,BU407),$D$5+$E$5*(CK407*CD407/($K$5*1000))+$F$5*(CK407*CD407/($K$5*1000))*MAX(MIN(BR407,$J$5),$I$5)*MAX(MIN(BR407,$J$5),$I$5)+$G$5*MAX(MIN(BR407,$J$5),$I$5)*(CK407*CD407/($K$5*1000))+$H$5*(CK407*CD407/($K$5*1000))*(CK407*CD407/($K$5*1000)))</f>
        <v>0</v>
      </c>
      <c r="S407">
        <f>J407*(1000-(1000*0.61365*exp(17.502*W407/(240.97+W407))/(CD407+CE407)+BY407)/2)/(1000*0.61365*exp(17.502*W407/(240.97+W407))/(CD407+CE407)-BY407)</f>
        <v>0</v>
      </c>
      <c r="T407">
        <f>1/((BS407+1)/(Q407/1.6)+1/(R407/1.37)) + BS407/((BS407+1)/(Q407/1.6) + BS407/(R407/1.37))</f>
        <v>0</v>
      </c>
      <c r="U407">
        <f>(BN407*BQ407)</f>
        <v>0</v>
      </c>
      <c r="V407">
        <f>(CF407+(U407+2*0.95*5.67E-8*(((CF407+$B$7)+273)^4-(CF407+273)^4)-44100*J407)/(1.84*29.3*R407+8*0.95*5.67E-8*(CF407+273)^3))</f>
        <v>0</v>
      </c>
      <c r="W407">
        <f>($C$7*CG407+$D$7*CH407+$E$7*V407)</f>
        <v>0</v>
      </c>
      <c r="X407">
        <f>0.61365*exp(17.502*W407/(240.97+W407))</f>
        <v>0</v>
      </c>
      <c r="Y407">
        <f>(Z407/AA407*100)</f>
        <v>0</v>
      </c>
      <c r="Z407">
        <f>BY407*(CD407+CE407)/1000</f>
        <v>0</v>
      </c>
      <c r="AA407">
        <f>0.61365*exp(17.502*CF407/(240.97+CF407))</f>
        <v>0</v>
      </c>
      <c r="AB407">
        <f>(X407-BY407*(CD407+CE407)/1000)</f>
        <v>0</v>
      </c>
      <c r="AC407">
        <f>(-J407*44100)</f>
        <v>0</v>
      </c>
      <c r="AD407">
        <f>2*29.3*R407*0.92*(CF407-W407)</f>
        <v>0</v>
      </c>
      <c r="AE407">
        <f>2*0.95*5.67E-8*(((CF407+$B$7)+273)^4-(W407+273)^4)</f>
        <v>0</v>
      </c>
      <c r="AF407">
        <f>U407+AE407+AC407+AD407</f>
        <v>0</v>
      </c>
      <c r="AG407">
        <v>10</v>
      </c>
      <c r="AH407">
        <v>1</v>
      </c>
      <c r="AI407">
        <f>IF(AG407*$H$13&gt;=AK407,1.0,(AK407/(AK407-AG407*$H$13)))</f>
        <v>0</v>
      </c>
      <c r="AJ407">
        <f>(AI407-1)*100</f>
        <v>0</v>
      </c>
      <c r="AK407">
        <f>MAX(0,($B$13+$C$13*CK407)/(1+$D$13*CK407)*CD407/(CF407+273)*$E$13)</f>
        <v>0</v>
      </c>
      <c r="AL407" t="s">
        <v>292</v>
      </c>
      <c r="AM407" t="s">
        <v>292</v>
      </c>
      <c r="AN407">
        <v>0</v>
      </c>
      <c r="AO407">
        <v>0</v>
      </c>
      <c r="AP407">
        <f>1-AN407/AO407</f>
        <v>0</v>
      </c>
      <c r="AQ407">
        <v>0</v>
      </c>
      <c r="AR407" t="s">
        <v>292</v>
      </c>
      <c r="AS407" t="s">
        <v>292</v>
      </c>
      <c r="AT407">
        <v>0</v>
      </c>
      <c r="AU407">
        <v>0</v>
      </c>
      <c r="AV407">
        <f>1-AT407/AU407</f>
        <v>0</v>
      </c>
      <c r="AW407">
        <v>0.5</v>
      </c>
      <c r="AX407">
        <f>BO407</f>
        <v>0</v>
      </c>
      <c r="AY407">
        <f>L407</f>
        <v>0</v>
      </c>
      <c r="AZ407">
        <f>AV407*AW407*AX407</f>
        <v>0</v>
      </c>
      <c r="BA407">
        <f>(AY407-AQ407)/AX407</f>
        <v>0</v>
      </c>
      <c r="BB407">
        <f>(AO407-AU407)/AU407</f>
        <v>0</v>
      </c>
      <c r="BC407">
        <f>AN407/(AP407+AN407/AU407)</f>
        <v>0</v>
      </c>
      <c r="BD407" t="s">
        <v>292</v>
      </c>
      <c r="BE407">
        <v>0</v>
      </c>
      <c r="BF407">
        <f>IF(BE407&lt;&gt;0, BE407, BC407)</f>
        <v>0</v>
      </c>
      <c r="BG407">
        <f>1-BF407/AU407</f>
        <v>0</v>
      </c>
      <c r="BH407">
        <f>(AU407-AT407)/(AU407-BF407)</f>
        <v>0</v>
      </c>
      <c r="BI407">
        <f>(AO407-AU407)/(AO407-BF407)</f>
        <v>0</v>
      </c>
      <c r="BJ407">
        <f>(AU407-AT407)/(AU407-AN407)</f>
        <v>0</v>
      </c>
      <c r="BK407">
        <f>(AO407-AU407)/(AO407-AN407)</f>
        <v>0</v>
      </c>
      <c r="BL407">
        <f>(BH407*BF407/AT407)</f>
        <v>0</v>
      </c>
      <c r="BM407">
        <f>(1-BL407)</f>
        <v>0</v>
      </c>
      <c r="BN407">
        <f>$B$11*CL407+$C$11*CM407+$F$11*CN407*(1-CQ407)</f>
        <v>0</v>
      </c>
      <c r="BO407">
        <f>BN407*BP407</f>
        <v>0</v>
      </c>
      <c r="BP407">
        <f>($B$11*$D$9+$C$11*$D$9+$F$11*((DA407+CS407)/MAX(DA407+CS407+DB407, 0.1)*$I$9+DB407/MAX(DA407+CS407+DB407, 0.1)*$J$9))/($B$11+$C$11+$F$11)</f>
        <v>0</v>
      </c>
      <c r="BQ407">
        <f>($B$11*$K$9+$C$11*$K$9+$F$11*((DA407+CS407)/MAX(DA407+CS407+DB407, 0.1)*$P$9+DB407/MAX(DA407+CS407+DB407, 0.1)*$Q$9))/($B$11+$C$11+$F$11)</f>
        <v>0</v>
      </c>
      <c r="BR407">
        <v>6</v>
      </c>
      <c r="BS407">
        <v>0.5</v>
      </c>
      <c r="BT407" t="s">
        <v>293</v>
      </c>
      <c r="BU407">
        <v>2</v>
      </c>
      <c r="BV407">
        <v>1626127093.6</v>
      </c>
      <c r="BW407">
        <v>398.837666666667</v>
      </c>
      <c r="BX407">
        <v>419.912666666667</v>
      </c>
      <c r="BY407">
        <v>13.1947</v>
      </c>
      <c r="BZ407">
        <v>7.50444666666667</v>
      </c>
      <c r="CA407">
        <v>396.713</v>
      </c>
      <c r="CB407">
        <v>13.2101333333333</v>
      </c>
      <c r="CC407">
        <v>900.008</v>
      </c>
      <c r="CD407">
        <v>100.778666666667</v>
      </c>
      <c r="CE407">
        <v>0.111466</v>
      </c>
      <c r="CF407">
        <v>28.2798666666667</v>
      </c>
      <c r="CG407">
        <v>26.2716666666667</v>
      </c>
      <c r="CH407">
        <v>999.9</v>
      </c>
      <c r="CI407">
        <v>0</v>
      </c>
      <c r="CJ407">
        <v>0</v>
      </c>
      <c r="CK407">
        <v>9989.78</v>
      </c>
      <c r="CL407">
        <v>0</v>
      </c>
      <c r="CM407">
        <v>0.221023</v>
      </c>
      <c r="CN407">
        <v>1460.03333333333</v>
      </c>
      <c r="CO407">
        <v>0.972999</v>
      </c>
      <c r="CP407">
        <v>0.0270008</v>
      </c>
      <c r="CQ407">
        <v>0</v>
      </c>
      <c r="CR407">
        <v>874.308666666667</v>
      </c>
      <c r="CS407">
        <v>4.99999</v>
      </c>
      <c r="CT407">
        <v>12842.0666666667</v>
      </c>
      <c r="CU407">
        <v>12728.6333333333</v>
      </c>
      <c r="CV407">
        <v>40.687</v>
      </c>
      <c r="CW407">
        <v>42.437</v>
      </c>
      <c r="CX407">
        <v>41.687</v>
      </c>
      <c r="CY407">
        <v>41.979</v>
      </c>
      <c r="CZ407">
        <v>42.937</v>
      </c>
      <c r="DA407">
        <v>1415.74333333333</v>
      </c>
      <c r="DB407">
        <v>39.2833333333333</v>
      </c>
      <c r="DC407">
        <v>0</v>
      </c>
      <c r="DD407">
        <v>1626127104.1</v>
      </c>
      <c r="DE407">
        <v>0</v>
      </c>
      <c r="DF407">
        <v>874.182076923077</v>
      </c>
      <c r="DG407">
        <v>0.979076949067697</v>
      </c>
      <c r="DH407">
        <v>39.0427350268397</v>
      </c>
      <c r="DI407">
        <v>12838.3384615385</v>
      </c>
      <c r="DJ407">
        <v>15</v>
      </c>
      <c r="DK407">
        <v>1626126261</v>
      </c>
      <c r="DL407" t="s">
        <v>294</v>
      </c>
      <c r="DM407">
        <v>1626126255</v>
      </c>
      <c r="DN407">
        <v>1626126261</v>
      </c>
      <c r="DO407">
        <v>7</v>
      </c>
      <c r="DP407">
        <v>0.339</v>
      </c>
      <c r="DQ407">
        <v>0.02</v>
      </c>
      <c r="DR407">
        <v>2.158</v>
      </c>
      <c r="DS407">
        <v>-0.064</v>
      </c>
      <c r="DT407">
        <v>420</v>
      </c>
      <c r="DU407">
        <v>4</v>
      </c>
      <c r="DV407">
        <v>0.09</v>
      </c>
      <c r="DW407">
        <v>0.05</v>
      </c>
      <c r="DX407">
        <v>-21.0303463414634</v>
      </c>
      <c r="DY407">
        <v>-0.283200000000001</v>
      </c>
      <c r="DZ407">
        <v>0.0429192383809463</v>
      </c>
      <c r="EA407">
        <v>1</v>
      </c>
      <c r="EB407">
        <v>874.095848484848</v>
      </c>
      <c r="EC407">
        <v>2.06500674782659</v>
      </c>
      <c r="ED407">
        <v>0.290845071869964</v>
      </c>
      <c r="EE407">
        <v>1</v>
      </c>
      <c r="EF407">
        <v>5.62578902439024</v>
      </c>
      <c r="EG407">
        <v>0.325514425087103</v>
      </c>
      <c r="EH407">
        <v>0.0328001629089409</v>
      </c>
      <c r="EI407">
        <v>0</v>
      </c>
      <c r="EJ407">
        <v>2</v>
      </c>
      <c r="EK407">
        <v>3</v>
      </c>
      <c r="EL407" t="s">
        <v>340</v>
      </c>
      <c r="EM407">
        <v>100</v>
      </c>
      <c r="EN407">
        <v>100</v>
      </c>
      <c r="EO407">
        <v>2.124</v>
      </c>
      <c r="EP407">
        <v>-0.0153</v>
      </c>
      <c r="EQ407">
        <v>1.36772170046793</v>
      </c>
      <c r="ER407">
        <v>0.00225868272383977</v>
      </c>
      <c r="ES407">
        <v>-9.96746185667655e-07</v>
      </c>
      <c r="ET407">
        <v>2.83711317370827e-10</v>
      </c>
      <c r="EU407">
        <v>-0.063082517618382</v>
      </c>
      <c r="EV407">
        <v>-0.00217948432402501</v>
      </c>
      <c r="EW407">
        <v>0.000453263451741206</v>
      </c>
      <c r="EX407">
        <v>-1.16319206543697e-06</v>
      </c>
      <c r="EY407">
        <v>-2</v>
      </c>
      <c r="EZ407">
        <v>2196</v>
      </c>
      <c r="FA407">
        <v>1</v>
      </c>
      <c r="FB407">
        <v>25</v>
      </c>
      <c r="FC407">
        <v>14</v>
      </c>
      <c r="FD407">
        <v>13.9</v>
      </c>
      <c r="FE407">
        <v>18</v>
      </c>
      <c r="FF407">
        <v>949.079</v>
      </c>
      <c r="FG407">
        <v>428.769</v>
      </c>
      <c r="FH407">
        <v>33.5084</v>
      </c>
      <c r="FI407">
        <v>25.3947</v>
      </c>
      <c r="FJ407">
        <v>30.0003</v>
      </c>
      <c r="FK407">
        <v>25.4879</v>
      </c>
      <c r="FL407">
        <v>25.523</v>
      </c>
      <c r="FM407">
        <v>25.3289</v>
      </c>
      <c r="FN407">
        <v>57.6896</v>
      </c>
      <c r="FO407">
        <v>0</v>
      </c>
      <c r="FP407">
        <v>33.65</v>
      </c>
      <c r="FQ407">
        <v>420</v>
      </c>
      <c r="FR407">
        <v>7.62212</v>
      </c>
      <c r="FS407">
        <v>101.444</v>
      </c>
      <c r="FT407">
        <v>102.064</v>
      </c>
    </row>
    <row r="408" spans="1:176">
      <c r="A408">
        <v>392</v>
      </c>
      <c r="B408">
        <v>1626127096.6</v>
      </c>
      <c r="C408">
        <v>782.099999904633</v>
      </c>
      <c r="D408" t="s">
        <v>1078</v>
      </c>
      <c r="E408" t="s">
        <v>1079</v>
      </c>
      <c r="F408">
        <v>1</v>
      </c>
      <c r="I408">
        <v>1626127095.6</v>
      </c>
      <c r="J408">
        <f>(K408)/1000</f>
        <v>0</v>
      </c>
      <c r="K408">
        <f>1000*CC408*AI408*(BY408-BZ408)/(100*BR408*(1000-AI408*BY408))</f>
        <v>0</v>
      </c>
      <c r="L408">
        <f>CC408*AI408*(BX408-BW408*(1000-AI408*BZ408)/(1000-AI408*BY408))/(100*BR408)</f>
        <v>0</v>
      </c>
      <c r="M408">
        <f>BW408 - IF(AI408&gt;1, L408*BR408*100.0/(AK408*CK408), 0)</f>
        <v>0</v>
      </c>
      <c r="N408">
        <f>((T408-J408/2)*M408-L408)/(T408+J408/2)</f>
        <v>0</v>
      </c>
      <c r="O408">
        <f>N408*(CD408+CE408)/1000.0</f>
        <v>0</v>
      </c>
      <c r="P408">
        <f>(BW408 - IF(AI408&gt;1, L408*BR408*100.0/(AK408*CK408), 0))*(CD408+CE408)/1000.0</f>
        <v>0</v>
      </c>
      <c r="Q408">
        <f>2.0/((1/S408-1/R408)+SIGN(S408)*SQRT((1/S408-1/R408)*(1/S408-1/R408) + 4*BS408/((BS408+1)*(BS408+1))*(2*1/S408*1/R408-1/R408*1/R408)))</f>
        <v>0</v>
      </c>
      <c r="R408">
        <f>IF(LEFT(BT408,1)&lt;&gt;"0",IF(LEFT(BT408,1)="1",3.0,BU408),$D$5+$E$5*(CK408*CD408/($K$5*1000))+$F$5*(CK408*CD408/($K$5*1000))*MAX(MIN(BR408,$J$5),$I$5)*MAX(MIN(BR408,$J$5),$I$5)+$G$5*MAX(MIN(BR408,$J$5),$I$5)*(CK408*CD408/($K$5*1000))+$H$5*(CK408*CD408/($K$5*1000))*(CK408*CD408/($K$5*1000)))</f>
        <v>0</v>
      </c>
      <c r="S408">
        <f>J408*(1000-(1000*0.61365*exp(17.502*W408/(240.97+W408))/(CD408+CE408)+BY408)/2)/(1000*0.61365*exp(17.502*W408/(240.97+W408))/(CD408+CE408)-BY408)</f>
        <v>0</v>
      </c>
      <c r="T408">
        <f>1/((BS408+1)/(Q408/1.6)+1/(R408/1.37)) + BS408/((BS408+1)/(Q408/1.6) + BS408/(R408/1.37))</f>
        <v>0</v>
      </c>
      <c r="U408">
        <f>(BN408*BQ408)</f>
        <v>0</v>
      </c>
      <c r="V408">
        <f>(CF408+(U408+2*0.95*5.67E-8*(((CF408+$B$7)+273)^4-(CF408+273)^4)-44100*J408)/(1.84*29.3*R408+8*0.95*5.67E-8*(CF408+273)^3))</f>
        <v>0</v>
      </c>
      <c r="W408">
        <f>($C$7*CG408+$D$7*CH408+$E$7*V408)</f>
        <v>0</v>
      </c>
      <c r="X408">
        <f>0.61365*exp(17.502*W408/(240.97+W408))</f>
        <v>0</v>
      </c>
      <c r="Y408">
        <f>(Z408/AA408*100)</f>
        <v>0</v>
      </c>
      <c r="Z408">
        <f>BY408*(CD408+CE408)/1000</f>
        <v>0</v>
      </c>
      <c r="AA408">
        <f>0.61365*exp(17.502*CF408/(240.97+CF408))</f>
        <v>0</v>
      </c>
      <c r="AB408">
        <f>(X408-BY408*(CD408+CE408)/1000)</f>
        <v>0</v>
      </c>
      <c r="AC408">
        <f>(-J408*44100)</f>
        <v>0</v>
      </c>
      <c r="AD408">
        <f>2*29.3*R408*0.92*(CF408-W408)</f>
        <v>0</v>
      </c>
      <c r="AE408">
        <f>2*0.95*5.67E-8*(((CF408+$B$7)+273)^4-(W408+273)^4)</f>
        <v>0</v>
      </c>
      <c r="AF408">
        <f>U408+AE408+AC408+AD408</f>
        <v>0</v>
      </c>
      <c r="AG408">
        <v>10</v>
      </c>
      <c r="AH408">
        <v>1</v>
      </c>
      <c r="AI408">
        <f>IF(AG408*$H$13&gt;=AK408,1.0,(AK408/(AK408-AG408*$H$13)))</f>
        <v>0</v>
      </c>
      <c r="AJ408">
        <f>(AI408-1)*100</f>
        <v>0</v>
      </c>
      <c r="AK408">
        <f>MAX(0,($B$13+$C$13*CK408)/(1+$D$13*CK408)*CD408/(CF408+273)*$E$13)</f>
        <v>0</v>
      </c>
      <c r="AL408" t="s">
        <v>292</v>
      </c>
      <c r="AM408" t="s">
        <v>292</v>
      </c>
      <c r="AN408">
        <v>0</v>
      </c>
      <c r="AO408">
        <v>0</v>
      </c>
      <c r="AP408">
        <f>1-AN408/AO408</f>
        <v>0</v>
      </c>
      <c r="AQ408">
        <v>0</v>
      </c>
      <c r="AR408" t="s">
        <v>292</v>
      </c>
      <c r="AS408" t="s">
        <v>292</v>
      </c>
      <c r="AT408">
        <v>0</v>
      </c>
      <c r="AU408">
        <v>0</v>
      </c>
      <c r="AV408">
        <f>1-AT408/AU408</f>
        <v>0</v>
      </c>
      <c r="AW408">
        <v>0.5</v>
      </c>
      <c r="AX408">
        <f>BO408</f>
        <v>0</v>
      </c>
      <c r="AY408">
        <f>L408</f>
        <v>0</v>
      </c>
      <c r="AZ408">
        <f>AV408*AW408*AX408</f>
        <v>0</v>
      </c>
      <c r="BA408">
        <f>(AY408-AQ408)/AX408</f>
        <v>0</v>
      </c>
      <c r="BB408">
        <f>(AO408-AU408)/AU408</f>
        <v>0</v>
      </c>
      <c r="BC408">
        <f>AN408/(AP408+AN408/AU408)</f>
        <v>0</v>
      </c>
      <c r="BD408" t="s">
        <v>292</v>
      </c>
      <c r="BE408">
        <v>0</v>
      </c>
      <c r="BF408">
        <f>IF(BE408&lt;&gt;0, BE408, BC408)</f>
        <v>0</v>
      </c>
      <c r="BG408">
        <f>1-BF408/AU408</f>
        <v>0</v>
      </c>
      <c r="BH408">
        <f>(AU408-AT408)/(AU408-BF408)</f>
        <v>0</v>
      </c>
      <c r="BI408">
        <f>(AO408-AU408)/(AO408-BF408)</f>
        <v>0</v>
      </c>
      <c r="BJ408">
        <f>(AU408-AT408)/(AU408-AN408)</f>
        <v>0</v>
      </c>
      <c r="BK408">
        <f>(AO408-AU408)/(AO408-AN408)</f>
        <v>0</v>
      </c>
      <c r="BL408">
        <f>(BH408*BF408/AT408)</f>
        <v>0</v>
      </c>
      <c r="BM408">
        <f>(1-BL408)</f>
        <v>0</v>
      </c>
      <c r="BN408">
        <f>$B$11*CL408+$C$11*CM408+$F$11*CN408*(1-CQ408)</f>
        <v>0</v>
      </c>
      <c r="BO408">
        <f>BN408*BP408</f>
        <v>0</v>
      </c>
      <c r="BP408">
        <f>($B$11*$D$9+$C$11*$D$9+$F$11*((DA408+CS408)/MAX(DA408+CS408+DB408, 0.1)*$I$9+DB408/MAX(DA408+CS408+DB408, 0.1)*$J$9))/($B$11+$C$11+$F$11)</f>
        <v>0</v>
      </c>
      <c r="BQ408">
        <f>($B$11*$K$9+$C$11*$K$9+$F$11*((DA408+CS408)/MAX(DA408+CS408+DB408, 0.1)*$P$9+DB408/MAX(DA408+CS408+DB408, 0.1)*$Q$9))/($B$11+$C$11+$F$11)</f>
        <v>0</v>
      </c>
      <c r="BR408">
        <v>6</v>
      </c>
      <c r="BS408">
        <v>0.5</v>
      </c>
      <c r="BT408" t="s">
        <v>293</v>
      </c>
      <c r="BU408">
        <v>2</v>
      </c>
      <c r="BV408">
        <v>1626127095.6</v>
      </c>
      <c r="BW408">
        <v>398.819</v>
      </c>
      <c r="BX408">
        <v>419.917</v>
      </c>
      <c r="BY408">
        <v>13.2283333333333</v>
      </c>
      <c r="BZ408">
        <v>7.50832333333333</v>
      </c>
      <c r="CA408">
        <v>396.694</v>
      </c>
      <c r="CB408">
        <v>13.2435</v>
      </c>
      <c r="CC408">
        <v>900.004333333333</v>
      </c>
      <c r="CD408">
        <v>100.778</v>
      </c>
      <c r="CE408">
        <v>0.111516</v>
      </c>
      <c r="CF408">
        <v>28.3260333333333</v>
      </c>
      <c r="CG408">
        <v>26.3169666666667</v>
      </c>
      <c r="CH408">
        <v>999.9</v>
      </c>
      <c r="CI408">
        <v>0</v>
      </c>
      <c r="CJ408">
        <v>0</v>
      </c>
      <c r="CK408">
        <v>9965.83333333333</v>
      </c>
      <c r="CL408">
        <v>0</v>
      </c>
      <c r="CM408">
        <v>0.221023</v>
      </c>
      <c r="CN408">
        <v>1460.03333333333</v>
      </c>
      <c r="CO408">
        <v>0.973000666666667</v>
      </c>
      <c r="CP408">
        <v>0.0269992333333333</v>
      </c>
      <c r="CQ408">
        <v>0</v>
      </c>
      <c r="CR408">
        <v>874.189666666667</v>
      </c>
      <c r="CS408">
        <v>4.99999</v>
      </c>
      <c r="CT408">
        <v>12843.4333333333</v>
      </c>
      <c r="CU408">
        <v>12728.6333333333</v>
      </c>
      <c r="CV408">
        <v>40.687</v>
      </c>
      <c r="CW408">
        <v>42.437</v>
      </c>
      <c r="CX408">
        <v>41.687</v>
      </c>
      <c r="CY408">
        <v>42</v>
      </c>
      <c r="CZ408">
        <v>42.958</v>
      </c>
      <c r="DA408">
        <v>1415.74666666667</v>
      </c>
      <c r="DB408">
        <v>39.28</v>
      </c>
      <c r="DC408">
        <v>0</v>
      </c>
      <c r="DD408">
        <v>1626127105.9</v>
      </c>
      <c r="DE408">
        <v>0</v>
      </c>
      <c r="DF408">
        <v>874.2428</v>
      </c>
      <c r="DG408">
        <v>0.828538489226221</v>
      </c>
      <c r="DH408">
        <v>36.5076922358676</v>
      </c>
      <c r="DI408">
        <v>12839.548</v>
      </c>
      <c r="DJ408">
        <v>15</v>
      </c>
      <c r="DK408">
        <v>1626126261</v>
      </c>
      <c r="DL408" t="s">
        <v>294</v>
      </c>
      <c r="DM408">
        <v>1626126255</v>
      </c>
      <c r="DN408">
        <v>1626126261</v>
      </c>
      <c r="DO408">
        <v>7</v>
      </c>
      <c r="DP408">
        <v>0.339</v>
      </c>
      <c r="DQ408">
        <v>0.02</v>
      </c>
      <c r="DR408">
        <v>2.158</v>
      </c>
      <c r="DS408">
        <v>-0.064</v>
      </c>
      <c r="DT408">
        <v>420</v>
      </c>
      <c r="DU408">
        <v>4</v>
      </c>
      <c r="DV408">
        <v>0.09</v>
      </c>
      <c r="DW408">
        <v>0.05</v>
      </c>
      <c r="DX408">
        <v>-21.0389146341463</v>
      </c>
      <c r="DY408">
        <v>-0.322651567944209</v>
      </c>
      <c r="DZ408">
        <v>0.045176669788275</v>
      </c>
      <c r="EA408">
        <v>1</v>
      </c>
      <c r="EB408">
        <v>874.135515151515</v>
      </c>
      <c r="EC408">
        <v>1.39746806817702</v>
      </c>
      <c r="ED408">
        <v>0.256051618992382</v>
      </c>
      <c r="EE408">
        <v>1</v>
      </c>
      <c r="EF408">
        <v>5.63843829268293</v>
      </c>
      <c r="EG408">
        <v>0.366963763066208</v>
      </c>
      <c r="EH408">
        <v>0.0371981934325585</v>
      </c>
      <c r="EI408">
        <v>0</v>
      </c>
      <c r="EJ408">
        <v>2</v>
      </c>
      <c r="EK408">
        <v>3</v>
      </c>
      <c r="EL408" t="s">
        <v>340</v>
      </c>
      <c r="EM408">
        <v>100</v>
      </c>
      <c r="EN408">
        <v>100</v>
      </c>
      <c r="EO408">
        <v>2.125</v>
      </c>
      <c r="EP408">
        <v>-0.015</v>
      </c>
      <c r="EQ408">
        <v>1.36772170046793</v>
      </c>
      <c r="ER408">
        <v>0.00225868272383977</v>
      </c>
      <c r="ES408">
        <v>-9.96746185667655e-07</v>
      </c>
      <c r="ET408">
        <v>2.83711317370827e-10</v>
      </c>
      <c r="EU408">
        <v>-0.063082517618382</v>
      </c>
      <c r="EV408">
        <v>-0.00217948432402501</v>
      </c>
      <c r="EW408">
        <v>0.000453263451741206</v>
      </c>
      <c r="EX408">
        <v>-1.16319206543697e-06</v>
      </c>
      <c r="EY408">
        <v>-2</v>
      </c>
      <c r="EZ408">
        <v>2196</v>
      </c>
      <c r="FA408">
        <v>1</v>
      </c>
      <c r="FB408">
        <v>25</v>
      </c>
      <c r="FC408">
        <v>14</v>
      </c>
      <c r="FD408">
        <v>13.9</v>
      </c>
      <c r="FE408">
        <v>18</v>
      </c>
      <c r="FF408">
        <v>948.818</v>
      </c>
      <c r="FG408">
        <v>428.863</v>
      </c>
      <c r="FH408">
        <v>33.5749</v>
      </c>
      <c r="FI408">
        <v>25.3966</v>
      </c>
      <c r="FJ408">
        <v>30.0003</v>
      </c>
      <c r="FK408">
        <v>25.4879</v>
      </c>
      <c r="FL408">
        <v>25.5237</v>
      </c>
      <c r="FM408">
        <v>25.3294</v>
      </c>
      <c r="FN408">
        <v>57.6896</v>
      </c>
      <c r="FO408">
        <v>0</v>
      </c>
      <c r="FP408">
        <v>33.65</v>
      </c>
      <c r="FQ408">
        <v>420</v>
      </c>
      <c r="FR408">
        <v>7.62082</v>
      </c>
      <c r="FS408">
        <v>101.445</v>
      </c>
      <c r="FT408">
        <v>102.063</v>
      </c>
    </row>
    <row r="409" spans="1:176">
      <c r="A409">
        <v>393</v>
      </c>
      <c r="B409">
        <v>1626127098.6</v>
      </c>
      <c r="C409">
        <v>784.099999904633</v>
      </c>
      <c r="D409" t="s">
        <v>1080</v>
      </c>
      <c r="E409" t="s">
        <v>1081</v>
      </c>
      <c r="F409">
        <v>1</v>
      </c>
      <c r="I409">
        <v>1626127097.6</v>
      </c>
      <c r="J409">
        <f>(K409)/1000</f>
        <v>0</v>
      </c>
      <c r="K409">
        <f>1000*CC409*AI409*(BY409-BZ409)/(100*BR409*(1000-AI409*BY409))</f>
        <v>0</v>
      </c>
      <c r="L409">
        <f>CC409*AI409*(BX409-BW409*(1000-AI409*BZ409)/(1000-AI409*BY409))/(100*BR409)</f>
        <v>0</v>
      </c>
      <c r="M409">
        <f>BW409 - IF(AI409&gt;1, L409*BR409*100.0/(AK409*CK409), 0)</f>
        <v>0</v>
      </c>
      <c r="N409">
        <f>((T409-J409/2)*M409-L409)/(T409+J409/2)</f>
        <v>0</v>
      </c>
      <c r="O409">
        <f>N409*(CD409+CE409)/1000.0</f>
        <v>0</v>
      </c>
      <c r="P409">
        <f>(BW409 - IF(AI409&gt;1, L409*BR409*100.0/(AK409*CK409), 0))*(CD409+CE409)/1000.0</f>
        <v>0</v>
      </c>
      <c r="Q409">
        <f>2.0/((1/S409-1/R409)+SIGN(S409)*SQRT((1/S409-1/R409)*(1/S409-1/R409) + 4*BS409/((BS409+1)*(BS409+1))*(2*1/S409*1/R409-1/R409*1/R409)))</f>
        <v>0</v>
      </c>
      <c r="R409">
        <f>IF(LEFT(BT409,1)&lt;&gt;"0",IF(LEFT(BT409,1)="1",3.0,BU409),$D$5+$E$5*(CK409*CD409/($K$5*1000))+$F$5*(CK409*CD409/($K$5*1000))*MAX(MIN(BR409,$J$5),$I$5)*MAX(MIN(BR409,$J$5),$I$5)+$G$5*MAX(MIN(BR409,$J$5),$I$5)*(CK409*CD409/($K$5*1000))+$H$5*(CK409*CD409/($K$5*1000))*(CK409*CD409/($K$5*1000)))</f>
        <v>0</v>
      </c>
      <c r="S409">
        <f>J409*(1000-(1000*0.61365*exp(17.502*W409/(240.97+W409))/(CD409+CE409)+BY409)/2)/(1000*0.61365*exp(17.502*W409/(240.97+W409))/(CD409+CE409)-BY409)</f>
        <v>0</v>
      </c>
      <c r="T409">
        <f>1/((BS409+1)/(Q409/1.6)+1/(R409/1.37)) + BS409/((BS409+1)/(Q409/1.6) + BS409/(R409/1.37))</f>
        <v>0</v>
      </c>
      <c r="U409">
        <f>(BN409*BQ409)</f>
        <v>0</v>
      </c>
      <c r="V409">
        <f>(CF409+(U409+2*0.95*5.67E-8*(((CF409+$B$7)+273)^4-(CF409+273)^4)-44100*J409)/(1.84*29.3*R409+8*0.95*5.67E-8*(CF409+273)^3))</f>
        <v>0</v>
      </c>
      <c r="W409">
        <f>($C$7*CG409+$D$7*CH409+$E$7*V409)</f>
        <v>0</v>
      </c>
      <c r="X409">
        <f>0.61365*exp(17.502*W409/(240.97+W409))</f>
        <v>0</v>
      </c>
      <c r="Y409">
        <f>(Z409/AA409*100)</f>
        <v>0</v>
      </c>
      <c r="Z409">
        <f>BY409*(CD409+CE409)/1000</f>
        <v>0</v>
      </c>
      <c r="AA409">
        <f>0.61365*exp(17.502*CF409/(240.97+CF409))</f>
        <v>0</v>
      </c>
      <c r="AB409">
        <f>(X409-BY409*(CD409+CE409)/1000)</f>
        <v>0</v>
      </c>
      <c r="AC409">
        <f>(-J409*44100)</f>
        <v>0</v>
      </c>
      <c r="AD409">
        <f>2*29.3*R409*0.92*(CF409-W409)</f>
        <v>0</v>
      </c>
      <c r="AE409">
        <f>2*0.95*5.67E-8*(((CF409+$B$7)+273)^4-(W409+273)^4)</f>
        <v>0</v>
      </c>
      <c r="AF409">
        <f>U409+AE409+AC409+AD409</f>
        <v>0</v>
      </c>
      <c r="AG409">
        <v>9</v>
      </c>
      <c r="AH409">
        <v>1</v>
      </c>
      <c r="AI409">
        <f>IF(AG409*$H$13&gt;=AK409,1.0,(AK409/(AK409-AG409*$H$13)))</f>
        <v>0</v>
      </c>
      <c r="AJ409">
        <f>(AI409-1)*100</f>
        <v>0</v>
      </c>
      <c r="AK409">
        <f>MAX(0,($B$13+$C$13*CK409)/(1+$D$13*CK409)*CD409/(CF409+273)*$E$13)</f>
        <v>0</v>
      </c>
      <c r="AL409" t="s">
        <v>292</v>
      </c>
      <c r="AM409" t="s">
        <v>292</v>
      </c>
      <c r="AN409">
        <v>0</v>
      </c>
      <c r="AO409">
        <v>0</v>
      </c>
      <c r="AP409">
        <f>1-AN409/AO409</f>
        <v>0</v>
      </c>
      <c r="AQ409">
        <v>0</v>
      </c>
      <c r="AR409" t="s">
        <v>292</v>
      </c>
      <c r="AS409" t="s">
        <v>292</v>
      </c>
      <c r="AT409">
        <v>0</v>
      </c>
      <c r="AU409">
        <v>0</v>
      </c>
      <c r="AV409">
        <f>1-AT409/AU409</f>
        <v>0</v>
      </c>
      <c r="AW409">
        <v>0.5</v>
      </c>
      <c r="AX409">
        <f>BO409</f>
        <v>0</v>
      </c>
      <c r="AY409">
        <f>L409</f>
        <v>0</v>
      </c>
      <c r="AZ409">
        <f>AV409*AW409*AX409</f>
        <v>0</v>
      </c>
      <c r="BA409">
        <f>(AY409-AQ409)/AX409</f>
        <v>0</v>
      </c>
      <c r="BB409">
        <f>(AO409-AU409)/AU409</f>
        <v>0</v>
      </c>
      <c r="BC409">
        <f>AN409/(AP409+AN409/AU409)</f>
        <v>0</v>
      </c>
      <c r="BD409" t="s">
        <v>292</v>
      </c>
      <c r="BE409">
        <v>0</v>
      </c>
      <c r="BF409">
        <f>IF(BE409&lt;&gt;0, BE409, BC409)</f>
        <v>0</v>
      </c>
      <c r="BG409">
        <f>1-BF409/AU409</f>
        <v>0</v>
      </c>
      <c r="BH409">
        <f>(AU409-AT409)/(AU409-BF409)</f>
        <v>0</v>
      </c>
      <c r="BI409">
        <f>(AO409-AU409)/(AO409-BF409)</f>
        <v>0</v>
      </c>
      <c r="BJ409">
        <f>(AU409-AT409)/(AU409-AN409)</f>
        <v>0</v>
      </c>
      <c r="BK409">
        <f>(AO409-AU409)/(AO409-AN409)</f>
        <v>0</v>
      </c>
      <c r="BL409">
        <f>(BH409*BF409/AT409)</f>
        <v>0</v>
      </c>
      <c r="BM409">
        <f>(1-BL409)</f>
        <v>0</v>
      </c>
      <c r="BN409">
        <f>$B$11*CL409+$C$11*CM409+$F$11*CN409*(1-CQ409)</f>
        <v>0</v>
      </c>
      <c r="BO409">
        <f>BN409*BP409</f>
        <v>0</v>
      </c>
      <c r="BP409">
        <f>($B$11*$D$9+$C$11*$D$9+$F$11*((DA409+CS409)/MAX(DA409+CS409+DB409, 0.1)*$I$9+DB409/MAX(DA409+CS409+DB409, 0.1)*$J$9))/($B$11+$C$11+$F$11)</f>
        <v>0</v>
      </c>
      <c r="BQ409">
        <f>($B$11*$K$9+$C$11*$K$9+$F$11*((DA409+CS409)/MAX(DA409+CS409+DB409, 0.1)*$P$9+DB409/MAX(DA409+CS409+DB409, 0.1)*$Q$9))/($B$11+$C$11+$F$11)</f>
        <v>0</v>
      </c>
      <c r="BR409">
        <v>6</v>
      </c>
      <c r="BS409">
        <v>0.5</v>
      </c>
      <c r="BT409" t="s">
        <v>293</v>
      </c>
      <c r="BU409">
        <v>2</v>
      </c>
      <c r="BV409">
        <v>1626127097.6</v>
      </c>
      <c r="BW409">
        <v>398.82</v>
      </c>
      <c r="BX409">
        <v>419.947333333333</v>
      </c>
      <c r="BY409">
        <v>13.2580333333333</v>
      </c>
      <c r="BZ409">
        <v>7.51799666666667</v>
      </c>
      <c r="CA409">
        <v>396.695</v>
      </c>
      <c r="CB409">
        <v>13.2729333333333</v>
      </c>
      <c r="CC409">
        <v>899.981</v>
      </c>
      <c r="CD409">
        <v>100.777333333333</v>
      </c>
      <c r="CE409">
        <v>0.111814666666667</v>
      </c>
      <c r="CF409">
        <v>28.3718</v>
      </c>
      <c r="CG409">
        <v>26.3597666666667</v>
      </c>
      <c r="CH409">
        <v>999.9</v>
      </c>
      <c r="CI409">
        <v>0</v>
      </c>
      <c r="CJ409">
        <v>0</v>
      </c>
      <c r="CK409">
        <v>9998.56</v>
      </c>
      <c r="CL409">
        <v>0</v>
      </c>
      <c r="CM409">
        <v>0.221023</v>
      </c>
      <c r="CN409">
        <v>1460.03666666667</v>
      </c>
      <c r="CO409">
        <v>0.973000666666667</v>
      </c>
      <c r="CP409">
        <v>0.0269992333333333</v>
      </c>
      <c r="CQ409">
        <v>0</v>
      </c>
      <c r="CR409">
        <v>874.750333333333</v>
      </c>
      <c r="CS409">
        <v>4.99999</v>
      </c>
      <c r="CT409">
        <v>12845.1</v>
      </c>
      <c r="CU409">
        <v>12728.6666666667</v>
      </c>
      <c r="CV409">
        <v>40.75</v>
      </c>
      <c r="CW409">
        <v>42.437</v>
      </c>
      <c r="CX409">
        <v>41.687</v>
      </c>
      <c r="CY409">
        <v>42</v>
      </c>
      <c r="CZ409">
        <v>42.958</v>
      </c>
      <c r="DA409">
        <v>1415.75</v>
      </c>
      <c r="DB409">
        <v>39.2833333333333</v>
      </c>
      <c r="DC409">
        <v>0</v>
      </c>
      <c r="DD409">
        <v>1626127107.7</v>
      </c>
      <c r="DE409">
        <v>0</v>
      </c>
      <c r="DF409">
        <v>874.311769230769</v>
      </c>
      <c r="DG409">
        <v>1.71945301552716</v>
      </c>
      <c r="DH409">
        <v>36.7692307933845</v>
      </c>
      <c r="DI409">
        <v>12840.55</v>
      </c>
      <c r="DJ409">
        <v>15</v>
      </c>
      <c r="DK409">
        <v>1626126261</v>
      </c>
      <c r="DL409" t="s">
        <v>294</v>
      </c>
      <c r="DM409">
        <v>1626126255</v>
      </c>
      <c r="DN409">
        <v>1626126261</v>
      </c>
      <c r="DO409">
        <v>7</v>
      </c>
      <c r="DP409">
        <v>0.339</v>
      </c>
      <c r="DQ409">
        <v>0.02</v>
      </c>
      <c r="DR409">
        <v>2.158</v>
      </c>
      <c r="DS409">
        <v>-0.064</v>
      </c>
      <c r="DT409">
        <v>420</v>
      </c>
      <c r="DU409">
        <v>4</v>
      </c>
      <c r="DV409">
        <v>0.09</v>
      </c>
      <c r="DW409">
        <v>0.05</v>
      </c>
      <c r="DX409">
        <v>-21.0472268292683</v>
      </c>
      <c r="DY409">
        <v>-0.432363763066202</v>
      </c>
      <c r="DZ409">
        <v>0.0508315200100472</v>
      </c>
      <c r="EA409">
        <v>1</v>
      </c>
      <c r="EB409">
        <v>874.201057142857</v>
      </c>
      <c r="EC409">
        <v>1.56404972646122</v>
      </c>
      <c r="ED409">
        <v>0.273603565438052</v>
      </c>
      <c r="EE409">
        <v>1</v>
      </c>
      <c r="EF409">
        <v>5.65239512195122</v>
      </c>
      <c r="EG409">
        <v>0.427280905923346</v>
      </c>
      <c r="EH409">
        <v>0.0432996549933842</v>
      </c>
      <c r="EI409">
        <v>0</v>
      </c>
      <c r="EJ409">
        <v>2</v>
      </c>
      <c r="EK409">
        <v>3</v>
      </c>
      <c r="EL409" t="s">
        <v>340</v>
      </c>
      <c r="EM409">
        <v>100</v>
      </c>
      <c r="EN409">
        <v>100</v>
      </c>
      <c r="EO409">
        <v>2.125</v>
      </c>
      <c r="EP409">
        <v>-0.0147</v>
      </c>
      <c r="EQ409">
        <v>1.36772170046793</v>
      </c>
      <c r="ER409">
        <v>0.00225868272383977</v>
      </c>
      <c r="ES409">
        <v>-9.96746185667655e-07</v>
      </c>
      <c r="ET409">
        <v>2.83711317370827e-10</v>
      </c>
      <c r="EU409">
        <v>-0.063082517618382</v>
      </c>
      <c r="EV409">
        <v>-0.00217948432402501</v>
      </c>
      <c r="EW409">
        <v>0.000453263451741206</v>
      </c>
      <c r="EX409">
        <v>-1.16319206543697e-06</v>
      </c>
      <c r="EY409">
        <v>-2</v>
      </c>
      <c r="EZ409">
        <v>2196</v>
      </c>
      <c r="FA409">
        <v>1</v>
      </c>
      <c r="FB409">
        <v>25</v>
      </c>
      <c r="FC409">
        <v>14.1</v>
      </c>
      <c r="FD409">
        <v>14</v>
      </c>
      <c r="FE409">
        <v>18</v>
      </c>
      <c r="FF409">
        <v>949.056</v>
      </c>
      <c r="FG409">
        <v>428.901</v>
      </c>
      <c r="FH409">
        <v>33.6519</v>
      </c>
      <c r="FI409">
        <v>25.3987</v>
      </c>
      <c r="FJ409">
        <v>30.0006</v>
      </c>
      <c r="FK409">
        <v>25.4882</v>
      </c>
      <c r="FL409">
        <v>25.5248</v>
      </c>
      <c r="FM409">
        <v>25.3297</v>
      </c>
      <c r="FN409">
        <v>57.4037</v>
      </c>
      <c r="FO409">
        <v>0</v>
      </c>
      <c r="FP409">
        <v>33.75</v>
      </c>
      <c r="FQ409">
        <v>420</v>
      </c>
      <c r="FR409">
        <v>7.67669</v>
      </c>
      <c r="FS409">
        <v>101.444</v>
      </c>
      <c r="FT409">
        <v>102.062</v>
      </c>
    </row>
    <row r="410" spans="1:176">
      <c r="A410">
        <v>394</v>
      </c>
      <c r="B410">
        <v>1626127100.6</v>
      </c>
      <c r="C410">
        <v>786.099999904633</v>
      </c>
      <c r="D410" t="s">
        <v>1082</v>
      </c>
      <c r="E410" t="s">
        <v>1083</v>
      </c>
      <c r="F410">
        <v>1</v>
      </c>
      <c r="I410">
        <v>1626127099.6</v>
      </c>
      <c r="J410">
        <f>(K410)/1000</f>
        <v>0</v>
      </c>
      <c r="K410">
        <f>1000*CC410*AI410*(BY410-BZ410)/(100*BR410*(1000-AI410*BY410))</f>
        <v>0</v>
      </c>
      <c r="L410">
        <f>CC410*AI410*(BX410-BW410*(1000-AI410*BZ410)/(1000-AI410*BY410))/(100*BR410)</f>
        <v>0</v>
      </c>
      <c r="M410">
        <f>BW410 - IF(AI410&gt;1, L410*BR410*100.0/(AK410*CK410), 0)</f>
        <v>0</v>
      </c>
      <c r="N410">
        <f>((T410-J410/2)*M410-L410)/(T410+J410/2)</f>
        <v>0</v>
      </c>
      <c r="O410">
        <f>N410*(CD410+CE410)/1000.0</f>
        <v>0</v>
      </c>
      <c r="P410">
        <f>(BW410 - IF(AI410&gt;1, L410*BR410*100.0/(AK410*CK410), 0))*(CD410+CE410)/1000.0</f>
        <v>0</v>
      </c>
      <c r="Q410">
        <f>2.0/((1/S410-1/R410)+SIGN(S410)*SQRT((1/S410-1/R410)*(1/S410-1/R410) + 4*BS410/((BS410+1)*(BS410+1))*(2*1/S410*1/R410-1/R410*1/R410)))</f>
        <v>0</v>
      </c>
      <c r="R410">
        <f>IF(LEFT(BT410,1)&lt;&gt;"0",IF(LEFT(BT410,1)="1",3.0,BU410),$D$5+$E$5*(CK410*CD410/($K$5*1000))+$F$5*(CK410*CD410/($K$5*1000))*MAX(MIN(BR410,$J$5),$I$5)*MAX(MIN(BR410,$J$5),$I$5)+$G$5*MAX(MIN(BR410,$J$5),$I$5)*(CK410*CD410/($K$5*1000))+$H$5*(CK410*CD410/($K$5*1000))*(CK410*CD410/($K$5*1000)))</f>
        <v>0</v>
      </c>
      <c r="S410">
        <f>J410*(1000-(1000*0.61365*exp(17.502*W410/(240.97+W410))/(CD410+CE410)+BY410)/2)/(1000*0.61365*exp(17.502*W410/(240.97+W410))/(CD410+CE410)-BY410)</f>
        <v>0</v>
      </c>
      <c r="T410">
        <f>1/((BS410+1)/(Q410/1.6)+1/(R410/1.37)) + BS410/((BS410+1)/(Q410/1.6) + BS410/(R410/1.37))</f>
        <v>0</v>
      </c>
      <c r="U410">
        <f>(BN410*BQ410)</f>
        <v>0</v>
      </c>
      <c r="V410">
        <f>(CF410+(U410+2*0.95*5.67E-8*(((CF410+$B$7)+273)^4-(CF410+273)^4)-44100*J410)/(1.84*29.3*R410+8*0.95*5.67E-8*(CF410+273)^3))</f>
        <v>0</v>
      </c>
      <c r="W410">
        <f>($C$7*CG410+$D$7*CH410+$E$7*V410)</f>
        <v>0</v>
      </c>
      <c r="X410">
        <f>0.61365*exp(17.502*W410/(240.97+W410))</f>
        <v>0</v>
      </c>
      <c r="Y410">
        <f>(Z410/AA410*100)</f>
        <v>0</v>
      </c>
      <c r="Z410">
        <f>BY410*(CD410+CE410)/1000</f>
        <v>0</v>
      </c>
      <c r="AA410">
        <f>0.61365*exp(17.502*CF410/(240.97+CF410))</f>
        <v>0</v>
      </c>
      <c r="AB410">
        <f>(X410-BY410*(CD410+CE410)/1000)</f>
        <v>0</v>
      </c>
      <c r="AC410">
        <f>(-J410*44100)</f>
        <v>0</v>
      </c>
      <c r="AD410">
        <f>2*29.3*R410*0.92*(CF410-W410)</f>
        <v>0</v>
      </c>
      <c r="AE410">
        <f>2*0.95*5.67E-8*(((CF410+$B$7)+273)^4-(W410+273)^4)</f>
        <v>0</v>
      </c>
      <c r="AF410">
        <f>U410+AE410+AC410+AD410</f>
        <v>0</v>
      </c>
      <c r="AG410">
        <v>9</v>
      </c>
      <c r="AH410">
        <v>1</v>
      </c>
      <c r="AI410">
        <f>IF(AG410*$H$13&gt;=AK410,1.0,(AK410/(AK410-AG410*$H$13)))</f>
        <v>0</v>
      </c>
      <c r="AJ410">
        <f>(AI410-1)*100</f>
        <v>0</v>
      </c>
      <c r="AK410">
        <f>MAX(0,($B$13+$C$13*CK410)/(1+$D$13*CK410)*CD410/(CF410+273)*$E$13)</f>
        <v>0</v>
      </c>
      <c r="AL410" t="s">
        <v>292</v>
      </c>
      <c r="AM410" t="s">
        <v>292</v>
      </c>
      <c r="AN410">
        <v>0</v>
      </c>
      <c r="AO410">
        <v>0</v>
      </c>
      <c r="AP410">
        <f>1-AN410/AO410</f>
        <v>0</v>
      </c>
      <c r="AQ410">
        <v>0</v>
      </c>
      <c r="AR410" t="s">
        <v>292</v>
      </c>
      <c r="AS410" t="s">
        <v>292</v>
      </c>
      <c r="AT410">
        <v>0</v>
      </c>
      <c r="AU410">
        <v>0</v>
      </c>
      <c r="AV410">
        <f>1-AT410/AU410</f>
        <v>0</v>
      </c>
      <c r="AW410">
        <v>0.5</v>
      </c>
      <c r="AX410">
        <f>BO410</f>
        <v>0</v>
      </c>
      <c r="AY410">
        <f>L410</f>
        <v>0</v>
      </c>
      <c r="AZ410">
        <f>AV410*AW410*AX410</f>
        <v>0</v>
      </c>
      <c r="BA410">
        <f>(AY410-AQ410)/AX410</f>
        <v>0</v>
      </c>
      <c r="BB410">
        <f>(AO410-AU410)/AU410</f>
        <v>0</v>
      </c>
      <c r="BC410">
        <f>AN410/(AP410+AN410/AU410)</f>
        <v>0</v>
      </c>
      <c r="BD410" t="s">
        <v>292</v>
      </c>
      <c r="BE410">
        <v>0</v>
      </c>
      <c r="BF410">
        <f>IF(BE410&lt;&gt;0, BE410, BC410)</f>
        <v>0</v>
      </c>
      <c r="BG410">
        <f>1-BF410/AU410</f>
        <v>0</v>
      </c>
      <c r="BH410">
        <f>(AU410-AT410)/(AU410-BF410)</f>
        <v>0</v>
      </c>
      <c r="BI410">
        <f>(AO410-AU410)/(AO410-BF410)</f>
        <v>0</v>
      </c>
      <c r="BJ410">
        <f>(AU410-AT410)/(AU410-AN410)</f>
        <v>0</v>
      </c>
      <c r="BK410">
        <f>(AO410-AU410)/(AO410-AN410)</f>
        <v>0</v>
      </c>
      <c r="BL410">
        <f>(BH410*BF410/AT410)</f>
        <v>0</v>
      </c>
      <c r="BM410">
        <f>(1-BL410)</f>
        <v>0</v>
      </c>
      <c r="BN410">
        <f>$B$11*CL410+$C$11*CM410+$F$11*CN410*(1-CQ410)</f>
        <v>0</v>
      </c>
      <c r="BO410">
        <f>BN410*BP410</f>
        <v>0</v>
      </c>
      <c r="BP410">
        <f>($B$11*$D$9+$C$11*$D$9+$F$11*((DA410+CS410)/MAX(DA410+CS410+DB410, 0.1)*$I$9+DB410/MAX(DA410+CS410+DB410, 0.1)*$J$9))/($B$11+$C$11+$F$11)</f>
        <v>0</v>
      </c>
      <c r="BQ410">
        <f>($B$11*$K$9+$C$11*$K$9+$F$11*((DA410+CS410)/MAX(DA410+CS410+DB410, 0.1)*$P$9+DB410/MAX(DA410+CS410+DB410, 0.1)*$Q$9))/($B$11+$C$11+$F$11)</f>
        <v>0</v>
      </c>
      <c r="BR410">
        <v>6</v>
      </c>
      <c r="BS410">
        <v>0.5</v>
      </c>
      <c r="BT410" t="s">
        <v>293</v>
      </c>
      <c r="BU410">
        <v>2</v>
      </c>
      <c r="BV410">
        <v>1626127099.6</v>
      </c>
      <c r="BW410">
        <v>398.834666666667</v>
      </c>
      <c r="BX410">
        <v>419.942333333333</v>
      </c>
      <c r="BY410">
        <v>13.2874666666667</v>
      </c>
      <c r="BZ410">
        <v>7.5356</v>
      </c>
      <c r="CA410">
        <v>396.710333333333</v>
      </c>
      <c r="CB410">
        <v>13.3020333333333</v>
      </c>
      <c r="CC410">
        <v>900.035666666667</v>
      </c>
      <c r="CD410">
        <v>100.777333333333</v>
      </c>
      <c r="CE410">
        <v>0.111858</v>
      </c>
      <c r="CF410">
        <v>28.4189333333333</v>
      </c>
      <c r="CG410">
        <v>26.4051666666667</v>
      </c>
      <c r="CH410">
        <v>999.9</v>
      </c>
      <c r="CI410">
        <v>0</v>
      </c>
      <c r="CJ410">
        <v>0</v>
      </c>
      <c r="CK410">
        <v>9989.35666666667</v>
      </c>
      <c r="CL410">
        <v>0</v>
      </c>
      <c r="CM410">
        <v>0.221023</v>
      </c>
      <c r="CN410">
        <v>1459.95</v>
      </c>
      <c r="CO410">
        <v>0.972999</v>
      </c>
      <c r="CP410">
        <v>0.0270008</v>
      </c>
      <c r="CQ410">
        <v>0</v>
      </c>
      <c r="CR410">
        <v>874.410333333333</v>
      </c>
      <c r="CS410">
        <v>4.99999</v>
      </c>
      <c r="CT410">
        <v>12845.8333333333</v>
      </c>
      <c r="CU410">
        <v>12727.9</v>
      </c>
      <c r="CV410">
        <v>40.708</v>
      </c>
      <c r="CW410">
        <v>42.437</v>
      </c>
      <c r="CX410">
        <v>41.687</v>
      </c>
      <c r="CY410">
        <v>42</v>
      </c>
      <c r="CZ410">
        <v>42.979</v>
      </c>
      <c r="DA410">
        <v>1415.66</v>
      </c>
      <c r="DB410">
        <v>39.28</v>
      </c>
      <c r="DC410">
        <v>0</v>
      </c>
      <c r="DD410">
        <v>1626127110.1</v>
      </c>
      <c r="DE410">
        <v>0</v>
      </c>
      <c r="DF410">
        <v>874.361884615385</v>
      </c>
      <c r="DG410">
        <v>1.85747010117155</v>
      </c>
      <c r="DH410">
        <v>38.789743568708</v>
      </c>
      <c r="DI410">
        <v>12841.9153846154</v>
      </c>
      <c r="DJ410">
        <v>15</v>
      </c>
      <c r="DK410">
        <v>1626126261</v>
      </c>
      <c r="DL410" t="s">
        <v>294</v>
      </c>
      <c r="DM410">
        <v>1626126255</v>
      </c>
      <c r="DN410">
        <v>1626126261</v>
      </c>
      <c r="DO410">
        <v>7</v>
      </c>
      <c r="DP410">
        <v>0.339</v>
      </c>
      <c r="DQ410">
        <v>0.02</v>
      </c>
      <c r="DR410">
        <v>2.158</v>
      </c>
      <c r="DS410">
        <v>-0.064</v>
      </c>
      <c r="DT410">
        <v>420</v>
      </c>
      <c r="DU410">
        <v>4</v>
      </c>
      <c r="DV410">
        <v>0.09</v>
      </c>
      <c r="DW410">
        <v>0.05</v>
      </c>
      <c r="DX410">
        <v>-21.0594756097561</v>
      </c>
      <c r="DY410">
        <v>-0.427448780487727</v>
      </c>
      <c r="DZ410">
        <v>0.0504009135635738</v>
      </c>
      <c r="EA410">
        <v>1</v>
      </c>
      <c r="EB410">
        <v>874.269382352941</v>
      </c>
      <c r="EC410">
        <v>1.6579457723729</v>
      </c>
      <c r="ED410">
        <v>0.281538422276604</v>
      </c>
      <c r="EE410">
        <v>1</v>
      </c>
      <c r="EF410">
        <v>5.66669682926829</v>
      </c>
      <c r="EG410">
        <v>0.478339442508708</v>
      </c>
      <c r="EH410">
        <v>0.0479565416804262</v>
      </c>
      <c r="EI410">
        <v>0</v>
      </c>
      <c r="EJ410">
        <v>2</v>
      </c>
      <c r="EK410">
        <v>3</v>
      </c>
      <c r="EL410" t="s">
        <v>340</v>
      </c>
      <c r="EM410">
        <v>100</v>
      </c>
      <c r="EN410">
        <v>100</v>
      </c>
      <c r="EO410">
        <v>2.125</v>
      </c>
      <c r="EP410">
        <v>-0.0145</v>
      </c>
      <c r="EQ410">
        <v>1.36772170046793</v>
      </c>
      <c r="ER410">
        <v>0.00225868272383977</v>
      </c>
      <c r="ES410">
        <v>-9.96746185667655e-07</v>
      </c>
      <c r="ET410">
        <v>2.83711317370827e-10</v>
      </c>
      <c r="EU410">
        <v>-0.063082517618382</v>
      </c>
      <c r="EV410">
        <v>-0.00217948432402501</v>
      </c>
      <c r="EW410">
        <v>0.000453263451741206</v>
      </c>
      <c r="EX410">
        <v>-1.16319206543697e-06</v>
      </c>
      <c r="EY410">
        <v>-2</v>
      </c>
      <c r="EZ410">
        <v>2196</v>
      </c>
      <c r="FA410">
        <v>1</v>
      </c>
      <c r="FB410">
        <v>25</v>
      </c>
      <c r="FC410">
        <v>14.1</v>
      </c>
      <c r="FD410">
        <v>14</v>
      </c>
      <c r="FE410">
        <v>18</v>
      </c>
      <c r="FF410">
        <v>949.126</v>
      </c>
      <c r="FG410">
        <v>428.934</v>
      </c>
      <c r="FH410">
        <v>33.7225</v>
      </c>
      <c r="FI410">
        <v>25.4006</v>
      </c>
      <c r="FJ410">
        <v>30.0004</v>
      </c>
      <c r="FK410">
        <v>25.4892</v>
      </c>
      <c r="FL410">
        <v>25.5251</v>
      </c>
      <c r="FM410">
        <v>25.3315</v>
      </c>
      <c r="FN410">
        <v>57.4037</v>
      </c>
      <c r="FO410">
        <v>0</v>
      </c>
      <c r="FP410">
        <v>33.85</v>
      </c>
      <c r="FQ410">
        <v>420</v>
      </c>
      <c r="FR410">
        <v>7.6842</v>
      </c>
      <c r="FS410">
        <v>101.445</v>
      </c>
      <c r="FT410">
        <v>102.062</v>
      </c>
    </row>
    <row r="411" spans="1:176">
      <c r="A411">
        <v>395</v>
      </c>
      <c r="B411">
        <v>1626127102.6</v>
      </c>
      <c r="C411">
        <v>788.099999904633</v>
      </c>
      <c r="D411" t="s">
        <v>1084</v>
      </c>
      <c r="E411" t="s">
        <v>1085</v>
      </c>
      <c r="F411">
        <v>1</v>
      </c>
      <c r="I411">
        <v>1626127101.6</v>
      </c>
      <c r="J411">
        <f>(K411)/1000</f>
        <v>0</v>
      </c>
      <c r="K411">
        <f>1000*CC411*AI411*(BY411-BZ411)/(100*BR411*(1000-AI411*BY411))</f>
        <v>0</v>
      </c>
      <c r="L411">
        <f>CC411*AI411*(BX411-BW411*(1000-AI411*BZ411)/(1000-AI411*BY411))/(100*BR411)</f>
        <v>0</v>
      </c>
      <c r="M411">
        <f>BW411 - IF(AI411&gt;1, L411*BR411*100.0/(AK411*CK411), 0)</f>
        <v>0</v>
      </c>
      <c r="N411">
        <f>((T411-J411/2)*M411-L411)/(T411+J411/2)</f>
        <v>0</v>
      </c>
      <c r="O411">
        <f>N411*(CD411+CE411)/1000.0</f>
        <v>0</v>
      </c>
      <c r="P411">
        <f>(BW411 - IF(AI411&gt;1, L411*BR411*100.0/(AK411*CK411), 0))*(CD411+CE411)/1000.0</f>
        <v>0</v>
      </c>
      <c r="Q411">
        <f>2.0/((1/S411-1/R411)+SIGN(S411)*SQRT((1/S411-1/R411)*(1/S411-1/R411) + 4*BS411/((BS411+1)*(BS411+1))*(2*1/S411*1/R411-1/R411*1/R411)))</f>
        <v>0</v>
      </c>
      <c r="R411">
        <f>IF(LEFT(BT411,1)&lt;&gt;"0",IF(LEFT(BT411,1)="1",3.0,BU411),$D$5+$E$5*(CK411*CD411/($K$5*1000))+$F$5*(CK411*CD411/($K$5*1000))*MAX(MIN(BR411,$J$5),$I$5)*MAX(MIN(BR411,$J$5),$I$5)+$G$5*MAX(MIN(BR411,$J$5),$I$5)*(CK411*CD411/($K$5*1000))+$H$5*(CK411*CD411/($K$5*1000))*(CK411*CD411/($K$5*1000)))</f>
        <v>0</v>
      </c>
      <c r="S411">
        <f>J411*(1000-(1000*0.61365*exp(17.502*W411/(240.97+W411))/(CD411+CE411)+BY411)/2)/(1000*0.61365*exp(17.502*W411/(240.97+W411))/(CD411+CE411)-BY411)</f>
        <v>0</v>
      </c>
      <c r="T411">
        <f>1/((BS411+1)/(Q411/1.6)+1/(R411/1.37)) + BS411/((BS411+1)/(Q411/1.6) + BS411/(R411/1.37))</f>
        <v>0</v>
      </c>
      <c r="U411">
        <f>(BN411*BQ411)</f>
        <v>0</v>
      </c>
      <c r="V411">
        <f>(CF411+(U411+2*0.95*5.67E-8*(((CF411+$B$7)+273)^4-(CF411+273)^4)-44100*J411)/(1.84*29.3*R411+8*0.95*5.67E-8*(CF411+273)^3))</f>
        <v>0</v>
      </c>
      <c r="W411">
        <f>($C$7*CG411+$D$7*CH411+$E$7*V411)</f>
        <v>0</v>
      </c>
      <c r="X411">
        <f>0.61365*exp(17.502*W411/(240.97+W411))</f>
        <v>0</v>
      </c>
      <c r="Y411">
        <f>(Z411/AA411*100)</f>
        <v>0</v>
      </c>
      <c r="Z411">
        <f>BY411*(CD411+CE411)/1000</f>
        <v>0</v>
      </c>
      <c r="AA411">
        <f>0.61365*exp(17.502*CF411/(240.97+CF411))</f>
        <v>0</v>
      </c>
      <c r="AB411">
        <f>(X411-BY411*(CD411+CE411)/1000)</f>
        <v>0</v>
      </c>
      <c r="AC411">
        <f>(-J411*44100)</f>
        <v>0</v>
      </c>
      <c r="AD411">
        <f>2*29.3*R411*0.92*(CF411-W411)</f>
        <v>0</v>
      </c>
      <c r="AE411">
        <f>2*0.95*5.67E-8*(((CF411+$B$7)+273)^4-(W411+273)^4)</f>
        <v>0</v>
      </c>
      <c r="AF411">
        <f>U411+AE411+AC411+AD411</f>
        <v>0</v>
      </c>
      <c r="AG411">
        <v>9</v>
      </c>
      <c r="AH411">
        <v>1</v>
      </c>
      <c r="AI411">
        <f>IF(AG411*$H$13&gt;=AK411,1.0,(AK411/(AK411-AG411*$H$13)))</f>
        <v>0</v>
      </c>
      <c r="AJ411">
        <f>(AI411-1)*100</f>
        <v>0</v>
      </c>
      <c r="AK411">
        <f>MAX(0,($B$13+$C$13*CK411)/(1+$D$13*CK411)*CD411/(CF411+273)*$E$13)</f>
        <v>0</v>
      </c>
      <c r="AL411" t="s">
        <v>292</v>
      </c>
      <c r="AM411" t="s">
        <v>292</v>
      </c>
      <c r="AN411">
        <v>0</v>
      </c>
      <c r="AO411">
        <v>0</v>
      </c>
      <c r="AP411">
        <f>1-AN411/AO411</f>
        <v>0</v>
      </c>
      <c r="AQ411">
        <v>0</v>
      </c>
      <c r="AR411" t="s">
        <v>292</v>
      </c>
      <c r="AS411" t="s">
        <v>292</v>
      </c>
      <c r="AT411">
        <v>0</v>
      </c>
      <c r="AU411">
        <v>0</v>
      </c>
      <c r="AV411">
        <f>1-AT411/AU411</f>
        <v>0</v>
      </c>
      <c r="AW411">
        <v>0.5</v>
      </c>
      <c r="AX411">
        <f>BO411</f>
        <v>0</v>
      </c>
      <c r="AY411">
        <f>L411</f>
        <v>0</v>
      </c>
      <c r="AZ411">
        <f>AV411*AW411*AX411</f>
        <v>0</v>
      </c>
      <c r="BA411">
        <f>(AY411-AQ411)/AX411</f>
        <v>0</v>
      </c>
      <c r="BB411">
        <f>(AO411-AU411)/AU411</f>
        <v>0</v>
      </c>
      <c r="BC411">
        <f>AN411/(AP411+AN411/AU411)</f>
        <v>0</v>
      </c>
      <c r="BD411" t="s">
        <v>292</v>
      </c>
      <c r="BE411">
        <v>0</v>
      </c>
      <c r="BF411">
        <f>IF(BE411&lt;&gt;0, BE411, BC411)</f>
        <v>0</v>
      </c>
      <c r="BG411">
        <f>1-BF411/AU411</f>
        <v>0</v>
      </c>
      <c r="BH411">
        <f>(AU411-AT411)/(AU411-BF411)</f>
        <v>0</v>
      </c>
      <c r="BI411">
        <f>(AO411-AU411)/(AO411-BF411)</f>
        <v>0</v>
      </c>
      <c r="BJ411">
        <f>(AU411-AT411)/(AU411-AN411)</f>
        <v>0</v>
      </c>
      <c r="BK411">
        <f>(AO411-AU411)/(AO411-AN411)</f>
        <v>0</v>
      </c>
      <c r="BL411">
        <f>(BH411*BF411/AT411)</f>
        <v>0</v>
      </c>
      <c r="BM411">
        <f>(1-BL411)</f>
        <v>0</v>
      </c>
      <c r="BN411">
        <f>$B$11*CL411+$C$11*CM411+$F$11*CN411*(1-CQ411)</f>
        <v>0</v>
      </c>
      <c r="BO411">
        <f>BN411*BP411</f>
        <v>0</v>
      </c>
      <c r="BP411">
        <f>($B$11*$D$9+$C$11*$D$9+$F$11*((DA411+CS411)/MAX(DA411+CS411+DB411, 0.1)*$I$9+DB411/MAX(DA411+CS411+DB411, 0.1)*$J$9))/($B$11+$C$11+$F$11)</f>
        <v>0</v>
      </c>
      <c r="BQ411">
        <f>($B$11*$K$9+$C$11*$K$9+$F$11*((DA411+CS411)/MAX(DA411+CS411+DB411, 0.1)*$P$9+DB411/MAX(DA411+CS411+DB411, 0.1)*$Q$9))/($B$11+$C$11+$F$11)</f>
        <v>0</v>
      </c>
      <c r="BR411">
        <v>6</v>
      </c>
      <c r="BS411">
        <v>0.5</v>
      </c>
      <c r="BT411" t="s">
        <v>293</v>
      </c>
      <c r="BU411">
        <v>2</v>
      </c>
      <c r="BV411">
        <v>1626127101.6</v>
      </c>
      <c r="BW411">
        <v>398.828</v>
      </c>
      <c r="BX411">
        <v>419.926666666667</v>
      </c>
      <c r="BY411">
        <v>13.3181</v>
      </c>
      <c r="BZ411">
        <v>7.56138333333333</v>
      </c>
      <c r="CA411">
        <v>396.703333333333</v>
      </c>
      <c r="CB411">
        <v>13.3324333333333</v>
      </c>
      <c r="CC411">
        <v>899.991666666667</v>
      </c>
      <c r="CD411">
        <v>100.777333333333</v>
      </c>
      <c r="CE411">
        <v>0.111634333333333</v>
      </c>
      <c r="CF411">
        <v>28.4641666666667</v>
      </c>
      <c r="CG411">
        <v>26.4496333333333</v>
      </c>
      <c r="CH411">
        <v>999.9</v>
      </c>
      <c r="CI411">
        <v>0</v>
      </c>
      <c r="CJ411">
        <v>0</v>
      </c>
      <c r="CK411">
        <v>9957.29</v>
      </c>
      <c r="CL411">
        <v>0</v>
      </c>
      <c r="CM411">
        <v>0.221023</v>
      </c>
      <c r="CN411">
        <v>1460.10666666667</v>
      </c>
      <c r="CO411">
        <v>0.973000666666667</v>
      </c>
      <c r="CP411">
        <v>0.0269992333333333</v>
      </c>
      <c r="CQ411">
        <v>0</v>
      </c>
      <c r="CR411">
        <v>874.832</v>
      </c>
      <c r="CS411">
        <v>4.99999</v>
      </c>
      <c r="CT411">
        <v>12848.6333333333</v>
      </c>
      <c r="CU411">
        <v>12729.3333333333</v>
      </c>
      <c r="CV411">
        <v>40.75</v>
      </c>
      <c r="CW411">
        <v>42.437</v>
      </c>
      <c r="CX411">
        <v>41.687</v>
      </c>
      <c r="CY411">
        <v>42</v>
      </c>
      <c r="CZ411">
        <v>43</v>
      </c>
      <c r="DA411">
        <v>1415.82333333333</v>
      </c>
      <c r="DB411">
        <v>39.2833333333333</v>
      </c>
      <c r="DC411">
        <v>0</v>
      </c>
      <c r="DD411">
        <v>1626127111.9</v>
      </c>
      <c r="DE411">
        <v>0</v>
      </c>
      <c r="DF411">
        <v>874.43684</v>
      </c>
      <c r="DG411">
        <v>2.67707693749675</v>
      </c>
      <c r="DH411">
        <v>39.730769138692</v>
      </c>
      <c r="DI411">
        <v>12843.532</v>
      </c>
      <c r="DJ411">
        <v>15</v>
      </c>
      <c r="DK411">
        <v>1626126261</v>
      </c>
      <c r="DL411" t="s">
        <v>294</v>
      </c>
      <c r="DM411">
        <v>1626126255</v>
      </c>
      <c r="DN411">
        <v>1626126261</v>
      </c>
      <c r="DO411">
        <v>7</v>
      </c>
      <c r="DP411">
        <v>0.339</v>
      </c>
      <c r="DQ411">
        <v>0.02</v>
      </c>
      <c r="DR411">
        <v>2.158</v>
      </c>
      <c r="DS411">
        <v>-0.064</v>
      </c>
      <c r="DT411">
        <v>420</v>
      </c>
      <c r="DU411">
        <v>4</v>
      </c>
      <c r="DV411">
        <v>0.09</v>
      </c>
      <c r="DW411">
        <v>0.05</v>
      </c>
      <c r="DX411">
        <v>-21.0725731707317</v>
      </c>
      <c r="DY411">
        <v>-0.318740069686431</v>
      </c>
      <c r="DZ411">
        <v>0.0413799823432413</v>
      </c>
      <c r="EA411">
        <v>1</v>
      </c>
      <c r="EB411">
        <v>874.342151515151</v>
      </c>
      <c r="EC411">
        <v>1.75284099089648</v>
      </c>
      <c r="ED411">
        <v>0.289418656726452</v>
      </c>
      <c r="EE411">
        <v>1</v>
      </c>
      <c r="EF411">
        <v>5.68181170731707</v>
      </c>
      <c r="EG411">
        <v>0.493209407665504</v>
      </c>
      <c r="EH411">
        <v>0.0492922731243751</v>
      </c>
      <c r="EI411">
        <v>0</v>
      </c>
      <c r="EJ411">
        <v>2</v>
      </c>
      <c r="EK411">
        <v>3</v>
      </c>
      <c r="EL411" t="s">
        <v>340</v>
      </c>
      <c r="EM411">
        <v>100</v>
      </c>
      <c r="EN411">
        <v>100</v>
      </c>
      <c r="EO411">
        <v>2.125</v>
      </c>
      <c r="EP411">
        <v>-0.0142</v>
      </c>
      <c r="EQ411">
        <v>1.36772170046793</v>
      </c>
      <c r="ER411">
        <v>0.00225868272383977</v>
      </c>
      <c r="ES411">
        <v>-9.96746185667655e-07</v>
      </c>
      <c r="ET411">
        <v>2.83711317370827e-10</v>
      </c>
      <c r="EU411">
        <v>-0.063082517618382</v>
      </c>
      <c r="EV411">
        <v>-0.00217948432402501</v>
      </c>
      <c r="EW411">
        <v>0.000453263451741206</v>
      </c>
      <c r="EX411">
        <v>-1.16319206543697e-06</v>
      </c>
      <c r="EY411">
        <v>-2</v>
      </c>
      <c r="EZ411">
        <v>2196</v>
      </c>
      <c r="FA411">
        <v>1</v>
      </c>
      <c r="FB411">
        <v>25</v>
      </c>
      <c r="FC411">
        <v>14.1</v>
      </c>
      <c r="FD411">
        <v>14</v>
      </c>
      <c r="FE411">
        <v>18</v>
      </c>
      <c r="FF411">
        <v>949.274</v>
      </c>
      <c r="FG411">
        <v>428.846</v>
      </c>
      <c r="FH411">
        <v>33.785</v>
      </c>
      <c r="FI411">
        <v>25.4024</v>
      </c>
      <c r="FJ411">
        <v>30.0002</v>
      </c>
      <c r="FK411">
        <v>25.4901</v>
      </c>
      <c r="FL411">
        <v>25.5251</v>
      </c>
      <c r="FM411">
        <v>25.3318</v>
      </c>
      <c r="FN411">
        <v>57.4037</v>
      </c>
      <c r="FO411">
        <v>0</v>
      </c>
      <c r="FP411">
        <v>33.85</v>
      </c>
      <c r="FQ411">
        <v>420</v>
      </c>
      <c r="FR411">
        <v>7.73252</v>
      </c>
      <c r="FS411">
        <v>101.444</v>
      </c>
      <c r="FT411">
        <v>102.063</v>
      </c>
    </row>
    <row r="412" spans="1:176">
      <c r="A412">
        <v>396</v>
      </c>
      <c r="B412">
        <v>1626127104.6</v>
      </c>
      <c r="C412">
        <v>790.099999904633</v>
      </c>
      <c r="D412" t="s">
        <v>1086</v>
      </c>
      <c r="E412" t="s">
        <v>1087</v>
      </c>
      <c r="F412">
        <v>1</v>
      </c>
      <c r="I412">
        <v>1626127103.6</v>
      </c>
      <c r="J412">
        <f>(K412)/1000</f>
        <v>0</v>
      </c>
      <c r="K412">
        <f>1000*CC412*AI412*(BY412-BZ412)/(100*BR412*(1000-AI412*BY412))</f>
        <v>0</v>
      </c>
      <c r="L412">
        <f>CC412*AI412*(BX412-BW412*(1000-AI412*BZ412)/(1000-AI412*BY412))/(100*BR412)</f>
        <v>0</v>
      </c>
      <c r="M412">
        <f>BW412 - IF(AI412&gt;1, L412*BR412*100.0/(AK412*CK412), 0)</f>
        <v>0</v>
      </c>
      <c r="N412">
        <f>((T412-J412/2)*M412-L412)/(T412+J412/2)</f>
        <v>0</v>
      </c>
      <c r="O412">
        <f>N412*(CD412+CE412)/1000.0</f>
        <v>0</v>
      </c>
      <c r="P412">
        <f>(BW412 - IF(AI412&gt;1, L412*BR412*100.0/(AK412*CK412), 0))*(CD412+CE412)/1000.0</f>
        <v>0</v>
      </c>
      <c r="Q412">
        <f>2.0/((1/S412-1/R412)+SIGN(S412)*SQRT((1/S412-1/R412)*(1/S412-1/R412) + 4*BS412/((BS412+1)*(BS412+1))*(2*1/S412*1/R412-1/R412*1/R412)))</f>
        <v>0</v>
      </c>
      <c r="R412">
        <f>IF(LEFT(BT412,1)&lt;&gt;"0",IF(LEFT(BT412,1)="1",3.0,BU412),$D$5+$E$5*(CK412*CD412/($K$5*1000))+$F$5*(CK412*CD412/($K$5*1000))*MAX(MIN(BR412,$J$5),$I$5)*MAX(MIN(BR412,$J$5),$I$5)+$G$5*MAX(MIN(BR412,$J$5),$I$5)*(CK412*CD412/($K$5*1000))+$H$5*(CK412*CD412/($K$5*1000))*(CK412*CD412/($K$5*1000)))</f>
        <v>0</v>
      </c>
      <c r="S412">
        <f>J412*(1000-(1000*0.61365*exp(17.502*W412/(240.97+W412))/(CD412+CE412)+BY412)/2)/(1000*0.61365*exp(17.502*W412/(240.97+W412))/(CD412+CE412)-BY412)</f>
        <v>0</v>
      </c>
      <c r="T412">
        <f>1/((BS412+1)/(Q412/1.6)+1/(R412/1.37)) + BS412/((BS412+1)/(Q412/1.6) + BS412/(R412/1.37))</f>
        <v>0</v>
      </c>
      <c r="U412">
        <f>(BN412*BQ412)</f>
        <v>0</v>
      </c>
      <c r="V412">
        <f>(CF412+(U412+2*0.95*5.67E-8*(((CF412+$B$7)+273)^4-(CF412+273)^4)-44100*J412)/(1.84*29.3*R412+8*0.95*5.67E-8*(CF412+273)^3))</f>
        <v>0</v>
      </c>
      <c r="W412">
        <f>($C$7*CG412+$D$7*CH412+$E$7*V412)</f>
        <v>0</v>
      </c>
      <c r="X412">
        <f>0.61365*exp(17.502*W412/(240.97+W412))</f>
        <v>0</v>
      </c>
      <c r="Y412">
        <f>(Z412/AA412*100)</f>
        <v>0</v>
      </c>
      <c r="Z412">
        <f>BY412*(CD412+CE412)/1000</f>
        <v>0</v>
      </c>
      <c r="AA412">
        <f>0.61365*exp(17.502*CF412/(240.97+CF412))</f>
        <v>0</v>
      </c>
      <c r="AB412">
        <f>(X412-BY412*(CD412+CE412)/1000)</f>
        <v>0</v>
      </c>
      <c r="AC412">
        <f>(-J412*44100)</f>
        <v>0</v>
      </c>
      <c r="AD412">
        <f>2*29.3*R412*0.92*(CF412-W412)</f>
        <v>0</v>
      </c>
      <c r="AE412">
        <f>2*0.95*5.67E-8*(((CF412+$B$7)+273)^4-(W412+273)^4)</f>
        <v>0</v>
      </c>
      <c r="AF412">
        <f>U412+AE412+AC412+AD412</f>
        <v>0</v>
      </c>
      <c r="AG412">
        <v>9</v>
      </c>
      <c r="AH412">
        <v>1</v>
      </c>
      <c r="AI412">
        <f>IF(AG412*$H$13&gt;=AK412,1.0,(AK412/(AK412-AG412*$H$13)))</f>
        <v>0</v>
      </c>
      <c r="AJ412">
        <f>(AI412-1)*100</f>
        <v>0</v>
      </c>
      <c r="AK412">
        <f>MAX(0,($B$13+$C$13*CK412)/(1+$D$13*CK412)*CD412/(CF412+273)*$E$13)</f>
        <v>0</v>
      </c>
      <c r="AL412" t="s">
        <v>292</v>
      </c>
      <c r="AM412" t="s">
        <v>292</v>
      </c>
      <c r="AN412">
        <v>0</v>
      </c>
      <c r="AO412">
        <v>0</v>
      </c>
      <c r="AP412">
        <f>1-AN412/AO412</f>
        <v>0</v>
      </c>
      <c r="AQ412">
        <v>0</v>
      </c>
      <c r="AR412" t="s">
        <v>292</v>
      </c>
      <c r="AS412" t="s">
        <v>292</v>
      </c>
      <c r="AT412">
        <v>0</v>
      </c>
      <c r="AU412">
        <v>0</v>
      </c>
      <c r="AV412">
        <f>1-AT412/AU412</f>
        <v>0</v>
      </c>
      <c r="AW412">
        <v>0.5</v>
      </c>
      <c r="AX412">
        <f>BO412</f>
        <v>0</v>
      </c>
      <c r="AY412">
        <f>L412</f>
        <v>0</v>
      </c>
      <c r="AZ412">
        <f>AV412*AW412*AX412</f>
        <v>0</v>
      </c>
      <c r="BA412">
        <f>(AY412-AQ412)/AX412</f>
        <v>0</v>
      </c>
      <c r="BB412">
        <f>(AO412-AU412)/AU412</f>
        <v>0</v>
      </c>
      <c r="BC412">
        <f>AN412/(AP412+AN412/AU412)</f>
        <v>0</v>
      </c>
      <c r="BD412" t="s">
        <v>292</v>
      </c>
      <c r="BE412">
        <v>0</v>
      </c>
      <c r="BF412">
        <f>IF(BE412&lt;&gt;0, BE412, BC412)</f>
        <v>0</v>
      </c>
      <c r="BG412">
        <f>1-BF412/AU412</f>
        <v>0</v>
      </c>
      <c r="BH412">
        <f>(AU412-AT412)/(AU412-BF412)</f>
        <v>0</v>
      </c>
      <c r="BI412">
        <f>(AO412-AU412)/(AO412-BF412)</f>
        <v>0</v>
      </c>
      <c r="BJ412">
        <f>(AU412-AT412)/(AU412-AN412)</f>
        <v>0</v>
      </c>
      <c r="BK412">
        <f>(AO412-AU412)/(AO412-AN412)</f>
        <v>0</v>
      </c>
      <c r="BL412">
        <f>(BH412*BF412/AT412)</f>
        <v>0</v>
      </c>
      <c r="BM412">
        <f>(1-BL412)</f>
        <v>0</v>
      </c>
      <c r="BN412">
        <f>$B$11*CL412+$C$11*CM412+$F$11*CN412*(1-CQ412)</f>
        <v>0</v>
      </c>
      <c r="BO412">
        <f>BN412*BP412</f>
        <v>0</v>
      </c>
      <c r="BP412">
        <f>($B$11*$D$9+$C$11*$D$9+$F$11*((DA412+CS412)/MAX(DA412+CS412+DB412, 0.1)*$I$9+DB412/MAX(DA412+CS412+DB412, 0.1)*$J$9))/($B$11+$C$11+$F$11)</f>
        <v>0</v>
      </c>
      <c r="BQ412">
        <f>($B$11*$K$9+$C$11*$K$9+$F$11*((DA412+CS412)/MAX(DA412+CS412+DB412, 0.1)*$P$9+DB412/MAX(DA412+CS412+DB412, 0.1)*$Q$9))/($B$11+$C$11+$F$11)</f>
        <v>0</v>
      </c>
      <c r="BR412">
        <v>6</v>
      </c>
      <c r="BS412">
        <v>0.5</v>
      </c>
      <c r="BT412" t="s">
        <v>293</v>
      </c>
      <c r="BU412">
        <v>2</v>
      </c>
      <c r="BV412">
        <v>1626127103.6</v>
      </c>
      <c r="BW412">
        <v>398.83</v>
      </c>
      <c r="BX412">
        <v>419.959333333333</v>
      </c>
      <c r="BY412">
        <v>13.3535333333333</v>
      </c>
      <c r="BZ412">
        <v>7.59956666666667</v>
      </c>
      <c r="CA412">
        <v>396.705333333333</v>
      </c>
      <c r="CB412">
        <v>13.3675333333333</v>
      </c>
      <c r="CC412">
        <v>899.919</v>
      </c>
      <c r="CD412">
        <v>100.776666666667</v>
      </c>
      <c r="CE412">
        <v>0.111632</v>
      </c>
      <c r="CF412">
        <v>28.5075</v>
      </c>
      <c r="CG412">
        <v>26.4888666666667</v>
      </c>
      <c r="CH412">
        <v>999.9</v>
      </c>
      <c r="CI412">
        <v>0</v>
      </c>
      <c r="CJ412">
        <v>0</v>
      </c>
      <c r="CK412">
        <v>9978.96</v>
      </c>
      <c r="CL412">
        <v>0</v>
      </c>
      <c r="CM412">
        <v>0.221023</v>
      </c>
      <c r="CN412">
        <v>1459.94</v>
      </c>
      <c r="CO412">
        <v>0.972999</v>
      </c>
      <c r="CP412">
        <v>0.0270008</v>
      </c>
      <c r="CQ412">
        <v>0</v>
      </c>
      <c r="CR412">
        <v>874.711666666667</v>
      </c>
      <c r="CS412">
        <v>4.99999</v>
      </c>
      <c r="CT412">
        <v>12847.8666666667</v>
      </c>
      <c r="CU412">
        <v>12727.8</v>
      </c>
      <c r="CV412">
        <v>40.75</v>
      </c>
      <c r="CW412">
        <v>42.437</v>
      </c>
      <c r="CX412">
        <v>41.687</v>
      </c>
      <c r="CY412">
        <v>42</v>
      </c>
      <c r="CZ412">
        <v>43</v>
      </c>
      <c r="DA412">
        <v>1415.66</v>
      </c>
      <c r="DB412">
        <v>39.28</v>
      </c>
      <c r="DC412">
        <v>0</v>
      </c>
      <c r="DD412">
        <v>1626127113.7</v>
      </c>
      <c r="DE412">
        <v>0</v>
      </c>
      <c r="DF412">
        <v>874.496230769231</v>
      </c>
      <c r="DG412">
        <v>2.59459830685732</v>
      </c>
      <c r="DH412">
        <v>35.9384615343371</v>
      </c>
      <c r="DI412">
        <v>12844.4384615385</v>
      </c>
      <c r="DJ412">
        <v>15</v>
      </c>
      <c r="DK412">
        <v>1626126261</v>
      </c>
      <c r="DL412" t="s">
        <v>294</v>
      </c>
      <c r="DM412">
        <v>1626126255</v>
      </c>
      <c r="DN412">
        <v>1626126261</v>
      </c>
      <c r="DO412">
        <v>7</v>
      </c>
      <c r="DP412">
        <v>0.339</v>
      </c>
      <c r="DQ412">
        <v>0.02</v>
      </c>
      <c r="DR412">
        <v>2.158</v>
      </c>
      <c r="DS412">
        <v>-0.064</v>
      </c>
      <c r="DT412">
        <v>420</v>
      </c>
      <c r="DU412">
        <v>4</v>
      </c>
      <c r="DV412">
        <v>0.09</v>
      </c>
      <c r="DW412">
        <v>0.05</v>
      </c>
      <c r="DX412">
        <v>-21.0853682926829</v>
      </c>
      <c r="DY412">
        <v>-0.212686411149853</v>
      </c>
      <c r="DZ412">
        <v>0.0305569315837959</v>
      </c>
      <c r="EA412">
        <v>1</v>
      </c>
      <c r="EB412">
        <v>874.4048</v>
      </c>
      <c r="EC412">
        <v>1.98336528532322</v>
      </c>
      <c r="ED412">
        <v>0.303462946667304</v>
      </c>
      <c r="EE412">
        <v>1</v>
      </c>
      <c r="EF412">
        <v>5.6963056097561</v>
      </c>
      <c r="EG412">
        <v>0.464162508710801</v>
      </c>
      <c r="EH412">
        <v>0.0467587662864216</v>
      </c>
      <c r="EI412">
        <v>0</v>
      </c>
      <c r="EJ412">
        <v>2</v>
      </c>
      <c r="EK412">
        <v>3</v>
      </c>
      <c r="EL412" t="s">
        <v>340</v>
      </c>
      <c r="EM412">
        <v>100</v>
      </c>
      <c r="EN412">
        <v>100</v>
      </c>
      <c r="EO412">
        <v>2.125</v>
      </c>
      <c r="EP412">
        <v>-0.0138</v>
      </c>
      <c r="EQ412">
        <v>1.36772170046793</v>
      </c>
      <c r="ER412">
        <v>0.00225868272383977</v>
      </c>
      <c r="ES412">
        <v>-9.96746185667655e-07</v>
      </c>
      <c r="ET412">
        <v>2.83711317370827e-10</v>
      </c>
      <c r="EU412">
        <v>-0.063082517618382</v>
      </c>
      <c r="EV412">
        <v>-0.00217948432402501</v>
      </c>
      <c r="EW412">
        <v>0.000453263451741206</v>
      </c>
      <c r="EX412">
        <v>-1.16319206543697e-06</v>
      </c>
      <c r="EY412">
        <v>-2</v>
      </c>
      <c r="EZ412">
        <v>2196</v>
      </c>
      <c r="FA412">
        <v>1</v>
      </c>
      <c r="FB412">
        <v>25</v>
      </c>
      <c r="FC412">
        <v>14.2</v>
      </c>
      <c r="FD412">
        <v>14.1</v>
      </c>
      <c r="FE412">
        <v>18</v>
      </c>
      <c r="FF412">
        <v>949.222</v>
      </c>
      <c r="FG412">
        <v>428.964</v>
      </c>
      <c r="FH412">
        <v>33.8547</v>
      </c>
      <c r="FI412">
        <v>25.404</v>
      </c>
      <c r="FJ412">
        <v>30.0003</v>
      </c>
      <c r="FK412">
        <v>25.4901</v>
      </c>
      <c r="FL412">
        <v>25.5251</v>
      </c>
      <c r="FM412">
        <v>25.332</v>
      </c>
      <c r="FN412">
        <v>57.124</v>
      </c>
      <c r="FO412">
        <v>0</v>
      </c>
      <c r="FP412">
        <v>33.95</v>
      </c>
      <c r="FQ412">
        <v>420</v>
      </c>
      <c r="FR412">
        <v>7.73424</v>
      </c>
      <c r="FS412">
        <v>101.443</v>
      </c>
      <c r="FT412">
        <v>102.063</v>
      </c>
    </row>
    <row r="413" spans="1:176">
      <c r="A413">
        <v>397</v>
      </c>
      <c r="B413">
        <v>1626127106.6</v>
      </c>
      <c r="C413">
        <v>792.099999904633</v>
      </c>
      <c r="D413" t="s">
        <v>1088</v>
      </c>
      <c r="E413" t="s">
        <v>1089</v>
      </c>
      <c r="F413">
        <v>1</v>
      </c>
      <c r="I413">
        <v>1626127105.6</v>
      </c>
      <c r="J413">
        <f>(K413)/1000</f>
        <v>0</v>
      </c>
      <c r="K413">
        <f>1000*CC413*AI413*(BY413-BZ413)/(100*BR413*(1000-AI413*BY413))</f>
        <v>0</v>
      </c>
      <c r="L413">
        <f>CC413*AI413*(BX413-BW413*(1000-AI413*BZ413)/(1000-AI413*BY413))/(100*BR413)</f>
        <v>0</v>
      </c>
      <c r="M413">
        <f>BW413 - IF(AI413&gt;1, L413*BR413*100.0/(AK413*CK413), 0)</f>
        <v>0</v>
      </c>
      <c r="N413">
        <f>((T413-J413/2)*M413-L413)/(T413+J413/2)</f>
        <v>0</v>
      </c>
      <c r="O413">
        <f>N413*(CD413+CE413)/1000.0</f>
        <v>0</v>
      </c>
      <c r="P413">
        <f>(BW413 - IF(AI413&gt;1, L413*BR413*100.0/(AK413*CK413), 0))*(CD413+CE413)/1000.0</f>
        <v>0</v>
      </c>
      <c r="Q413">
        <f>2.0/((1/S413-1/R413)+SIGN(S413)*SQRT((1/S413-1/R413)*(1/S413-1/R413) + 4*BS413/((BS413+1)*(BS413+1))*(2*1/S413*1/R413-1/R413*1/R413)))</f>
        <v>0</v>
      </c>
      <c r="R413">
        <f>IF(LEFT(BT413,1)&lt;&gt;"0",IF(LEFT(BT413,1)="1",3.0,BU413),$D$5+$E$5*(CK413*CD413/($K$5*1000))+$F$5*(CK413*CD413/($K$5*1000))*MAX(MIN(BR413,$J$5),$I$5)*MAX(MIN(BR413,$J$5),$I$5)+$G$5*MAX(MIN(BR413,$J$5),$I$5)*(CK413*CD413/($K$5*1000))+$H$5*(CK413*CD413/($K$5*1000))*(CK413*CD413/($K$5*1000)))</f>
        <v>0</v>
      </c>
      <c r="S413">
        <f>J413*(1000-(1000*0.61365*exp(17.502*W413/(240.97+W413))/(CD413+CE413)+BY413)/2)/(1000*0.61365*exp(17.502*W413/(240.97+W413))/(CD413+CE413)-BY413)</f>
        <v>0</v>
      </c>
      <c r="T413">
        <f>1/((BS413+1)/(Q413/1.6)+1/(R413/1.37)) + BS413/((BS413+1)/(Q413/1.6) + BS413/(R413/1.37))</f>
        <v>0</v>
      </c>
      <c r="U413">
        <f>(BN413*BQ413)</f>
        <v>0</v>
      </c>
      <c r="V413">
        <f>(CF413+(U413+2*0.95*5.67E-8*(((CF413+$B$7)+273)^4-(CF413+273)^4)-44100*J413)/(1.84*29.3*R413+8*0.95*5.67E-8*(CF413+273)^3))</f>
        <v>0</v>
      </c>
      <c r="W413">
        <f>($C$7*CG413+$D$7*CH413+$E$7*V413)</f>
        <v>0</v>
      </c>
      <c r="X413">
        <f>0.61365*exp(17.502*W413/(240.97+W413))</f>
        <v>0</v>
      </c>
      <c r="Y413">
        <f>(Z413/AA413*100)</f>
        <v>0</v>
      </c>
      <c r="Z413">
        <f>BY413*(CD413+CE413)/1000</f>
        <v>0</v>
      </c>
      <c r="AA413">
        <f>0.61365*exp(17.502*CF413/(240.97+CF413))</f>
        <v>0</v>
      </c>
      <c r="AB413">
        <f>(X413-BY413*(CD413+CE413)/1000)</f>
        <v>0</v>
      </c>
      <c r="AC413">
        <f>(-J413*44100)</f>
        <v>0</v>
      </c>
      <c r="AD413">
        <f>2*29.3*R413*0.92*(CF413-W413)</f>
        <v>0</v>
      </c>
      <c r="AE413">
        <f>2*0.95*5.67E-8*(((CF413+$B$7)+273)^4-(W413+273)^4)</f>
        <v>0</v>
      </c>
      <c r="AF413">
        <f>U413+AE413+AC413+AD413</f>
        <v>0</v>
      </c>
      <c r="AG413">
        <v>10</v>
      </c>
      <c r="AH413">
        <v>1</v>
      </c>
      <c r="AI413">
        <f>IF(AG413*$H$13&gt;=AK413,1.0,(AK413/(AK413-AG413*$H$13)))</f>
        <v>0</v>
      </c>
      <c r="AJ413">
        <f>(AI413-1)*100</f>
        <v>0</v>
      </c>
      <c r="AK413">
        <f>MAX(0,($B$13+$C$13*CK413)/(1+$D$13*CK413)*CD413/(CF413+273)*$E$13)</f>
        <v>0</v>
      </c>
      <c r="AL413" t="s">
        <v>292</v>
      </c>
      <c r="AM413" t="s">
        <v>292</v>
      </c>
      <c r="AN413">
        <v>0</v>
      </c>
      <c r="AO413">
        <v>0</v>
      </c>
      <c r="AP413">
        <f>1-AN413/AO413</f>
        <v>0</v>
      </c>
      <c r="AQ413">
        <v>0</v>
      </c>
      <c r="AR413" t="s">
        <v>292</v>
      </c>
      <c r="AS413" t="s">
        <v>292</v>
      </c>
      <c r="AT413">
        <v>0</v>
      </c>
      <c r="AU413">
        <v>0</v>
      </c>
      <c r="AV413">
        <f>1-AT413/AU413</f>
        <v>0</v>
      </c>
      <c r="AW413">
        <v>0.5</v>
      </c>
      <c r="AX413">
        <f>BO413</f>
        <v>0</v>
      </c>
      <c r="AY413">
        <f>L413</f>
        <v>0</v>
      </c>
      <c r="AZ413">
        <f>AV413*AW413*AX413</f>
        <v>0</v>
      </c>
      <c r="BA413">
        <f>(AY413-AQ413)/AX413</f>
        <v>0</v>
      </c>
      <c r="BB413">
        <f>(AO413-AU413)/AU413</f>
        <v>0</v>
      </c>
      <c r="BC413">
        <f>AN413/(AP413+AN413/AU413)</f>
        <v>0</v>
      </c>
      <c r="BD413" t="s">
        <v>292</v>
      </c>
      <c r="BE413">
        <v>0</v>
      </c>
      <c r="BF413">
        <f>IF(BE413&lt;&gt;0, BE413, BC413)</f>
        <v>0</v>
      </c>
      <c r="BG413">
        <f>1-BF413/AU413</f>
        <v>0</v>
      </c>
      <c r="BH413">
        <f>(AU413-AT413)/(AU413-BF413)</f>
        <v>0</v>
      </c>
      <c r="BI413">
        <f>(AO413-AU413)/(AO413-BF413)</f>
        <v>0</v>
      </c>
      <c r="BJ413">
        <f>(AU413-AT413)/(AU413-AN413)</f>
        <v>0</v>
      </c>
      <c r="BK413">
        <f>(AO413-AU413)/(AO413-AN413)</f>
        <v>0</v>
      </c>
      <c r="BL413">
        <f>(BH413*BF413/AT413)</f>
        <v>0</v>
      </c>
      <c r="BM413">
        <f>(1-BL413)</f>
        <v>0</v>
      </c>
      <c r="BN413">
        <f>$B$11*CL413+$C$11*CM413+$F$11*CN413*(1-CQ413)</f>
        <v>0</v>
      </c>
      <c r="BO413">
        <f>BN413*BP413</f>
        <v>0</v>
      </c>
      <c r="BP413">
        <f>($B$11*$D$9+$C$11*$D$9+$F$11*((DA413+CS413)/MAX(DA413+CS413+DB413, 0.1)*$I$9+DB413/MAX(DA413+CS413+DB413, 0.1)*$J$9))/($B$11+$C$11+$F$11)</f>
        <v>0</v>
      </c>
      <c r="BQ413">
        <f>($B$11*$K$9+$C$11*$K$9+$F$11*((DA413+CS413)/MAX(DA413+CS413+DB413, 0.1)*$P$9+DB413/MAX(DA413+CS413+DB413, 0.1)*$Q$9))/($B$11+$C$11+$F$11)</f>
        <v>0</v>
      </c>
      <c r="BR413">
        <v>6</v>
      </c>
      <c r="BS413">
        <v>0.5</v>
      </c>
      <c r="BT413" t="s">
        <v>293</v>
      </c>
      <c r="BU413">
        <v>2</v>
      </c>
      <c r="BV413">
        <v>1626127105.6</v>
      </c>
      <c r="BW413">
        <v>398.864333333333</v>
      </c>
      <c r="BX413">
        <v>419.995333333333</v>
      </c>
      <c r="BY413">
        <v>13.3926666666667</v>
      </c>
      <c r="BZ413">
        <v>7.62556</v>
      </c>
      <c r="CA413">
        <v>396.739333333333</v>
      </c>
      <c r="CB413">
        <v>13.4063666666667</v>
      </c>
      <c r="CC413">
        <v>899.972333333333</v>
      </c>
      <c r="CD413">
        <v>100.776</v>
      </c>
      <c r="CE413">
        <v>0.112008333333333</v>
      </c>
      <c r="CF413">
        <v>28.5512</v>
      </c>
      <c r="CG413">
        <v>26.5171333333333</v>
      </c>
      <c r="CH413">
        <v>999.9</v>
      </c>
      <c r="CI413">
        <v>0</v>
      </c>
      <c r="CJ413">
        <v>0</v>
      </c>
      <c r="CK413">
        <v>10002.7233333333</v>
      </c>
      <c r="CL413">
        <v>0</v>
      </c>
      <c r="CM413">
        <v>0.221023</v>
      </c>
      <c r="CN413">
        <v>1460.02333333333</v>
      </c>
      <c r="CO413">
        <v>0.973000666666667</v>
      </c>
      <c r="CP413">
        <v>0.0269992333333333</v>
      </c>
      <c r="CQ413">
        <v>0</v>
      </c>
      <c r="CR413">
        <v>874.724</v>
      </c>
      <c r="CS413">
        <v>4.99999</v>
      </c>
      <c r="CT413">
        <v>12849.9333333333</v>
      </c>
      <c r="CU413">
        <v>12728.5666666667</v>
      </c>
      <c r="CV413">
        <v>40.75</v>
      </c>
      <c r="CW413">
        <v>42.437</v>
      </c>
      <c r="CX413">
        <v>41.687</v>
      </c>
      <c r="CY413">
        <v>42</v>
      </c>
      <c r="CZ413">
        <v>43</v>
      </c>
      <c r="DA413">
        <v>1415.74333333333</v>
      </c>
      <c r="DB413">
        <v>39.28</v>
      </c>
      <c r="DC413">
        <v>0</v>
      </c>
      <c r="DD413">
        <v>1626127116.1</v>
      </c>
      <c r="DE413">
        <v>0</v>
      </c>
      <c r="DF413">
        <v>874.560115384615</v>
      </c>
      <c r="DG413">
        <v>2.38054702138941</v>
      </c>
      <c r="DH413">
        <v>39.9521367639231</v>
      </c>
      <c r="DI413">
        <v>12845.7846153846</v>
      </c>
      <c r="DJ413">
        <v>15</v>
      </c>
      <c r="DK413">
        <v>1626126261</v>
      </c>
      <c r="DL413" t="s">
        <v>294</v>
      </c>
      <c r="DM413">
        <v>1626126255</v>
      </c>
      <c r="DN413">
        <v>1626126261</v>
      </c>
      <c r="DO413">
        <v>7</v>
      </c>
      <c r="DP413">
        <v>0.339</v>
      </c>
      <c r="DQ413">
        <v>0.02</v>
      </c>
      <c r="DR413">
        <v>2.158</v>
      </c>
      <c r="DS413">
        <v>-0.064</v>
      </c>
      <c r="DT413">
        <v>420</v>
      </c>
      <c r="DU413">
        <v>4</v>
      </c>
      <c r="DV413">
        <v>0.09</v>
      </c>
      <c r="DW413">
        <v>0.05</v>
      </c>
      <c r="DX413">
        <v>-21.0942707317073</v>
      </c>
      <c r="DY413">
        <v>-0.196605574912896</v>
      </c>
      <c r="DZ413">
        <v>0.0290950942466374</v>
      </c>
      <c r="EA413">
        <v>1</v>
      </c>
      <c r="EB413">
        <v>874.459484848485</v>
      </c>
      <c r="EC413">
        <v>2.2364721990892</v>
      </c>
      <c r="ED413">
        <v>0.305973272868439</v>
      </c>
      <c r="EE413">
        <v>1</v>
      </c>
      <c r="EF413">
        <v>5.70937512195122</v>
      </c>
      <c r="EG413">
        <v>0.427874634146353</v>
      </c>
      <c r="EH413">
        <v>0.0437036950562592</v>
      </c>
      <c r="EI413">
        <v>0</v>
      </c>
      <c r="EJ413">
        <v>2</v>
      </c>
      <c r="EK413">
        <v>3</v>
      </c>
      <c r="EL413" t="s">
        <v>340</v>
      </c>
      <c r="EM413">
        <v>100</v>
      </c>
      <c r="EN413">
        <v>100</v>
      </c>
      <c r="EO413">
        <v>2.125</v>
      </c>
      <c r="EP413">
        <v>-0.0135</v>
      </c>
      <c r="EQ413">
        <v>1.36772170046793</v>
      </c>
      <c r="ER413">
        <v>0.00225868272383977</v>
      </c>
      <c r="ES413">
        <v>-9.96746185667655e-07</v>
      </c>
      <c r="ET413">
        <v>2.83711317370827e-10</v>
      </c>
      <c r="EU413">
        <v>-0.063082517618382</v>
      </c>
      <c r="EV413">
        <v>-0.00217948432402501</v>
      </c>
      <c r="EW413">
        <v>0.000453263451741206</v>
      </c>
      <c r="EX413">
        <v>-1.16319206543697e-06</v>
      </c>
      <c r="EY413">
        <v>-2</v>
      </c>
      <c r="EZ413">
        <v>2196</v>
      </c>
      <c r="FA413">
        <v>1</v>
      </c>
      <c r="FB413">
        <v>25</v>
      </c>
      <c r="FC413">
        <v>14.2</v>
      </c>
      <c r="FD413">
        <v>14.1</v>
      </c>
      <c r="FE413">
        <v>18</v>
      </c>
      <c r="FF413">
        <v>949.065</v>
      </c>
      <c r="FG413">
        <v>429.097</v>
      </c>
      <c r="FH413">
        <v>33.9242</v>
      </c>
      <c r="FI413">
        <v>25.406</v>
      </c>
      <c r="FJ413">
        <v>30.0004</v>
      </c>
      <c r="FK413">
        <v>25.4901</v>
      </c>
      <c r="FL413">
        <v>25.5251</v>
      </c>
      <c r="FM413">
        <v>25.3325</v>
      </c>
      <c r="FN413">
        <v>57.124</v>
      </c>
      <c r="FO413">
        <v>0</v>
      </c>
      <c r="FP413">
        <v>34.05</v>
      </c>
      <c r="FQ413">
        <v>420</v>
      </c>
      <c r="FR413">
        <v>7.725</v>
      </c>
      <c r="FS413">
        <v>101.442</v>
      </c>
      <c r="FT413">
        <v>102.063</v>
      </c>
    </row>
    <row r="414" spans="1:176">
      <c r="A414">
        <v>398</v>
      </c>
      <c r="B414">
        <v>1626127108.6</v>
      </c>
      <c r="C414">
        <v>794.099999904633</v>
      </c>
      <c r="D414" t="s">
        <v>1090</v>
      </c>
      <c r="E414" t="s">
        <v>1091</v>
      </c>
      <c r="F414">
        <v>1</v>
      </c>
      <c r="I414">
        <v>1626127107.6</v>
      </c>
      <c r="J414">
        <f>(K414)/1000</f>
        <v>0</v>
      </c>
      <c r="K414">
        <f>1000*CC414*AI414*(BY414-BZ414)/(100*BR414*(1000-AI414*BY414))</f>
        <v>0</v>
      </c>
      <c r="L414">
        <f>CC414*AI414*(BX414-BW414*(1000-AI414*BZ414)/(1000-AI414*BY414))/(100*BR414)</f>
        <v>0</v>
      </c>
      <c r="M414">
        <f>BW414 - IF(AI414&gt;1, L414*BR414*100.0/(AK414*CK414), 0)</f>
        <v>0</v>
      </c>
      <c r="N414">
        <f>((T414-J414/2)*M414-L414)/(T414+J414/2)</f>
        <v>0</v>
      </c>
      <c r="O414">
        <f>N414*(CD414+CE414)/1000.0</f>
        <v>0</v>
      </c>
      <c r="P414">
        <f>(BW414 - IF(AI414&gt;1, L414*BR414*100.0/(AK414*CK414), 0))*(CD414+CE414)/1000.0</f>
        <v>0</v>
      </c>
      <c r="Q414">
        <f>2.0/((1/S414-1/R414)+SIGN(S414)*SQRT((1/S414-1/R414)*(1/S414-1/R414) + 4*BS414/((BS414+1)*(BS414+1))*(2*1/S414*1/R414-1/R414*1/R414)))</f>
        <v>0</v>
      </c>
      <c r="R414">
        <f>IF(LEFT(BT414,1)&lt;&gt;"0",IF(LEFT(BT414,1)="1",3.0,BU414),$D$5+$E$5*(CK414*CD414/($K$5*1000))+$F$5*(CK414*CD414/($K$5*1000))*MAX(MIN(BR414,$J$5),$I$5)*MAX(MIN(BR414,$J$5),$I$5)+$G$5*MAX(MIN(BR414,$J$5),$I$5)*(CK414*CD414/($K$5*1000))+$H$5*(CK414*CD414/($K$5*1000))*(CK414*CD414/($K$5*1000)))</f>
        <v>0</v>
      </c>
      <c r="S414">
        <f>J414*(1000-(1000*0.61365*exp(17.502*W414/(240.97+W414))/(CD414+CE414)+BY414)/2)/(1000*0.61365*exp(17.502*W414/(240.97+W414))/(CD414+CE414)-BY414)</f>
        <v>0</v>
      </c>
      <c r="T414">
        <f>1/((BS414+1)/(Q414/1.6)+1/(R414/1.37)) + BS414/((BS414+1)/(Q414/1.6) + BS414/(R414/1.37))</f>
        <v>0</v>
      </c>
      <c r="U414">
        <f>(BN414*BQ414)</f>
        <v>0</v>
      </c>
      <c r="V414">
        <f>(CF414+(U414+2*0.95*5.67E-8*(((CF414+$B$7)+273)^4-(CF414+273)^4)-44100*J414)/(1.84*29.3*R414+8*0.95*5.67E-8*(CF414+273)^3))</f>
        <v>0</v>
      </c>
      <c r="W414">
        <f>($C$7*CG414+$D$7*CH414+$E$7*V414)</f>
        <v>0</v>
      </c>
      <c r="X414">
        <f>0.61365*exp(17.502*W414/(240.97+W414))</f>
        <v>0</v>
      </c>
      <c r="Y414">
        <f>(Z414/AA414*100)</f>
        <v>0</v>
      </c>
      <c r="Z414">
        <f>BY414*(CD414+CE414)/1000</f>
        <v>0</v>
      </c>
      <c r="AA414">
        <f>0.61365*exp(17.502*CF414/(240.97+CF414))</f>
        <v>0</v>
      </c>
      <c r="AB414">
        <f>(X414-BY414*(CD414+CE414)/1000)</f>
        <v>0</v>
      </c>
      <c r="AC414">
        <f>(-J414*44100)</f>
        <v>0</v>
      </c>
      <c r="AD414">
        <f>2*29.3*R414*0.92*(CF414-W414)</f>
        <v>0</v>
      </c>
      <c r="AE414">
        <f>2*0.95*5.67E-8*(((CF414+$B$7)+273)^4-(W414+273)^4)</f>
        <v>0</v>
      </c>
      <c r="AF414">
        <f>U414+AE414+AC414+AD414</f>
        <v>0</v>
      </c>
      <c r="AG414">
        <v>9</v>
      </c>
      <c r="AH414">
        <v>1</v>
      </c>
      <c r="AI414">
        <f>IF(AG414*$H$13&gt;=AK414,1.0,(AK414/(AK414-AG414*$H$13)))</f>
        <v>0</v>
      </c>
      <c r="AJ414">
        <f>(AI414-1)*100</f>
        <v>0</v>
      </c>
      <c r="AK414">
        <f>MAX(0,($B$13+$C$13*CK414)/(1+$D$13*CK414)*CD414/(CF414+273)*$E$13)</f>
        <v>0</v>
      </c>
      <c r="AL414" t="s">
        <v>292</v>
      </c>
      <c r="AM414" t="s">
        <v>292</v>
      </c>
      <c r="AN414">
        <v>0</v>
      </c>
      <c r="AO414">
        <v>0</v>
      </c>
      <c r="AP414">
        <f>1-AN414/AO414</f>
        <v>0</v>
      </c>
      <c r="AQ414">
        <v>0</v>
      </c>
      <c r="AR414" t="s">
        <v>292</v>
      </c>
      <c r="AS414" t="s">
        <v>292</v>
      </c>
      <c r="AT414">
        <v>0</v>
      </c>
      <c r="AU414">
        <v>0</v>
      </c>
      <c r="AV414">
        <f>1-AT414/AU414</f>
        <v>0</v>
      </c>
      <c r="AW414">
        <v>0.5</v>
      </c>
      <c r="AX414">
        <f>BO414</f>
        <v>0</v>
      </c>
      <c r="AY414">
        <f>L414</f>
        <v>0</v>
      </c>
      <c r="AZ414">
        <f>AV414*AW414*AX414</f>
        <v>0</v>
      </c>
      <c r="BA414">
        <f>(AY414-AQ414)/AX414</f>
        <v>0</v>
      </c>
      <c r="BB414">
        <f>(AO414-AU414)/AU414</f>
        <v>0</v>
      </c>
      <c r="BC414">
        <f>AN414/(AP414+AN414/AU414)</f>
        <v>0</v>
      </c>
      <c r="BD414" t="s">
        <v>292</v>
      </c>
      <c r="BE414">
        <v>0</v>
      </c>
      <c r="BF414">
        <f>IF(BE414&lt;&gt;0, BE414, BC414)</f>
        <v>0</v>
      </c>
      <c r="BG414">
        <f>1-BF414/AU414</f>
        <v>0</v>
      </c>
      <c r="BH414">
        <f>(AU414-AT414)/(AU414-BF414)</f>
        <v>0</v>
      </c>
      <c r="BI414">
        <f>(AO414-AU414)/(AO414-BF414)</f>
        <v>0</v>
      </c>
      <c r="BJ414">
        <f>(AU414-AT414)/(AU414-AN414)</f>
        <v>0</v>
      </c>
      <c r="BK414">
        <f>(AO414-AU414)/(AO414-AN414)</f>
        <v>0</v>
      </c>
      <c r="BL414">
        <f>(BH414*BF414/AT414)</f>
        <v>0</v>
      </c>
      <c r="BM414">
        <f>(1-BL414)</f>
        <v>0</v>
      </c>
      <c r="BN414">
        <f>$B$11*CL414+$C$11*CM414+$F$11*CN414*(1-CQ414)</f>
        <v>0</v>
      </c>
      <c r="BO414">
        <f>BN414*BP414</f>
        <v>0</v>
      </c>
      <c r="BP414">
        <f>($B$11*$D$9+$C$11*$D$9+$F$11*((DA414+CS414)/MAX(DA414+CS414+DB414, 0.1)*$I$9+DB414/MAX(DA414+CS414+DB414, 0.1)*$J$9))/($B$11+$C$11+$F$11)</f>
        <v>0</v>
      </c>
      <c r="BQ414">
        <f>($B$11*$K$9+$C$11*$K$9+$F$11*((DA414+CS414)/MAX(DA414+CS414+DB414, 0.1)*$P$9+DB414/MAX(DA414+CS414+DB414, 0.1)*$Q$9))/($B$11+$C$11+$F$11)</f>
        <v>0</v>
      </c>
      <c r="BR414">
        <v>6</v>
      </c>
      <c r="BS414">
        <v>0.5</v>
      </c>
      <c r="BT414" t="s">
        <v>293</v>
      </c>
      <c r="BU414">
        <v>2</v>
      </c>
      <c r="BV414">
        <v>1626127107.6</v>
      </c>
      <c r="BW414">
        <v>398.860333333333</v>
      </c>
      <c r="BX414">
        <v>419.995666666667</v>
      </c>
      <c r="BY414">
        <v>13.4294666666667</v>
      </c>
      <c r="BZ414">
        <v>7.64189</v>
      </c>
      <c r="CA414">
        <v>396.735666666667</v>
      </c>
      <c r="CB414">
        <v>13.4427666666667</v>
      </c>
      <c r="CC414">
        <v>900.055666666667</v>
      </c>
      <c r="CD414">
        <v>100.775666666667</v>
      </c>
      <c r="CE414">
        <v>0.111977333333333</v>
      </c>
      <c r="CF414">
        <v>28.5945</v>
      </c>
      <c r="CG414">
        <v>26.5512333333333</v>
      </c>
      <c r="CH414">
        <v>999.9</v>
      </c>
      <c r="CI414">
        <v>0</v>
      </c>
      <c r="CJ414">
        <v>0</v>
      </c>
      <c r="CK414">
        <v>10030.2</v>
      </c>
      <c r="CL414">
        <v>0</v>
      </c>
      <c r="CM414">
        <v>0.221023</v>
      </c>
      <c r="CN414">
        <v>1459.93333333333</v>
      </c>
      <c r="CO414">
        <v>0.972999</v>
      </c>
      <c r="CP414">
        <v>0.0270008</v>
      </c>
      <c r="CQ414">
        <v>0</v>
      </c>
      <c r="CR414">
        <v>874.927</v>
      </c>
      <c r="CS414">
        <v>4.99999</v>
      </c>
      <c r="CT414">
        <v>12850.7333333333</v>
      </c>
      <c r="CU414">
        <v>12727.7333333333</v>
      </c>
      <c r="CV414">
        <v>40.75</v>
      </c>
      <c r="CW414">
        <v>42.437</v>
      </c>
      <c r="CX414">
        <v>41.687</v>
      </c>
      <c r="CY414">
        <v>42</v>
      </c>
      <c r="CZ414">
        <v>43</v>
      </c>
      <c r="DA414">
        <v>1415.65333333333</v>
      </c>
      <c r="DB414">
        <v>39.28</v>
      </c>
      <c r="DC414">
        <v>0</v>
      </c>
      <c r="DD414">
        <v>1626127117.9</v>
      </c>
      <c r="DE414">
        <v>0</v>
      </c>
      <c r="DF414">
        <v>874.64308</v>
      </c>
      <c r="DG414">
        <v>2.67407692655782</v>
      </c>
      <c r="DH414">
        <v>37.6076922997521</v>
      </c>
      <c r="DI414">
        <v>12847.332</v>
      </c>
      <c r="DJ414">
        <v>15</v>
      </c>
      <c r="DK414">
        <v>1626126261</v>
      </c>
      <c r="DL414" t="s">
        <v>294</v>
      </c>
      <c r="DM414">
        <v>1626126255</v>
      </c>
      <c r="DN414">
        <v>1626126261</v>
      </c>
      <c r="DO414">
        <v>7</v>
      </c>
      <c r="DP414">
        <v>0.339</v>
      </c>
      <c r="DQ414">
        <v>0.02</v>
      </c>
      <c r="DR414">
        <v>2.158</v>
      </c>
      <c r="DS414">
        <v>-0.064</v>
      </c>
      <c r="DT414">
        <v>420</v>
      </c>
      <c r="DU414">
        <v>4</v>
      </c>
      <c r="DV414">
        <v>0.09</v>
      </c>
      <c r="DW414">
        <v>0.05</v>
      </c>
      <c r="DX414">
        <v>-21.0970048780488</v>
      </c>
      <c r="DY414">
        <v>-0.262593031358933</v>
      </c>
      <c r="DZ414">
        <v>0.0307654617183171</v>
      </c>
      <c r="EA414">
        <v>1</v>
      </c>
      <c r="EB414">
        <v>874.524764705882</v>
      </c>
      <c r="EC414">
        <v>2.24152754444429</v>
      </c>
      <c r="ED414">
        <v>0.309097077728353</v>
      </c>
      <c r="EE414">
        <v>1</v>
      </c>
      <c r="EF414">
        <v>5.72267804878049</v>
      </c>
      <c r="EG414">
        <v>0.416211010452966</v>
      </c>
      <c r="EH414">
        <v>0.0426509230288997</v>
      </c>
      <c r="EI414">
        <v>0</v>
      </c>
      <c r="EJ414">
        <v>2</v>
      </c>
      <c r="EK414">
        <v>3</v>
      </c>
      <c r="EL414" t="s">
        <v>340</v>
      </c>
      <c r="EM414">
        <v>100</v>
      </c>
      <c r="EN414">
        <v>100</v>
      </c>
      <c r="EO414">
        <v>2.124</v>
      </c>
      <c r="EP414">
        <v>-0.0131</v>
      </c>
      <c r="EQ414">
        <v>1.36772170046793</v>
      </c>
      <c r="ER414">
        <v>0.00225868272383977</v>
      </c>
      <c r="ES414">
        <v>-9.96746185667655e-07</v>
      </c>
      <c r="ET414">
        <v>2.83711317370827e-10</v>
      </c>
      <c r="EU414">
        <v>-0.063082517618382</v>
      </c>
      <c r="EV414">
        <v>-0.00217948432402501</v>
      </c>
      <c r="EW414">
        <v>0.000453263451741206</v>
      </c>
      <c r="EX414">
        <v>-1.16319206543697e-06</v>
      </c>
      <c r="EY414">
        <v>-2</v>
      </c>
      <c r="EZ414">
        <v>2196</v>
      </c>
      <c r="FA414">
        <v>1</v>
      </c>
      <c r="FB414">
        <v>25</v>
      </c>
      <c r="FC414">
        <v>14.2</v>
      </c>
      <c r="FD414">
        <v>14.1</v>
      </c>
      <c r="FE414">
        <v>18</v>
      </c>
      <c r="FF414">
        <v>949.183</v>
      </c>
      <c r="FG414">
        <v>429.054</v>
      </c>
      <c r="FH414">
        <v>33.9838</v>
      </c>
      <c r="FI414">
        <v>25.4083</v>
      </c>
      <c r="FJ414">
        <v>30.0005</v>
      </c>
      <c r="FK414">
        <v>25.4909</v>
      </c>
      <c r="FL414">
        <v>25.5253</v>
      </c>
      <c r="FM414">
        <v>25.3313</v>
      </c>
      <c r="FN414">
        <v>57.124</v>
      </c>
      <c r="FO414">
        <v>0</v>
      </c>
      <c r="FP414">
        <v>34.05</v>
      </c>
      <c r="FQ414">
        <v>420</v>
      </c>
      <c r="FR414">
        <v>7.77925</v>
      </c>
      <c r="FS414">
        <v>101.443</v>
      </c>
      <c r="FT414">
        <v>102.064</v>
      </c>
    </row>
    <row r="415" spans="1:176">
      <c r="A415">
        <v>399</v>
      </c>
      <c r="B415">
        <v>1626127110.6</v>
      </c>
      <c r="C415">
        <v>796.099999904633</v>
      </c>
      <c r="D415" t="s">
        <v>1092</v>
      </c>
      <c r="E415" t="s">
        <v>1093</v>
      </c>
      <c r="F415">
        <v>1</v>
      </c>
      <c r="I415">
        <v>1626127109.6</v>
      </c>
      <c r="J415">
        <f>(K415)/1000</f>
        <v>0</v>
      </c>
      <c r="K415">
        <f>1000*CC415*AI415*(BY415-BZ415)/(100*BR415*(1000-AI415*BY415))</f>
        <v>0</v>
      </c>
      <c r="L415">
        <f>CC415*AI415*(BX415-BW415*(1000-AI415*BZ415)/(1000-AI415*BY415))/(100*BR415)</f>
        <v>0</v>
      </c>
      <c r="M415">
        <f>BW415 - IF(AI415&gt;1, L415*BR415*100.0/(AK415*CK415), 0)</f>
        <v>0</v>
      </c>
      <c r="N415">
        <f>((T415-J415/2)*M415-L415)/(T415+J415/2)</f>
        <v>0</v>
      </c>
      <c r="O415">
        <f>N415*(CD415+CE415)/1000.0</f>
        <v>0</v>
      </c>
      <c r="P415">
        <f>(BW415 - IF(AI415&gt;1, L415*BR415*100.0/(AK415*CK415), 0))*(CD415+CE415)/1000.0</f>
        <v>0</v>
      </c>
      <c r="Q415">
        <f>2.0/((1/S415-1/R415)+SIGN(S415)*SQRT((1/S415-1/R415)*(1/S415-1/R415) + 4*BS415/((BS415+1)*(BS415+1))*(2*1/S415*1/R415-1/R415*1/R415)))</f>
        <v>0</v>
      </c>
      <c r="R415">
        <f>IF(LEFT(BT415,1)&lt;&gt;"0",IF(LEFT(BT415,1)="1",3.0,BU415),$D$5+$E$5*(CK415*CD415/($K$5*1000))+$F$5*(CK415*CD415/($K$5*1000))*MAX(MIN(BR415,$J$5),$I$5)*MAX(MIN(BR415,$J$5),$I$5)+$G$5*MAX(MIN(BR415,$J$5),$I$5)*(CK415*CD415/($K$5*1000))+$H$5*(CK415*CD415/($K$5*1000))*(CK415*CD415/($K$5*1000)))</f>
        <v>0</v>
      </c>
      <c r="S415">
        <f>J415*(1000-(1000*0.61365*exp(17.502*W415/(240.97+W415))/(CD415+CE415)+BY415)/2)/(1000*0.61365*exp(17.502*W415/(240.97+W415))/(CD415+CE415)-BY415)</f>
        <v>0</v>
      </c>
      <c r="T415">
        <f>1/((BS415+1)/(Q415/1.6)+1/(R415/1.37)) + BS415/((BS415+1)/(Q415/1.6) + BS415/(R415/1.37))</f>
        <v>0</v>
      </c>
      <c r="U415">
        <f>(BN415*BQ415)</f>
        <v>0</v>
      </c>
      <c r="V415">
        <f>(CF415+(U415+2*0.95*5.67E-8*(((CF415+$B$7)+273)^4-(CF415+273)^4)-44100*J415)/(1.84*29.3*R415+8*0.95*5.67E-8*(CF415+273)^3))</f>
        <v>0</v>
      </c>
      <c r="W415">
        <f>($C$7*CG415+$D$7*CH415+$E$7*V415)</f>
        <v>0</v>
      </c>
      <c r="X415">
        <f>0.61365*exp(17.502*W415/(240.97+W415))</f>
        <v>0</v>
      </c>
      <c r="Y415">
        <f>(Z415/AA415*100)</f>
        <v>0</v>
      </c>
      <c r="Z415">
        <f>BY415*(CD415+CE415)/1000</f>
        <v>0</v>
      </c>
      <c r="AA415">
        <f>0.61365*exp(17.502*CF415/(240.97+CF415))</f>
        <v>0</v>
      </c>
      <c r="AB415">
        <f>(X415-BY415*(CD415+CE415)/1000)</f>
        <v>0</v>
      </c>
      <c r="AC415">
        <f>(-J415*44100)</f>
        <v>0</v>
      </c>
      <c r="AD415">
        <f>2*29.3*R415*0.92*(CF415-W415)</f>
        <v>0</v>
      </c>
      <c r="AE415">
        <f>2*0.95*5.67E-8*(((CF415+$B$7)+273)^4-(W415+273)^4)</f>
        <v>0</v>
      </c>
      <c r="AF415">
        <f>U415+AE415+AC415+AD415</f>
        <v>0</v>
      </c>
      <c r="AG415">
        <v>9</v>
      </c>
      <c r="AH415">
        <v>1</v>
      </c>
      <c r="AI415">
        <f>IF(AG415*$H$13&gt;=AK415,1.0,(AK415/(AK415-AG415*$H$13)))</f>
        <v>0</v>
      </c>
      <c r="AJ415">
        <f>(AI415-1)*100</f>
        <v>0</v>
      </c>
      <c r="AK415">
        <f>MAX(0,($B$13+$C$13*CK415)/(1+$D$13*CK415)*CD415/(CF415+273)*$E$13)</f>
        <v>0</v>
      </c>
      <c r="AL415" t="s">
        <v>292</v>
      </c>
      <c r="AM415" t="s">
        <v>292</v>
      </c>
      <c r="AN415">
        <v>0</v>
      </c>
      <c r="AO415">
        <v>0</v>
      </c>
      <c r="AP415">
        <f>1-AN415/AO415</f>
        <v>0</v>
      </c>
      <c r="AQ415">
        <v>0</v>
      </c>
      <c r="AR415" t="s">
        <v>292</v>
      </c>
      <c r="AS415" t="s">
        <v>292</v>
      </c>
      <c r="AT415">
        <v>0</v>
      </c>
      <c r="AU415">
        <v>0</v>
      </c>
      <c r="AV415">
        <f>1-AT415/AU415</f>
        <v>0</v>
      </c>
      <c r="AW415">
        <v>0.5</v>
      </c>
      <c r="AX415">
        <f>BO415</f>
        <v>0</v>
      </c>
      <c r="AY415">
        <f>L415</f>
        <v>0</v>
      </c>
      <c r="AZ415">
        <f>AV415*AW415*AX415</f>
        <v>0</v>
      </c>
      <c r="BA415">
        <f>(AY415-AQ415)/AX415</f>
        <v>0</v>
      </c>
      <c r="BB415">
        <f>(AO415-AU415)/AU415</f>
        <v>0</v>
      </c>
      <c r="BC415">
        <f>AN415/(AP415+AN415/AU415)</f>
        <v>0</v>
      </c>
      <c r="BD415" t="s">
        <v>292</v>
      </c>
      <c r="BE415">
        <v>0</v>
      </c>
      <c r="BF415">
        <f>IF(BE415&lt;&gt;0, BE415, BC415)</f>
        <v>0</v>
      </c>
      <c r="BG415">
        <f>1-BF415/AU415</f>
        <v>0</v>
      </c>
      <c r="BH415">
        <f>(AU415-AT415)/(AU415-BF415)</f>
        <v>0</v>
      </c>
      <c r="BI415">
        <f>(AO415-AU415)/(AO415-BF415)</f>
        <v>0</v>
      </c>
      <c r="BJ415">
        <f>(AU415-AT415)/(AU415-AN415)</f>
        <v>0</v>
      </c>
      <c r="BK415">
        <f>(AO415-AU415)/(AO415-AN415)</f>
        <v>0</v>
      </c>
      <c r="BL415">
        <f>(BH415*BF415/AT415)</f>
        <v>0</v>
      </c>
      <c r="BM415">
        <f>(1-BL415)</f>
        <v>0</v>
      </c>
      <c r="BN415">
        <f>$B$11*CL415+$C$11*CM415+$F$11*CN415*(1-CQ415)</f>
        <v>0</v>
      </c>
      <c r="BO415">
        <f>BN415*BP415</f>
        <v>0</v>
      </c>
      <c r="BP415">
        <f>($B$11*$D$9+$C$11*$D$9+$F$11*((DA415+CS415)/MAX(DA415+CS415+DB415, 0.1)*$I$9+DB415/MAX(DA415+CS415+DB415, 0.1)*$J$9))/($B$11+$C$11+$F$11)</f>
        <v>0</v>
      </c>
      <c r="BQ415">
        <f>($B$11*$K$9+$C$11*$K$9+$F$11*((DA415+CS415)/MAX(DA415+CS415+DB415, 0.1)*$P$9+DB415/MAX(DA415+CS415+DB415, 0.1)*$Q$9))/($B$11+$C$11+$F$11)</f>
        <v>0</v>
      </c>
      <c r="BR415">
        <v>6</v>
      </c>
      <c r="BS415">
        <v>0.5</v>
      </c>
      <c r="BT415" t="s">
        <v>293</v>
      </c>
      <c r="BU415">
        <v>2</v>
      </c>
      <c r="BV415">
        <v>1626127109.6</v>
      </c>
      <c r="BW415">
        <v>398.827</v>
      </c>
      <c r="BX415">
        <v>419.977666666667</v>
      </c>
      <c r="BY415">
        <v>13.4658333333333</v>
      </c>
      <c r="BZ415">
        <v>7.66209333333333</v>
      </c>
      <c r="CA415">
        <v>396.702</v>
      </c>
      <c r="CB415">
        <v>13.4787666666667</v>
      </c>
      <c r="CC415">
        <v>900.015</v>
      </c>
      <c r="CD415">
        <v>100.776</v>
      </c>
      <c r="CE415">
        <v>0.111813333333333</v>
      </c>
      <c r="CF415">
        <v>28.6420666666667</v>
      </c>
      <c r="CG415">
        <v>26.5982666666667</v>
      </c>
      <c r="CH415">
        <v>999.9</v>
      </c>
      <c r="CI415">
        <v>0</v>
      </c>
      <c r="CJ415">
        <v>0</v>
      </c>
      <c r="CK415">
        <v>9989.79333333333</v>
      </c>
      <c r="CL415">
        <v>0</v>
      </c>
      <c r="CM415">
        <v>0.221023</v>
      </c>
      <c r="CN415">
        <v>1460.02666666667</v>
      </c>
      <c r="CO415">
        <v>0.973000666666667</v>
      </c>
      <c r="CP415">
        <v>0.0269992333333333</v>
      </c>
      <c r="CQ415">
        <v>0</v>
      </c>
      <c r="CR415">
        <v>874.914333333333</v>
      </c>
      <c r="CS415">
        <v>4.99999</v>
      </c>
      <c r="CT415">
        <v>12853.4666666667</v>
      </c>
      <c r="CU415">
        <v>12728.5666666667</v>
      </c>
      <c r="CV415">
        <v>40.75</v>
      </c>
      <c r="CW415">
        <v>42.437</v>
      </c>
      <c r="CX415">
        <v>41.687</v>
      </c>
      <c r="CY415">
        <v>42</v>
      </c>
      <c r="CZ415">
        <v>43</v>
      </c>
      <c r="DA415">
        <v>1415.74666666667</v>
      </c>
      <c r="DB415">
        <v>39.28</v>
      </c>
      <c r="DC415">
        <v>0</v>
      </c>
      <c r="DD415">
        <v>1626127119.7</v>
      </c>
      <c r="DE415">
        <v>0</v>
      </c>
      <c r="DF415">
        <v>874.725192307692</v>
      </c>
      <c r="DG415">
        <v>1.89562393529973</v>
      </c>
      <c r="DH415">
        <v>42.9128206083008</v>
      </c>
      <c r="DI415">
        <v>12848.2615384615</v>
      </c>
      <c r="DJ415">
        <v>15</v>
      </c>
      <c r="DK415">
        <v>1626126261</v>
      </c>
      <c r="DL415" t="s">
        <v>294</v>
      </c>
      <c r="DM415">
        <v>1626126255</v>
      </c>
      <c r="DN415">
        <v>1626126261</v>
      </c>
      <c r="DO415">
        <v>7</v>
      </c>
      <c r="DP415">
        <v>0.339</v>
      </c>
      <c r="DQ415">
        <v>0.02</v>
      </c>
      <c r="DR415">
        <v>2.158</v>
      </c>
      <c r="DS415">
        <v>-0.064</v>
      </c>
      <c r="DT415">
        <v>420</v>
      </c>
      <c r="DU415">
        <v>4</v>
      </c>
      <c r="DV415">
        <v>0.09</v>
      </c>
      <c r="DW415">
        <v>0.05</v>
      </c>
      <c r="DX415">
        <v>-21.1075609756098</v>
      </c>
      <c r="DY415">
        <v>-0.2662682926829</v>
      </c>
      <c r="DZ415">
        <v>0.0304043472344911</v>
      </c>
      <c r="EA415">
        <v>1</v>
      </c>
      <c r="EB415">
        <v>874.580771428571</v>
      </c>
      <c r="EC415">
        <v>2.21845704069376</v>
      </c>
      <c r="ED415">
        <v>0.300805118280376</v>
      </c>
      <c r="EE415">
        <v>1</v>
      </c>
      <c r="EF415">
        <v>5.73608780487805</v>
      </c>
      <c r="EG415">
        <v>0.413998536585359</v>
      </c>
      <c r="EH415">
        <v>0.0424395114746368</v>
      </c>
      <c r="EI415">
        <v>0</v>
      </c>
      <c r="EJ415">
        <v>2</v>
      </c>
      <c r="EK415">
        <v>3</v>
      </c>
      <c r="EL415" t="s">
        <v>340</v>
      </c>
      <c r="EM415">
        <v>100</v>
      </c>
      <c r="EN415">
        <v>100</v>
      </c>
      <c r="EO415">
        <v>2.125</v>
      </c>
      <c r="EP415">
        <v>-0.0127</v>
      </c>
      <c r="EQ415">
        <v>1.36772170046793</v>
      </c>
      <c r="ER415">
        <v>0.00225868272383977</v>
      </c>
      <c r="ES415">
        <v>-9.96746185667655e-07</v>
      </c>
      <c r="ET415">
        <v>2.83711317370827e-10</v>
      </c>
      <c r="EU415">
        <v>-0.063082517618382</v>
      </c>
      <c r="EV415">
        <v>-0.00217948432402501</v>
      </c>
      <c r="EW415">
        <v>0.000453263451741206</v>
      </c>
      <c r="EX415">
        <v>-1.16319206543697e-06</v>
      </c>
      <c r="EY415">
        <v>-2</v>
      </c>
      <c r="EZ415">
        <v>2196</v>
      </c>
      <c r="FA415">
        <v>1</v>
      </c>
      <c r="FB415">
        <v>25</v>
      </c>
      <c r="FC415">
        <v>14.3</v>
      </c>
      <c r="FD415">
        <v>14.2</v>
      </c>
      <c r="FE415">
        <v>18</v>
      </c>
      <c r="FF415">
        <v>949.411</v>
      </c>
      <c r="FG415">
        <v>429.211</v>
      </c>
      <c r="FH415">
        <v>34.0518</v>
      </c>
      <c r="FI415">
        <v>25.4105</v>
      </c>
      <c r="FJ415">
        <v>30.0004</v>
      </c>
      <c r="FK415">
        <v>25.492</v>
      </c>
      <c r="FL415">
        <v>25.5264</v>
      </c>
      <c r="FM415">
        <v>25.3335</v>
      </c>
      <c r="FN415">
        <v>56.8523</v>
      </c>
      <c r="FO415">
        <v>0</v>
      </c>
      <c r="FP415">
        <v>34.15</v>
      </c>
      <c r="FQ415">
        <v>420</v>
      </c>
      <c r="FR415">
        <v>7.76844</v>
      </c>
      <c r="FS415">
        <v>101.444</v>
      </c>
      <c r="FT415">
        <v>102.064</v>
      </c>
    </row>
    <row r="416" spans="1:176">
      <c r="A416">
        <v>400</v>
      </c>
      <c r="B416">
        <v>1626127112.6</v>
      </c>
      <c r="C416">
        <v>798.099999904633</v>
      </c>
      <c r="D416" t="s">
        <v>1094</v>
      </c>
      <c r="E416" t="s">
        <v>1095</v>
      </c>
      <c r="F416">
        <v>1</v>
      </c>
      <c r="I416">
        <v>1626127111.6</v>
      </c>
      <c r="J416">
        <f>(K416)/1000</f>
        <v>0</v>
      </c>
      <c r="K416">
        <f>1000*CC416*AI416*(BY416-BZ416)/(100*BR416*(1000-AI416*BY416))</f>
        <v>0</v>
      </c>
      <c r="L416">
        <f>CC416*AI416*(BX416-BW416*(1000-AI416*BZ416)/(1000-AI416*BY416))/(100*BR416)</f>
        <v>0</v>
      </c>
      <c r="M416">
        <f>BW416 - IF(AI416&gt;1, L416*BR416*100.0/(AK416*CK416), 0)</f>
        <v>0</v>
      </c>
      <c r="N416">
        <f>((T416-J416/2)*M416-L416)/(T416+J416/2)</f>
        <v>0</v>
      </c>
      <c r="O416">
        <f>N416*(CD416+CE416)/1000.0</f>
        <v>0</v>
      </c>
      <c r="P416">
        <f>(BW416 - IF(AI416&gt;1, L416*BR416*100.0/(AK416*CK416), 0))*(CD416+CE416)/1000.0</f>
        <v>0</v>
      </c>
      <c r="Q416">
        <f>2.0/((1/S416-1/R416)+SIGN(S416)*SQRT((1/S416-1/R416)*(1/S416-1/R416) + 4*BS416/((BS416+1)*(BS416+1))*(2*1/S416*1/R416-1/R416*1/R416)))</f>
        <v>0</v>
      </c>
      <c r="R416">
        <f>IF(LEFT(BT416,1)&lt;&gt;"0",IF(LEFT(BT416,1)="1",3.0,BU416),$D$5+$E$5*(CK416*CD416/($K$5*1000))+$F$5*(CK416*CD416/($K$5*1000))*MAX(MIN(BR416,$J$5),$I$5)*MAX(MIN(BR416,$J$5),$I$5)+$G$5*MAX(MIN(BR416,$J$5),$I$5)*(CK416*CD416/($K$5*1000))+$H$5*(CK416*CD416/($K$5*1000))*(CK416*CD416/($K$5*1000)))</f>
        <v>0</v>
      </c>
      <c r="S416">
        <f>J416*(1000-(1000*0.61365*exp(17.502*W416/(240.97+W416))/(CD416+CE416)+BY416)/2)/(1000*0.61365*exp(17.502*W416/(240.97+W416))/(CD416+CE416)-BY416)</f>
        <v>0</v>
      </c>
      <c r="T416">
        <f>1/((BS416+1)/(Q416/1.6)+1/(R416/1.37)) + BS416/((BS416+1)/(Q416/1.6) + BS416/(R416/1.37))</f>
        <v>0</v>
      </c>
      <c r="U416">
        <f>(BN416*BQ416)</f>
        <v>0</v>
      </c>
      <c r="V416">
        <f>(CF416+(U416+2*0.95*5.67E-8*(((CF416+$B$7)+273)^4-(CF416+273)^4)-44100*J416)/(1.84*29.3*R416+8*0.95*5.67E-8*(CF416+273)^3))</f>
        <v>0</v>
      </c>
      <c r="W416">
        <f>($C$7*CG416+$D$7*CH416+$E$7*V416)</f>
        <v>0</v>
      </c>
      <c r="X416">
        <f>0.61365*exp(17.502*W416/(240.97+W416))</f>
        <v>0</v>
      </c>
      <c r="Y416">
        <f>(Z416/AA416*100)</f>
        <v>0</v>
      </c>
      <c r="Z416">
        <f>BY416*(CD416+CE416)/1000</f>
        <v>0</v>
      </c>
      <c r="AA416">
        <f>0.61365*exp(17.502*CF416/(240.97+CF416))</f>
        <v>0</v>
      </c>
      <c r="AB416">
        <f>(X416-BY416*(CD416+CE416)/1000)</f>
        <v>0</v>
      </c>
      <c r="AC416">
        <f>(-J416*44100)</f>
        <v>0</v>
      </c>
      <c r="AD416">
        <f>2*29.3*R416*0.92*(CF416-W416)</f>
        <v>0</v>
      </c>
      <c r="AE416">
        <f>2*0.95*5.67E-8*(((CF416+$B$7)+273)^4-(W416+273)^4)</f>
        <v>0</v>
      </c>
      <c r="AF416">
        <f>U416+AE416+AC416+AD416</f>
        <v>0</v>
      </c>
      <c r="AG416">
        <v>9</v>
      </c>
      <c r="AH416">
        <v>1</v>
      </c>
      <c r="AI416">
        <f>IF(AG416*$H$13&gt;=AK416,1.0,(AK416/(AK416-AG416*$H$13)))</f>
        <v>0</v>
      </c>
      <c r="AJ416">
        <f>(AI416-1)*100</f>
        <v>0</v>
      </c>
      <c r="AK416">
        <f>MAX(0,($B$13+$C$13*CK416)/(1+$D$13*CK416)*CD416/(CF416+273)*$E$13)</f>
        <v>0</v>
      </c>
      <c r="AL416" t="s">
        <v>292</v>
      </c>
      <c r="AM416" t="s">
        <v>292</v>
      </c>
      <c r="AN416">
        <v>0</v>
      </c>
      <c r="AO416">
        <v>0</v>
      </c>
      <c r="AP416">
        <f>1-AN416/AO416</f>
        <v>0</v>
      </c>
      <c r="AQ416">
        <v>0</v>
      </c>
      <c r="AR416" t="s">
        <v>292</v>
      </c>
      <c r="AS416" t="s">
        <v>292</v>
      </c>
      <c r="AT416">
        <v>0</v>
      </c>
      <c r="AU416">
        <v>0</v>
      </c>
      <c r="AV416">
        <f>1-AT416/AU416</f>
        <v>0</v>
      </c>
      <c r="AW416">
        <v>0.5</v>
      </c>
      <c r="AX416">
        <f>BO416</f>
        <v>0</v>
      </c>
      <c r="AY416">
        <f>L416</f>
        <v>0</v>
      </c>
      <c r="AZ416">
        <f>AV416*AW416*AX416</f>
        <v>0</v>
      </c>
      <c r="BA416">
        <f>(AY416-AQ416)/AX416</f>
        <v>0</v>
      </c>
      <c r="BB416">
        <f>(AO416-AU416)/AU416</f>
        <v>0</v>
      </c>
      <c r="BC416">
        <f>AN416/(AP416+AN416/AU416)</f>
        <v>0</v>
      </c>
      <c r="BD416" t="s">
        <v>292</v>
      </c>
      <c r="BE416">
        <v>0</v>
      </c>
      <c r="BF416">
        <f>IF(BE416&lt;&gt;0, BE416, BC416)</f>
        <v>0</v>
      </c>
      <c r="BG416">
        <f>1-BF416/AU416</f>
        <v>0</v>
      </c>
      <c r="BH416">
        <f>(AU416-AT416)/(AU416-BF416)</f>
        <v>0</v>
      </c>
      <c r="BI416">
        <f>(AO416-AU416)/(AO416-BF416)</f>
        <v>0</v>
      </c>
      <c r="BJ416">
        <f>(AU416-AT416)/(AU416-AN416)</f>
        <v>0</v>
      </c>
      <c r="BK416">
        <f>(AO416-AU416)/(AO416-AN416)</f>
        <v>0</v>
      </c>
      <c r="BL416">
        <f>(BH416*BF416/AT416)</f>
        <v>0</v>
      </c>
      <c r="BM416">
        <f>(1-BL416)</f>
        <v>0</v>
      </c>
      <c r="BN416">
        <f>$B$11*CL416+$C$11*CM416+$F$11*CN416*(1-CQ416)</f>
        <v>0</v>
      </c>
      <c r="BO416">
        <f>BN416*BP416</f>
        <v>0</v>
      </c>
      <c r="BP416">
        <f>($B$11*$D$9+$C$11*$D$9+$F$11*((DA416+CS416)/MAX(DA416+CS416+DB416, 0.1)*$I$9+DB416/MAX(DA416+CS416+DB416, 0.1)*$J$9))/($B$11+$C$11+$F$11)</f>
        <v>0</v>
      </c>
      <c r="BQ416">
        <f>($B$11*$K$9+$C$11*$K$9+$F$11*((DA416+CS416)/MAX(DA416+CS416+DB416, 0.1)*$P$9+DB416/MAX(DA416+CS416+DB416, 0.1)*$Q$9))/($B$11+$C$11+$F$11)</f>
        <v>0</v>
      </c>
      <c r="BR416">
        <v>6</v>
      </c>
      <c r="BS416">
        <v>0.5</v>
      </c>
      <c r="BT416" t="s">
        <v>293</v>
      </c>
      <c r="BU416">
        <v>2</v>
      </c>
      <c r="BV416">
        <v>1626127111.6</v>
      </c>
      <c r="BW416">
        <v>398.824666666667</v>
      </c>
      <c r="BX416">
        <v>419.955333333333</v>
      </c>
      <c r="BY416">
        <v>13.4996666666667</v>
      </c>
      <c r="BZ416">
        <v>7.67322666666667</v>
      </c>
      <c r="CA416">
        <v>396.699666666667</v>
      </c>
      <c r="CB416">
        <v>13.5122666666667</v>
      </c>
      <c r="CC416">
        <v>900.021333333333</v>
      </c>
      <c r="CD416">
        <v>100.776</v>
      </c>
      <c r="CE416">
        <v>0.111834</v>
      </c>
      <c r="CF416">
        <v>28.6876333333333</v>
      </c>
      <c r="CG416">
        <v>26.6366666666667</v>
      </c>
      <c r="CH416">
        <v>999.9</v>
      </c>
      <c r="CI416">
        <v>0</v>
      </c>
      <c r="CJ416">
        <v>0</v>
      </c>
      <c r="CK416">
        <v>9993.33</v>
      </c>
      <c r="CL416">
        <v>0</v>
      </c>
      <c r="CM416">
        <v>0.221023</v>
      </c>
      <c r="CN416">
        <v>1460.02666666667</v>
      </c>
      <c r="CO416">
        <v>0.973000666666667</v>
      </c>
      <c r="CP416">
        <v>0.0269992333333333</v>
      </c>
      <c r="CQ416">
        <v>0</v>
      </c>
      <c r="CR416">
        <v>875.223666666667</v>
      </c>
      <c r="CS416">
        <v>4.99999</v>
      </c>
      <c r="CT416">
        <v>12854.7333333333</v>
      </c>
      <c r="CU416">
        <v>12728.6</v>
      </c>
      <c r="CV416">
        <v>40.75</v>
      </c>
      <c r="CW416">
        <v>42.437</v>
      </c>
      <c r="CX416">
        <v>41.687</v>
      </c>
      <c r="CY416">
        <v>42</v>
      </c>
      <c r="CZ416">
        <v>43</v>
      </c>
      <c r="DA416">
        <v>1415.74333333333</v>
      </c>
      <c r="DB416">
        <v>39.28</v>
      </c>
      <c r="DC416">
        <v>0</v>
      </c>
      <c r="DD416">
        <v>1626127122.1</v>
      </c>
      <c r="DE416">
        <v>0</v>
      </c>
      <c r="DF416">
        <v>874.849769230769</v>
      </c>
      <c r="DG416">
        <v>2.45353846072193</v>
      </c>
      <c r="DH416">
        <v>40.9982906776564</v>
      </c>
      <c r="DI416">
        <v>12850.0538461538</v>
      </c>
      <c r="DJ416">
        <v>15</v>
      </c>
      <c r="DK416">
        <v>1626126261</v>
      </c>
      <c r="DL416" t="s">
        <v>294</v>
      </c>
      <c r="DM416">
        <v>1626126255</v>
      </c>
      <c r="DN416">
        <v>1626126261</v>
      </c>
      <c r="DO416">
        <v>7</v>
      </c>
      <c r="DP416">
        <v>0.339</v>
      </c>
      <c r="DQ416">
        <v>0.02</v>
      </c>
      <c r="DR416">
        <v>2.158</v>
      </c>
      <c r="DS416">
        <v>-0.064</v>
      </c>
      <c r="DT416">
        <v>420</v>
      </c>
      <c r="DU416">
        <v>4</v>
      </c>
      <c r="DV416">
        <v>0.09</v>
      </c>
      <c r="DW416">
        <v>0.05</v>
      </c>
      <c r="DX416">
        <v>-21.1161878048781</v>
      </c>
      <c r="DY416">
        <v>-0.220174912891962</v>
      </c>
      <c r="DZ416">
        <v>0.0263263773421626</v>
      </c>
      <c r="EA416">
        <v>1</v>
      </c>
      <c r="EB416">
        <v>874.686333333333</v>
      </c>
      <c r="EC416">
        <v>2.31145316998155</v>
      </c>
      <c r="ED416">
        <v>0.296333009509999</v>
      </c>
      <c r="EE416">
        <v>1</v>
      </c>
      <c r="EF416">
        <v>5.75143512195122</v>
      </c>
      <c r="EG416">
        <v>0.399706202090596</v>
      </c>
      <c r="EH416">
        <v>0.0408877038062313</v>
      </c>
      <c r="EI416">
        <v>0</v>
      </c>
      <c r="EJ416">
        <v>2</v>
      </c>
      <c r="EK416">
        <v>3</v>
      </c>
      <c r="EL416" t="s">
        <v>340</v>
      </c>
      <c r="EM416">
        <v>100</v>
      </c>
      <c r="EN416">
        <v>100</v>
      </c>
      <c r="EO416">
        <v>2.125</v>
      </c>
      <c r="EP416">
        <v>-0.0125</v>
      </c>
      <c r="EQ416">
        <v>1.36772170046793</v>
      </c>
      <c r="ER416">
        <v>0.00225868272383977</v>
      </c>
      <c r="ES416">
        <v>-9.96746185667655e-07</v>
      </c>
      <c r="ET416">
        <v>2.83711317370827e-10</v>
      </c>
      <c r="EU416">
        <v>-0.063082517618382</v>
      </c>
      <c r="EV416">
        <v>-0.00217948432402501</v>
      </c>
      <c r="EW416">
        <v>0.000453263451741206</v>
      </c>
      <c r="EX416">
        <v>-1.16319206543697e-06</v>
      </c>
      <c r="EY416">
        <v>-2</v>
      </c>
      <c r="EZ416">
        <v>2196</v>
      </c>
      <c r="FA416">
        <v>1</v>
      </c>
      <c r="FB416">
        <v>25</v>
      </c>
      <c r="FC416">
        <v>14.3</v>
      </c>
      <c r="FD416">
        <v>14.2</v>
      </c>
      <c r="FE416">
        <v>18</v>
      </c>
      <c r="FF416">
        <v>949.573</v>
      </c>
      <c r="FG416">
        <v>429.337</v>
      </c>
      <c r="FH416">
        <v>34.1158</v>
      </c>
      <c r="FI416">
        <v>25.4125</v>
      </c>
      <c r="FJ416">
        <v>30.0004</v>
      </c>
      <c r="FK416">
        <v>25.4923</v>
      </c>
      <c r="FL416">
        <v>25.5273</v>
      </c>
      <c r="FM416">
        <v>25.3361</v>
      </c>
      <c r="FN416">
        <v>56.5773</v>
      </c>
      <c r="FO416">
        <v>0</v>
      </c>
      <c r="FP416">
        <v>34.25</v>
      </c>
      <c r="FQ416">
        <v>420</v>
      </c>
      <c r="FR416">
        <v>7.83426</v>
      </c>
      <c r="FS416">
        <v>101.444</v>
      </c>
      <c r="FT416">
        <v>102.063</v>
      </c>
    </row>
    <row r="417" spans="1:176">
      <c r="A417">
        <v>401</v>
      </c>
      <c r="B417">
        <v>1626127114.6</v>
      </c>
      <c r="C417">
        <v>800.099999904633</v>
      </c>
      <c r="D417" t="s">
        <v>1096</v>
      </c>
      <c r="E417" t="s">
        <v>1097</v>
      </c>
      <c r="F417">
        <v>1</v>
      </c>
      <c r="I417">
        <v>1626127113.6</v>
      </c>
      <c r="J417">
        <f>(K417)/1000</f>
        <v>0</v>
      </c>
      <c r="K417">
        <f>1000*CC417*AI417*(BY417-BZ417)/(100*BR417*(1000-AI417*BY417))</f>
        <v>0</v>
      </c>
      <c r="L417">
        <f>CC417*AI417*(BX417-BW417*(1000-AI417*BZ417)/(1000-AI417*BY417))/(100*BR417)</f>
        <v>0</v>
      </c>
      <c r="M417">
        <f>BW417 - IF(AI417&gt;1, L417*BR417*100.0/(AK417*CK417), 0)</f>
        <v>0</v>
      </c>
      <c r="N417">
        <f>((T417-J417/2)*M417-L417)/(T417+J417/2)</f>
        <v>0</v>
      </c>
      <c r="O417">
        <f>N417*(CD417+CE417)/1000.0</f>
        <v>0</v>
      </c>
      <c r="P417">
        <f>(BW417 - IF(AI417&gt;1, L417*BR417*100.0/(AK417*CK417), 0))*(CD417+CE417)/1000.0</f>
        <v>0</v>
      </c>
      <c r="Q417">
        <f>2.0/((1/S417-1/R417)+SIGN(S417)*SQRT((1/S417-1/R417)*(1/S417-1/R417) + 4*BS417/((BS417+1)*(BS417+1))*(2*1/S417*1/R417-1/R417*1/R417)))</f>
        <v>0</v>
      </c>
      <c r="R417">
        <f>IF(LEFT(BT417,1)&lt;&gt;"0",IF(LEFT(BT417,1)="1",3.0,BU417),$D$5+$E$5*(CK417*CD417/($K$5*1000))+$F$5*(CK417*CD417/($K$5*1000))*MAX(MIN(BR417,$J$5),$I$5)*MAX(MIN(BR417,$J$5),$I$5)+$G$5*MAX(MIN(BR417,$J$5),$I$5)*(CK417*CD417/($K$5*1000))+$H$5*(CK417*CD417/($K$5*1000))*(CK417*CD417/($K$5*1000)))</f>
        <v>0</v>
      </c>
      <c r="S417">
        <f>J417*(1000-(1000*0.61365*exp(17.502*W417/(240.97+W417))/(CD417+CE417)+BY417)/2)/(1000*0.61365*exp(17.502*W417/(240.97+W417))/(CD417+CE417)-BY417)</f>
        <v>0</v>
      </c>
      <c r="T417">
        <f>1/((BS417+1)/(Q417/1.6)+1/(R417/1.37)) + BS417/((BS417+1)/(Q417/1.6) + BS417/(R417/1.37))</f>
        <v>0</v>
      </c>
      <c r="U417">
        <f>(BN417*BQ417)</f>
        <v>0</v>
      </c>
      <c r="V417">
        <f>(CF417+(U417+2*0.95*5.67E-8*(((CF417+$B$7)+273)^4-(CF417+273)^4)-44100*J417)/(1.84*29.3*R417+8*0.95*5.67E-8*(CF417+273)^3))</f>
        <v>0</v>
      </c>
      <c r="W417">
        <f>($C$7*CG417+$D$7*CH417+$E$7*V417)</f>
        <v>0</v>
      </c>
      <c r="X417">
        <f>0.61365*exp(17.502*W417/(240.97+W417))</f>
        <v>0</v>
      </c>
      <c r="Y417">
        <f>(Z417/AA417*100)</f>
        <v>0</v>
      </c>
      <c r="Z417">
        <f>BY417*(CD417+CE417)/1000</f>
        <v>0</v>
      </c>
      <c r="AA417">
        <f>0.61365*exp(17.502*CF417/(240.97+CF417))</f>
        <v>0</v>
      </c>
      <c r="AB417">
        <f>(X417-BY417*(CD417+CE417)/1000)</f>
        <v>0</v>
      </c>
      <c r="AC417">
        <f>(-J417*44100)</f>
        <v>0</v>
      </c>
      <c r="AD417">
        <f>2*29.3*R417*0.92*(CF417-W417)</f>
        <v>0</v>
      </c>
      <c r="AE417">
        <f>2*0.95*5.67E-8*(((CF417+$B$7)+273)^4-(W417+273)^4)</f>
        <v>0</v>
      </c>
      <c r="AF417">
        <f>U417+AE417+AC417+AD417</f>
        <v>0</v>
      </c>
      <c r="AG417">
        <v>9</v>
      </c>
      <c r="AH417">
        <v>1</v>
      </c>
      <c r="AI417">
        <f>IF(AG417*$H$13&gt;=AK417,1.0,(AK417/(AK417-AG417*$H$13)))</f>
        <v>0</v>
      </c>
      <c r="AJ417">
        <f>(AI417-1)*100</f>
        <v>0</v>
      </c>
      <c r="AK417">
        <f>MAX(0,($B$13+$C$13*CK417)/(1+$D$13*CK417)*CD417/(CF417+273)*$E$13)</f>
        <v>0</v>
      </c>
      <c r="AL417" t="s">
        <v>292</v>
      </c>
      <c r="AM417" t="s">
        <v>292</v>
      </c>
      <c r="AN417">
        <v>0</v>
      </c>
      <c r="AO417">
        <v>0</v>
      </c>
      <c r="AP417">
        <f>1-AN417/AO417</f>
        <v>0</v>
      </c>
      <c r="AQ417">
        <v>0</v>
      </c>
      <c r="AR417" t="s">
        <v>292</v>
      </c>
      <c r="AS417" t="s">
        <v>292</v>
      </c>
      <c r="AT417">
        <v>0</v>
      </c>
      <c r="AU417">
        <v>0</v>
      </c>
      <c r="AV417">
        <f>1-AT417/AU417</f>
        <v>0</v>
      </c>
      <c r="AW417">
        <v>0.5</v>
      </c>
      <c r="AX417">
        <f>BO417</f>
        <v>0</v>
      </c>
      <c r="AY417">
        <f>L417</f>
        <v>0</v>
      </c>
      <c r="AZ417">
        <f>AV417*AW417*AX417</f>
        <v>0</v>
      </c>
      <c r="BA417">
        <f>(AY417-AQ417)/AX417</f>
        <v>0</v>
      </c>
      <c r="BB417">
        <f>(AO417-AU417)/AU417</f>
        <v>0</v>
      </c>
      <c r="BC417">
        <f>AN417/(AP417+AN417/AU417)</f>
        <v>0</v>
      </c>
      <c r="BD417" t="s">
        <v>292</v>
      </c>
      <c r="BE417">
        <v>0</v>
      </c>
      <c r="BF417">
        <f>IF(BE417&lt;&gt;0, BE417, BC417)</f>
        <v>0</v>
      </c>
      <c r="BG417">
        <f>1-BF417/AU417</f>
        <v>0</v>
      </c>
      <c r="BH417">
        <f>(AU417-AT417)/(AU417-BF417)</f>
        <v>0</v>
      </c>
      <c r="BI417">
        <f>(AO417-AU417)/(AO417-BF417)</f>
        <v>0</v>
      </c>
      <c r="BJ417">
        <f>(AU417-AT417)/(AU417-AN417)</f>
        <v>0</v>
      </c>
      <c r="BK417">
        <f>(AO417-AU417)/(AO417-AN417)</f>
        <v>0</v>
      </c>
      <c r="BL417">
        <f>(BH417*BF417/AT417)</f>
        <v>0</v>
      </c>
      <c r="BM417">
        <f>(1-BL417)</f>
        <v>0</v>
      </c>
      <c r="BN417">
        <f>$B$11*CL417+$C$11*CM417+$F$11*CN417*(1-CQ417)</f>
        <v>0</v>
      </c>
      <c r="BO417">
        <f>BN417*BP417</f>
        <v>0</v>
      </c>
      <c r="BP417">
        <f>($B$11*$D$9+$C$11*$D$9+$F$11*((DA417+CS417)/MAX(DA417+CS417+DB417, 0.1)*$I$9+DB417/MAX(DA417+CS417+DB417, 0.1)*$J$9))/($B$11+$C$11+$F$11)</f>
        <v>0</v>
      </c>
      <c r="BQ417">
        <f>($B$11*$K$9+$C$11*$K$9+$F$11*((DA417+CS417)/MAX(DA417+CS417+DB417, 0.1)*$P$9+DB417/MAX(DA417+CS417+DB417, 0.1)*$Q$9))/($B$11+$C$11+$F$11)</f>
        <v>0</v>
      </c>
      <c r="BR417">
        <v>6</v>
      </c>
      <c r="BS417">
        <v>0.5</v>
      </c>
      <c r="BT417" t="s">
        <v>293</v>
      </c>
      <c r="BU417">
        <v>2</v>
      </c>
      <c r="BV417">
        <v>1626127113.6</v>
      </c>
      <c r="BW417">
        <v>398.831666666667</v>
      </c>
      <c r="BX417">
        <v>419.909333333333</v>
      </c>
      <c r="BY417">
        <v>13.5311</v>
      </c>
      <c r="BZ417">
        <v>7.69863666666667</v>
      </c>
      <c r="CA417">
        <v>396.707</v>
      </c>
      <c r="CB417">
        <v>13.5434666666667</v>
      </c>
      <c r="CC417">
        <v>900.009</v>
      </c>
      <c r="CD417">
        <v>100.775333333333</v>
      </c>
      <c r="CE417">
        <v>0.111741</v>
      </c>
      <c r="CF417">
        <v>28.7335666666667</v>
      </c>
      <c r="CG417">
        <v>26.6777333333333</v>
      </c>
      <c r="CH417">
        <v>999.9</v>
      </c>
      <c r="CI417">
        <v>0</v>
      </c>
      <c r="CJ417">
        <v>0</v>
      </c>
      <c r="CK417">
        <v>9988.96</v>
      </c>
      <c r="CL417">
        <v>0</v>
      </c>
      <c r="CM417">
        <v>0.221023</v>
      </c>
      <c r="CN417">
        <v>1459.93666666667</v>
      </c>
      <c r="CO417">
        <v>0.972999</v>
      </c>
      <c r="CP417">
        <v>0.0270008</v>
      </c>
      <c r="CQ417">
        <v>0</v>
      </c>
      <c r="CR417">
        <v>875.159333333333</v>
      </c>
      <c r="CS417">
        <v>4.99999</v>
      </c>
      <c r="CT417">
        <v>12855.0666666667</v>
      </c>
      <c r="CU417">
        <v>12727.8</v>
      </c>
      <c r="CV417">
        <v>40.75</v>
      </c>
      <c r="CW417">
        <v>42.479</v>
      </c>
      <c r="CX417">
        <v>41.687</v>
      </c>
      <c r="CY417">
        <v>42</v>
      </c>
      <c r="CZ417">
        <v>43.0413333333333</v>
      </c>
      <c r="DA417">
        <v>1415.65666666667</v>
      </c>
      <c r="DB417">
        <v>39.28</v>
      </c>
      <c r="DC417">
        <v>0</v>
      </c>
      <c r="DD417">
        <v>1626127123.9</v>
      </c>
      <c r="DE417">
        <v>0</v>
      </c>
      <c r="DF417">
        <v>874.90988</v>
      </c>
      <c r="DG417">
        <v>2.50515384295042</v>
      </c>
      <c r="DH417">
        <v>39.9615384629331</v>
      </c>
      <c r="DI417">
        <v>12851.408</v>
      </c>
      <c r="DJ417">
        <v>15</v>
      </c>
      <c r="DK417">
        <v>1626126261</v>
      </c>
      <c r="DL417" t="s">
        <v>294</v>
      </c>
      <c r="DM417">
        <v>1626126255</v>
      </c>
      <c r="DN417">
        <v>1626126261</v>
      </c>
      <c r="DO417">
        <v>7</v>
      </c>
      <c r="DP417">
        <v>0.339</v>
      </c>
      <c r="DQ417">
        <v>0.02</v>
      </c>
      <c r="DR417">
        <v>2.158</v>
      </c>
      <c r="DS417">
        <v>-0.064</v>
      </c>
      <c r="DT417">
        <v>420</v>
      </c>
      <c r="DU417">
        <v>4</v>
      </c>
      <c r="DV417">
        <v>0.09</v>
      </c>
      <c r="DW417">
        <v>0.05</v>
      </c>
      <c r="DX417">
        <v>-21.1173073170732</v>
      </c>
      <c r="DY417">
        <v>-0.0989811846690218</v>
      </c>
      <c r="DZ417">
        <v>0.0244699456301679</v>
      </c>
      <c r="EA417">
        <v>1</v>
      </c>
      <c r="EB417">
        <v>874.757787878788</v>
      </c>
      <c r="EC417">
        <v>2.81694821208394</v>
      </c>
      <c r="ED417">
        <v>0.335614114411883</v>
      </c>
      <c r="EE417">
        <v>1</v>
      </c>
      <c r="EF417">
        <v>5.7671212195122</v>
      </c>
      <c r="EG417">
        <v>0.375775400696874</v>
      </c>
      <c r="EH417">
        <v>0.0381216761330837</v>
      </c>
      <c r="EI417">
        <v>0</v>
      </c>
      <c r="EJ417">
        <v>2</v>
      </c>
      <c r="EK417">
        <v>3</v>
      </c>
      <c r="EL417" t="s">
        <v>340</v>
      </c>
      <c r="EM417">
        <v>100</v>
      </c>
      <c r="EN417">
        <v>100</v>
      </c>
      <c r="EO417">
        <v>2.124</v>
      </c>
      <c r="EP417">
        <v>-0.0122</v>
      </c>
      <c r="EQ417">
        <v>1.36772170046793</v>
      </c>
      <c r="ER417">
        <v>0.00225868272383977</v>
      </c>
      <c r="ES417">
        <v>-9.96746185667655e-07</v>
      </c>
      <c r="ET417">
        <v>2.83711317370827e-10</v>
      </c>
      <c r="EU417">
        <v>-0.063082517618382</v>
      </c>
      <c r="EV417">
        <v>-0.00217948432402501</v>
      </c>
      <c r="EW417">
        <v>0.000453263451741206</v>
      </c>
      <c r="EX417">
        <v>-1.16319206543697e-06</v>
      </c>
      <c r="EY417">
        <v>-2</v>
      </c>
      <c r="EZ417">
        <v>2196</v>
      </c>
      <c r="FA417">
        <v>1</v>
      </c>
      <c r="FB417">
        <v>25</v>
      </c>
      <c r="FC417">
        <v>14.3</v>
      </c>
      <c r="FD417">
        <v>14.2</v>
      </c>
      <c r="FE417">
        <v>18</v>
      </c>
      <c r="FF417">
        <v>949.521</v>
      </c>
      <c r="FG417">
        <v>429.396</v>
      </c>
      <c r="FH417">
        <v>34.1823</v>
      </c>
      <c r="FI417">
        <v>25.4147</v>
      </c>
      <c r="FJ417">
        <v>30.0004</v>
      </c>
      <c r="FK417">
        <v>25.4923</v>
      </c>
      <c r="FL417">
        <v>25.5273</v>
      </c>
      <c r="FM417">
        <v>25.3365</v>
      </c>
      <c r="FN417">
        <v>56.5773</v>
      </c>
      <c r="FO417">
        <v>0</v>
      </c>
      <c r="FP417">
        <v>34.25</v>
      </c>
      <c r="FQ417">
        <v>420</v>
      </c>
      <c r="FR417">
        <v>7.83666</v>
      </c>
      <c r="FS417">
        <v>101.443</v>
      </c>
      <c r="FT417">
        <v>102.062</v>
      </c>
    </row>
    <row r="418" spans="1:176">
      <c r="A418">
        <v>402</v>
      </c>
      <c r="B418">
        <v>1626127116.6</v>
      </c>
      <c r="C418">
        <v>802.099999904633</v>
      </c>
      <c r="D418" t="s">
        <v>1098</v>
      </c>
      <c r="E418" t="s">
        <v>1099</v>
      </c>
      <c r="F418">
        <v>1</v>
      </c>
      <c r="I418">
        <v>1626127115.6</v>
      </c>
      <c r="J418">
        <f>(K418)/1000</f>
        <v>0</v>
      </c>
      <c r="K418">
        <f>1000*CC418*AI418*(BY418-BZ418)/(100*BR418*(1000-AI418*BY418))</f>
        <v>0</v>
      </c>
      <c r="L418">
        <f>CC418*AI418*(BX418-BW418*(1000-AI418*BZ418)/(1000-AI418*BY418))/(100*BR418)</f>
        <v>0</v>
      </c>
      <c r="M418">
        <f>BW418 - IF(AI418&gt;1, L418*BR418*100.0/(AK418*CK418), 0)</f>
        <v>0</v>
      </c>
      <c r="N418">
        <f>((T418-J418/2)*M418-L418)/(T418+J418/2)</f>
        <v>0</v>
      </c>
      <c r="O418">
        <f>N418*(CD418+CE418)/1000.0</f>
        <v>0</v>
      </c>
      <c r="P418">
        <f>(BW418 - IF(AI418&gt;1, L418*BR418*100.0/(AK418*CK418), 0))*(CD418+CE418)/1000.0</f>
        <v>0</v>
      </c>
      <c r="Q418">
        <f>2.0/((1/S418-1/R418)+SIGN(S418)*SQRT((1/S418-1/R418)*(1/S418-1/R418) + 4*BS418/((BS418+1)*(BS418+1))*(2*1/S418*1/R418-1/R418*1/R418)))</f>
        <v>0</v>
      </c>
      <c r="R418">
        <f>IF(LEFT(BT418,1)&lt;&gt;"0",IF(LEFT(BT418,1)="1",3.0,BU418),$D$5+$E$5*(CK418*CD418/($K$5*1000))+$F$5*(CK418*CD418/($K$5*1000))*MAX(MIN(BR418,$J$5),$I$5)*MAX(MIN(BR418,$J$5),$I$5)+$G$5*MAX(MIN(BR418,$J$5),$I$5)*(CK418*CD418/($K$5*1000))+$H$5*(CK418*CD418/($K$5*1000))*(CK418*CD418/($K$5*1000)))</f>
        <v>0</v>
      </c>
      <c r="S418">
        <f>J418*(1000-(1000*0.61365*exp(17.502*W418/(240.97+W418))/(CD418+CE418)+BY418)/2)/(1000*0.61365*exp(17.502*W418/(240.97+W418))/(CD418+CE418)-BY418)</f>
        <v>0</v>
      </c>
      <c r="T418">
        <f>1/((BS418+1)/(Q418/1.6)+1/(R418/1.37)) + BS418/((BS418+1)/(Q418/1.6) + BS418/(R418/1.37))</f>
        <v>0</v>
      </c>
      <c r="U418">
        <f>(BN418*BQ418)</f>
        <v>0</v>
      </c>
      <c r="V418">
        <f>(CF418+(U418+2*0.95*5.67E-8*(((CF418+$B$7)+273)^4-(CF418+273)^4)-44100*J418)/(1.84*29.3*R418+8*0.95*5.67E-8*(CF418+273)^3))</f>
        <v>0</v>
      </c>
      <c r="W418">
        <f>($C$7*CG418+$D$7*CH418+$E$7*V418)</f>
        <v>0</v>
      </c>
      <c r="X418">
        <f>0.61365*exp(17.502*W418/(240.97+W418))</f>
        <v>0</v>
      </c>
      <c r="Y418">
        <f>(Z418/AA418*100)</f>
        <v>0</v>
      </c>
      <c r="Z418">
        <f>BY418*(CD418+CE418)/1000</f>
        <v>0</v>
      </c>
      <c r="AA418">
        <f>0.61365*exp(17.502*CF418/(240.97+CF418))</f>
        <v>0</v>
      </c>
      <c r="AB418">
        <f>(X418-BY418*(CD418+CE418)/1000)</f>
        <v>0</v>
      </c>
      <c r="AC418">
        <f>(-J418*44100)</f>
        <v>0</v>
      </c>
      <c r="AD418">
        <f>2*29.3*R418*0.92*(CF418-W418)</f>
        <v>0</v>
      </c>
      <c r="AE418">
        <f>2*0.95*5.67E-8*(((CF418+$B$7)+273)^4-(W418+273)^4)</f>
        <v>0</v>
      </c>
      <c r="AF418">
        <f>U418+AE418+AC418+AD418</f>
        <v>0</v>
      </c>
      <c r="AG418">
        <v>9</v>
      </c>
      <c r="AH418">
        <v>1</v>
      </c>
      <c r="AI418">
        <f>IF(AG418*$H$13&gt;=AK418,1.0,(AK418/(AK418-AG418*$H$13)))</f>
        <v>0</v>
      </c>
      <c r="AJ418">
        <f>(AI418-1)*100</f>
        <v>0</v>
      </c>
      <c r="AK418">
        <f>MAX(0,($B$13+$C$13*CK418)/(1+$D$13*CK418)*CD418/(CF418+273)*$E$13)</f>
        <v>0</v>
      </c>
      <c r="AL418" t="s">
        <v>292</v>
      </c>
      <c r="AM418" t="s">
        <v>292</v>
      </c>
      <c r="AN418">
        <v>0</v>
      </c>
      <c r="AO418">
        <v>0</v>
      </c>
      <c r="AP418">
        <f>1-AN418/AO418</f>
        <v>0</v>
      </c>
      <c r="AQ418">
        <v>0</v>
      </c>
      <c r="AR418" t="s">
        <v>292</v>
      </c>
      <c r="AS418" t="s">
        <v>292</v>
      </c>
      <c r="AT418">
        <v>0</v>
      </c>
      <c r="AU418">
        <v>0</v>
      </c>
      <c r="AV418">
        <f>1-AT418/AU418</f>
        <v>0</v>
      </c>
      <c r="AW418">
        <v>0.5</v>
      </c>
      <c r="AX418">
        <f>BO418</f>
        <v>0</v>
      </c>
      <c r="AY418">
        <f>L418</f>
        <v>0</v>
      </c>
      <c r="AZ418">
        <f>AV418*AW418*AX418</f>
        <v>0</v>
      </c>
      <c r="BA418">
        <f>(AY418-AQ418)/AX418</f>
        <v>0</v>
      </c>
      <c r="BB418">
        <f>(AO418-AU418)/AU418</f>
        <v>0</v>
      </c>
      <c r="BC418">
        <f>AN418/(AP418+AN418/AU418)</f>
        <v>0</v>
      </c>
      <c r="BD418" t="s">
        <v>292</v>
      </c>
      <c r="BE418">
        <v>0</v>
      </c>
      <c r="BF418">
        <f>IF(BE418&lt;&gt;0, BE418, BC418)</f>
        <v>0</v>
      </c>
      <c r="BG418">
        <f>1-BF418/AU418</f>
        <v>0</v>
      </c>
      <c r="BH418">
        <f>(AU418-AT418)/(AU418-BF418)</f>
        <v>0</v>
      </c>
      <c r="BI418">
        <f>(AO418-AU418)/(AO418-BF418)</f>
        <v>0</v>
      </c>
      <c r="BJ418">
        <f>(AU418-AT418)/(AU418-AN418)</f>
        <v>0</v>
      </c>
      <c r="BK418">
        <f>(AO418-AU418)/(AO418-AN418)</f>
        <v>0</v>
      </c>
      <c r="BL418">
        <f>(BH418*BF418/AT418)</f>
        <v>0</v>
      </c>
      <c r="BM418">
        <f>(1-BL418)</f>
        <v>0</v>
      </c>
      <c r="BN418">
        <f>$B$11*CL418+$C$11*CM418+$F$11*CN418*(1-CQ418)</f>
        <v>0</v>
      </c>
      <c r="BO418">
        <f>BN418*BP418</f>
        <v>0</v>
      </c>
      <c r="BP418">
        <f>($B$11*$D$9+$C$11*$D$9+$F$11*((DA418+CS418)/MAX(DA418+CS418+DB418, 0.1)*$I$9+DB418/MAX(DA418+CS418+DB418, 0.1)*$J$9))/($B$11+$C$11+$F$11)</f>
        <v>0</v>
      </c>
      <c r="BQ418">
        <f>($B$11*$K$9+$C$11*$K$9+$F$11*((DA418+CS418)/MAX(DA418+CS418+DB418, 0.1)*$P$9+DB418/MAX(DA418+CS418+DB418, 0.1)*$Q$9))/($B$11+$C$11+$F$11)</f>
        <v>0</v>
      </c>
      <c r="BR418">
        <v>6</v>
      </c>
      <c r="BS418">
        <v>0.5</v>
      </c>
      <c r="BT418" t="s">
        <v>293</v>
      </c>
      <c r="BU418">
        <v>2</v>
      </c>
      <c r="BV418">
        <v>1626127115.6</v>
      </c>
      <c r="BW418">
        <v>398.790333333333</v>
      </c>
      <c r="BX418">
        <v>419.887666666667</v>
      </c>
      <c r="BY418">
        <v>13.5666</v>
      </c>
      <c r="BZ418">
        <v>7.74621</v>
      </c>
      <c r="CA418">
        <v>396.666333333333</v>
      </c>
      <c r="CB418">
        <v>13.5786</v>
      </c>
      <c r="CC418">
        <v>899.934</v>
      </c>
      <c r="CD418">
        <v>100.776333333333</v>
      </c>
      <c r="CE418">
        <v>0.112358666666667</v>
      </c>
      <c r="CF418">
        <v>28.7771333333333</v>
      </c>
      <c r="CG418">
        <v>26.7235333333333</v>
      </c>
      <c r="CH418">
        <v>999.9</v>
      </c>
      <c r="CI418">
        <v>0</v>
      </c>
      <c r="CJ418">
        <v>0</v>
      </c>
      <c r="CK418">
        <v>9972.69</v>
      </c>
      <c r="CL418">
        <v>0</v>
      </c>
      <c r="CM418">
        <v>0.221023</v>
      </c>
      <c r="CN418">
        <v>1460.01666666667</v>
      </c>
      <c r="CO418">
        <v>0.973000666666667</v>
      </c>
      <c r="CP418">
        <v>0.0269992333333333</v>
      </c>
      <c r="CQ418">
        <v>0</v>
      </c>
      <c r="CR418">
        <v>875.145666666667</v>
      </c>
      <c r="CS418">
        <v>4.99999</v>
      </c>
      <c r="CT418">
        <v>12857.4666666667</v>
      </c>
      <c r="CU418">
        <v>12728.5</v>
      </c>
      <c r="CV418">
        <v>40.75</v>
      </c>
      <c r="CW418">
        <v>42.479</v>
      </c>
      <c r="CX418">
        <v>41.687</v>
      </c>
      <c r="CY418">
        <v>42</v>
      </c>
      <c r="CZ418">
        <v>43.0413333333333</v>
      </c>
      <c r="DA418">
        <v>1415.73666666667</v>
      </c>
      <c r="DB418">
        <v>39.28</v>
      </c>
      <c r="DC418">
        <v>0</v>
      </c>
      <c r="DD418">
        <v>1626127125.7</v>
      </c>
      <c r="DE418">
        <v>0</v>
      </c>
      <c r="DF418">
        <v>874.960846153846</v>
      </c>
      <c r="DG418">
        <v>2.20745299843468</v>
      </c>
      <c r="DH418">
        <v>40.2393163163554</v>
      </c>
      <c r="DI418">
        <v>12852.4846153846</v>
      </c>
      <c r="DJ418">
        <v>15</v>
      </c>
      <c r="DK418">
        <v>1626126261</v>
      </c>
      <c r="DL418" t="s">
        <v>294</v>
      </c>
      <c r="DM418">
        <v>1626126255</v>
      </c>
      <c r="DN418">
        <v>1626126261</v>
      </c>
      <c r="DO418">
        <v>7</v>
      </c>
      <c r="DP418">
        <v>0.339</v>
      </c>
      <c r="DQ418">
        <v>0.02</v>
      </c>
      <c r="DR418">
        <v>2.158</v>
      </c>
      <c r="DS418">
        <v>-0.064</v>
      </c>
      <c r="DT418">
        <v>420</v>
      </c>
      <c r="DU418">
        <v>4</v>
      </c>
      <c r="DV418">
        <v>0.09</v>
      </c>
      <c r="DW418">
        <v>0.05</v>
      </c>
      <c r="DX418">
        <v>-21.1174829268293</v>
      </c>
      <c r="DY418">
        <v>0.0259609756097033</v>
      </c>
      <c r="DZ418">
        <v>0.0243284928050504</v>
      </c>
      <c r="EA418">
        <v>1</v>
      </c>
      <c r="EB418">
        <v>874.833971428572</v>
      </c>
      <c r="EC418">
        <v>2.10961291256445</v>
      </c>
      <c r="ED418">
        <v>0.282285011566506</v>
      </c>
      <c r="EE418">
        <v>1</v>
      </c>
      <c r="EF418">
        <v>5.77914292682927</v>
      </c>
      <c r="EG418">
        <v>0.339933240418127</v>
      </c>
      <c r="EH418">
        <v>0.0347128776444781</v>
      </c>
      <c r="EI418">
        <v>0</v>
      </c>
      <c r="EJ418">
        <v>2</v>
      </c>
      <c r="EK418">
        <v>3</v>
      </c>
      <c r="EL418" t="s">
        <v>340</v>
      </c>
      <c r="EM418">
        <v>100</v>
      </c>
      <c r="EN418">
        <v>100</v>
      </c>
      <c r="EO418">
        <v>2.125</v>
      </c>
      <c r="EP418">
        <v>-0.0118</v>
      </c>
      <c r="EQ418">
        <v>1.36772170046793</v>
      </c>
      <c r="ER418">
        <v>0.00225868272383977</v>
      </c>
      <c r="ES418">
        <v>-9.96746185667655e-07</v>
      </c>
      <c r="ET418">
        <v>2.83711317370827e-10</v>
      </c>
      <c r="EU418">
        <v>-0.063082517618382</v>
      </c>
      <c r="EV418">
        <v>-0.00217948432402501</v>
      </c>
      <c r="EW418">
        <v>0.000453263451741206</v>
      </c>
      <c r="EX418">
        <v>-1.16319206543697e-06</v>
      </c>
      <c r="EY418">
        <v>-2</v>
      </c>
      <c r="EZ418">
        <v>2196</v>
      </c>
      <c r="FA418">
        <v>1</v>
      </c>
      <c r="FB418">
        <v>25</v>
      </c>
      <c r="FC418">
        <v>14.4</v>
      </c>
      <c r="FD418">
        <v>14.3</v>
      </c>
      <c r="FE418">
        <v>18</v>
      </c>
      <c r="FF418">
        <v>949.56</v>
      </c>
      <c r="FG418">
        <v>429.307</v>
      </c>
      <c r="FH418">
        <v>34.2505</v>
      </c>
      <c r="FI418">
        <v>25.4166</v>
      </c>
      <c r="FJ418">
        <v>30.0005</v>
      </c>
      <c r="FK418">
        <v>25.4931</v>
      </c>
      <c r="FL418">
        <v>25.5273</v>
      </c>
      <c r="FM418">
        <v>25.3371</v>
      </c>
      <c r="FN418">
        <v>56.5773</v>
      </c>
      <c r="FO418">
        <v>0</v>
      </c>
      <c r="FP418">
        <v>34.36</v>
      </c>
      <c r="FQ418">
        <v>420</v>
      </c>
      <c r="FR418">
        <v>7.87192</v>
      </c>
      <c r="FS418">
        <v>101.442</v>
      </c>
      <c r="FT418">
        <v>102.062</v>
      </c>
    </row>
    <row r="419" spans="1:176">
      <c r="A419">
        <v>403</v>
      </c>
      <c r="B419">
        <v>1626127118.6</v>
      </c>
      <c r="C419">
        <v>804.099999904633</v>
      </c>
      <c r="D419" t="s">
        <v>1100</v>
      </c>
      <c r="E419" t="s">
        <v>1101</v>
      </c>
      <c r="F419">
        <v>1</v>
      </c>
      <c r="I419">
        <v>1626127117.6</v>
      </c>
      <c r="J419">
        <f>(K419)/1000</f>
        <v>0</v>
      </c>
      <c r="K419">
        <f>1000*CC419*AI419*(BY419-BZ419)/(100*BR419*(1000-AI419*BY419))</f>
        <v>0</v>
      </c>
      <c r="L419">
        <f>CC419*AI419*(BX419-BW419*(1000-AI419*BZ419)/(1000-AI419*BY419))/(100*BR419)</f>
        <v>0</v>
      </c>
      <c r="M419">
        <f>BW419 - IF(AI419&gt;1, L419*BR419*100.0/(AK419*CK419), 0)</f>
        <v>0</v>
      </c>
      <c r="N419">
        <f>((T419-J419/2)*M419-L419)/(T419+J419/2)</f>
        <v>0</v>
      </c>
      <c r="O419">
        <f>N419*(CD419+CE419)/1000.0</f>
        <v>0</v>
      </c>
      <c r="P419">
        <f>(BW419 - IF(AI419&gt;1, L419*BR419*100.0/(AK419*CK419), 0))*(CD419+CE419)/1000.0</f>
        <v>0</v>
      </c>
      <c r="Q419">
        <f>2.0/((1/S419-1/R419)+SIGN(S419)*SQRT((1/S419-1/R419)*(1/S419-1/R419) + 4*BS419/((BS419+1)*(BS419+1))*(2*1/S419*1/R419-1/R419*1/R419)))</f>
        <v>0</v>
      </c>
      <c r="R419">
        <f>IF(LEFT(BT419,1)&lt;&gt;"0",IF(LEFT(BT419,1)="1",3.0,BU419),$D$5+$E$5*(CK419*CD419/($K$5*1000))+$F$5*(CK419*CD419/($K$5*1000))*MAX(MIN(BR419,$J$5),$I$5)*MAX(MIN(BR419,$J$5),$I$5)+$G$5*MAX(MIN(BR419,$J$5),$I$5)*(CK419*CD419/($K$5*1000))+$H$5*(CK419*CD419/($K$5*1000))*(CK419*CD419/($K$5*1000)))</f>
        <v>0</v>
      </c>
      <c r="S419">
        <f>J419*(1000-(1000*0.61365*exp(17.502*W419/(240.97+W419))/(CD419+CE419)+BY419)/2)/(1000*0.61365*exp(17.502*W419/(240.97+W419))/(CD419+CE419)-BY419)</f>
        <v>0</v>
      </c>
      <c r="T419">
        <f>1/((BS419+1)/(Q419/1.6)+1/(R419/1.37)) + BS419/((BS419+1)/(Q419/1.6) + BS419/(R419/1.37))</f>
        <v>0</v>
      </c>
      <c r="U419">
        <f>(BN419*BQ419)</f>
        <v>0</v>
      </c>
      <c r="V419">
        <f>(CF419+(U419+2*0.95*5.67E-8*(((CF419+$B$7)+273)^4-(CF419+273)^4)-44100*J419)/(1.84*29.3*R419+8*0.95*5.67E-8*(CF419+273)^3))</f>
        <v>0</v>
      </c>
      <c r="W419">
        <f>($C$7*CG419+$D$7*CH419+$E$7*V419)</f>
        <v>0</v>
      </c>
      <c r="X419">
        <f>0.61365*exp(17.502*W419/(240.97+W419))</f>
        <v>0</v>
      </c>
      <c r="Y419">
        <f>(Z419/AA419*100)</f>
        <v>0</v>
      </c>
      <c r="Z419">
        <f>BY419*(CD419+CE419)/1000</f>
        <v>0</v>
      </c>
      <c r="AA419">
        <f>0.61365*exp(17.502*CF419/(240.97+CF419))</f>
        <v>0</v>
      </c>
      <c r="AB419">
        <f>(X419-BY419*(CD419+CE419)/1000)</f>
        <v>0</v>
      </c>
      <c r="AC419">
        <f>(-J419*44100)</f>
        <v>0</v>
      </c>
      <c r="AD419">
        <f>2*29.3*R419*0.92*(CF419-W419)</f>
        <v>0</v>
      </c>
      <c r="AE419">
        <f>2*0.95*5.67E-8*(((CF419+$B$7)+273)^4-(W419+273)^4)</f>
        <v>0</v>
      </c>
      <c r="AF419">
        <f>U419+AE419+AC419+AD419</f>
        <v>0</v>
      </c>
      <c r="AG419">
        <v>9</v>
      </c>
      <c r="AH419">
        <v>1</v>
      </c>
      <c r="AI419">
        <f>IF(AG419*$H$13&gt;=AK419,1.0,(AK419/(AK419-AG419*$H$13)))</f>
        <v>0</v>
      </c>
      <c r="AJ419">
        <f>(AI419-1)*100</f>
        <v>0</v>
      </c>
      <c r="AK419">
        <f>MAX(0,($B$13+$C$13*CK419)/(1+$D$13*CK419)*CD419/(CF419+273)*$E$13)</f>
        <v>0</v>
      </c>
      <c r="AL419" t="s">
        <v>292</v>
      </c>
      <c r="AM419" t="s">
        <v>292</v>
      </c>
      <c r="AN419">
        <v>0</v>
      </c>
      <c r="AO419">
        <v>0</v>
      </c>
      <c r="AP419">
        <f>1-AN419/AO419</f>
        <v>0</v>
      </c>
      <c r="AQ419">
        <v>0</v>
      </c>
      <c r="AR419" t="s">
        <v>292</v>
      </c>
      <c r="AS419" t="s">
        <v>292</v>
      </c>
      <c r="AT419">
        <v>0</v>
      </c>
      <c r="AU419">
        <v>0</v>
      </c>
      <c r="AV419">
        <f>1-AT419/AU419</f>
        <v>0</v>
      </c>
      <c r="AW419">
        <v>0.5</v>
      </c>
      <c r="AX419">
        <f>BO419</f>
        <v>0</v>
      </c>
      <c r="AY419">
        <f>L419</f>
        <v>0</v>
      </c>
      <c r="AZ419">
        <f>AV419*AW419*AX419</f>
        <v>0</v>
      </c>
      <c r="BA419">
        <f>(AY419-AQ419)/AX419</f>
        <v>0</v>
      </c>
      <c r="BB419">
        <f>(AO419-AU419)/AU419</f>
        <v>0</v>
      </c>
      <c r="BC419">
        <f>AN419/(AP419+AN419/AU419)</f>
        <v>0</v>
      </c>
      <c r="BD419" t="s">
        <v>292</v>
      </c>
      <c r="BE419">
        <v>0</v>
      </c>
      <c r="BF419">
        <f>IF(BE419&lt;&gt;0, BE419, BC419)</f>
        <v>0</v>
      </c>
      <c r="BG419">
        <f>1-BF419/AU419</f>
        <v>0</v>
      </c>
      <c r="BH419">
        <f>(AU419-AT419)/(AU419-BF419)</f>
        <v>0</v>
      </c>
      <c r="BI419">
        <f>(AO419-AU419)/(AO419-BF419)</f>
        <v>0</v>
      </c>
      <c r="BJ419">
        <f>(AU419-AT419)/(AU419-AN419)</f>
        <v>0</v>
      </c>
      <c r="BK419">
        <f>(AO419-AU419)/(AO419-AN419)</f>
        <v>0</v>
      </c>
      <c r="BL419">
        <f>(BH419*BF419/AT419)</f>
        <v>0</v>
      </c>
      <c r="BM419">
        <f>(1-BL419)</f>
        <v>0</v>
      </c>
      <c r="BN419">
        <f>$B$11*CL419+$C$11*CM419+$F$11*CN419*(1-CQ419)</f>
        <v>0</v>
      </c>
      <c r="BO419">
        <f>BN419*BP419</f>
        <v>0</v>
      </c>
      <c r="BP419">
        <f>($B$11*$D$9+$C$11*$D$9+$F$11*((DA419+CS419)/MAX(DA419+CS419+DB419, 0.1)*$I$9+DB419/MAX(DA419+CS419+DB419, 0.1)*$J$9))/($B$11+$C$11+$F$11)</f>
        <v>0</v>
      </c>
      <c r="BQ419">
        <f>($B$11*$K$9+$C$11*$K$9+$F$11*((DA419+CS419)/MAX(DA419+CS419+DB419, 0.1)*$P$9+DB419/MAX(DA419+CS419+DB419, 0.1)*$Q$9))/($B$11+$C$11+$F$11)</f>
        <v>0</v>
      </c>
      <c r="BR419">
        <v>6</v>
      </c>
      <c r="BS419">
        <v>0.5</v>
      </c>
      <c r="BT419" t="s">
        <v>293</v>
      </c>
      <c r="BU419">
        <v>2</v>
      </c>
      <c r="BV419">
        <v>1626127117.6</v>
      </c>
      <c r="BW419">
        <v>398.749333333333</v>
      </c>
      <c r="BX419">
        <v>419.938666666667</v>
      </c>
      <c r="BY419">
        <v>13.6118</v>
      </c>
      <c r="BZ419">
        <v>7.78131333333333</v>
      </c>
      <c r="CA419">
        <v>396.625333333333</v>
      </c>
      <c r="CB419">
        <v>13.6234</v>
      </c>
      <c r="CC419">
        <v>899.997333333333</v>
      </c>
      <c r="CD419">
        <v>100.776</v>
      </c>
      <c r="CE419">
        <v>0.112416333333333</v>
      </c>
      <c r="CF419">
        <v>28.8225</v>
      </c>
      <c r="CG419">
        <v>26.7606666666667</v>
      </c>
      <c r="CH419">
        <v>999.9</v>
      </c>
      <c r="CI419">
        <v>0</v>
      </c>
      <c r="CJ419">
        <v>0</v>
      </c>
      <c r="CK419">
        <v>9960.62333333333</v>
      </c>
      <c r="CL419">
        <v>0</v>
      </c>
      <c r="CM419">
        <v>0.221023</v>
      </c>
      <c r="CN419">
        <v>1460.01</v>
      </c>
      <c r="CO419">
        <v>0.972999</v>
      </c>
      <c r="CP419">
        <v>0.0270008</v>
      </c>
      <c r="CQ419">
        <v>0</v>
      </c>
      <c r="CR419">
        <v>875.156333333333</v>
      </c>
      <c r="CS419">
        <v>4.99999</v>
      </c>
      <c r="CT419">
        <v>12858.2333333333</v>
      </c>
      <c r="CU419">
        <v>12728.4666666667</v>
      </c>
      <c r="CV419">
        <v>40.75</v>
      </c>
      <c r="CW419">
        <v>42.458</v>
      </c>
      <c r="CX419">
        <v>41.687</v>
      </c>
      <c r="CY419">
        <v>42</v>
      </c>
      <c r="CZ419">
        <v>43.0206666666667</v>
      </c>
      <c r="DA419">
        <v>1415.72666666667</v>
      </c>
      <c r="DB419">
        <v>39.2833333333333</v>
      </c>
      <c r="DC419">
        <v>0</v>
      </c>
      <c r="DD419">
        <v>1626127128.1</v>
      </c>
      <c r="DE419">
        <v>0</v>
      </c>
      <c r="DF419">
        <v>875.023961538462</v>
      </c>
      <c r="DG419">
        <v>2.6378461500129</v>
      </c>
      <c r="DH419">
        <v>44.8444444813408</v>
      </c>
      <c r="DI419">
        <v>12854.05</v>
      </c>
      <c r="DJ419">
        <v>15</v>
      </c>
      <c r="DK419">
        <v>1626126261</v>
      </c>
      <c r="DL419" t="s">
        <v>294</v>
      </c>
      <c r="DM419">
        <v>1626126255</v>
      </c>
      <c r="DN419">
        <v>1626126261</v>
      </c>
      <c r="DO419">
        <v>7</v>
      </c>
      <c r="DP419">
        <v>0.339</v>
      </c>
      <c r="DQ419">
        <v>0.02</v>
      </c>
      <c r="DR419">
        <v>2.158</v>
      </c>
      <c r="DS419">
        <v>-0.064</v>
      </c>
      <c r="DT419">
        <v>420</v>
      </c>
      <c r="DU419">
        <v>4</v>
      </c>
      <c r="DV419">
        <v>0.09</v>
      </c>
      <c r="DW419">
        <v>0.05</v>
      </c>
      <c r="DX419">
        <v>-21.1221609756098</v>
      </c>
      <c r="DY419">
        <v>-0.0300104529616454</v>
      </c>
      <c r="DZ419">
        <v>0.0278141030909772</v>
      </c>
      <c r="EA419">
        <v>1</v>
      </c>
      <c r="EB419">
        <v>874.909235294118</v>
      </c>
      <c r="EC419">
        <v>1.89698259765418</v>
      </c>
      <c r="ED419">
        <v>0.269247541779542</v>
      </c>
      <c r="EE419">
        <v>1</v>
      </c>
      <c r="EF419">
        <v>5.78836073170732</v>
      </c>
      <c r="EG419">
        <v>0.31579463414633</v>
      </c>
      <c r="EH419">
        <v>0.0327717205864494</v>
      </c>
      <c r="EI419">
        <v>0</v>
      </c>
      <c r="EJ419">
        <v>2</v>
      </c>
      <c r="EK419">
        <v>3</v>
      </c>
      <c r="EL419" t="s">
        <v>340</v>
      </c>
      <c r="EM419">
        <v>100</v>
      </c>
      <c r="EN419">
        <v>100</v>
      </c>
      <c r="EO419">
        <v>2.125</v>
      </c>
      <c r="EP419">
        <v>-0.0114</v>
      </c>
      <c r="EQ419">
        <v>1.36772170046793</v>
      </c>
      <c r="ER419">
        <v>0.00225868272383977</v>
      </c>
      <c r="ES419">
        <v>-9.96746185667655e-07</v>
      </c>
      <c r="ET419">
        <v>2.83711317370827e-10</v>
      </c>
      <c r="EU419">
        <v>-0.063082517618382</v>
      </c>
      <c r="EV419">
        <v>-0.00217948432402501</v>
      </c>
      <c r="EW419">
        <v>0.000453263451741206</v>
      </c>
      <c r="EX419">
        <v>-1.16319206543697e-06</v>
      </c>
      <c r="EY419">
        <v>-2</v>
      </c>
      <c r="EZ419">
        <v>2196</v>
      </c>
      <c r="FA419">
        <v>1</v>
      </c>
      <c r="FB419">
        <v>25</v>
      </c>
      <c r="FC419">
        <v>14.4</v>
      </c>
      <c r="FD419">
        <v>14.3</v>
      </c>
      <c r="FE419">
        <v>18</v>
      </c>
      <c r="FF419">
        <v>949.631</v>
      </c>
      <c r="FG419">
        <v>429.13</v>
      </c>
      <c r="FH419">
        <v>34.3189</v>
      </c>
      <c r="FI419">
        <v>25.4182</v>
      </c>
      <c r="FJ419">
        <v>30.0005</v>
      </c>
      <c r="FK419">
        <v>25.4941</v>
      </c>
      <c r="FL419">
        <v>25.5273</v>
      </c>
      <c r="FM419">
        <v>25.3364</v>
      </c>
      <c r="FN419">
        <v>56.5773</v>
      </c>
      <c r="FO419">
        <v>0</v>
      </c>
      <c r="FP419">
        <v>34.46</v>
      </c>
      <c r="FQ419">
        <v>420</v>
      </c>
      <c r="FR419">
        <v>7.8681</v>
      </c>
      <c r="FS419">
        <v>101.441</v>
      </c>
      <c r="FT419">
        <v>102.061</v>
      </c>
    </row>
    <row r="420" spans="1:176">
      <c r="A420">
        <v>404</v>
      </c>
      <c r="B420">
        <v>1626127120.6</v>
      </c>
      <c r="C420">
        <v>806.099999904633</v>
      </c>
      <c r="D420" t="s">
        <v>1102</v>
      </c>
      <c r="E420" t="s">
        <v>1103</v>
      </c>
      <c r="F420">
        <v>1</v>
      </c>
      <c r="I420">
        <v>1626127119.6</v>
      </c>
      <c r="J420">
        <f>(K420)/1000</f>
        <v>0</v>
      </c>
      <c r="K420">
        <f>1000*CC420*AI420*(BY420-BZ420)/(100*BR420*(1000-AI420*BY420))</f>
        <v>0</v>
      </c>
      <c r="L420">
        <f>CC420*AI420*(BX420-BW420*(1000-AI420*BZ420)/(1000-AI420*BY420))/(100*BR420)</f>
        <v>0</v>
      </c>
      <c r="M420">
        <f>BW420 - IF(AI420&gt;1, L420*BR420*100.0/(AK420*CK420), 0)</f>
        <v>0</v>
      </c>
      <c r="N420">
        <f>((T420-J420/2)*M420-L420)/(T420+J420/2)</f>
        <v>0</v>
      </c>
      <c r="O420">
        <f>N420*(CD420+CE420)/1000.0</f>
        <v>0</v>
      </c>
      <c r="P420">
        <f>(BW420 - IF(AI420&gt;1, L420*BR420*100.0/(AK420*CK420), 0))*(CD420+CE420)/1000.0</f>
        <v>0</v>
      </c>
      <c r="Q420">
        <f>2.0/((1/S420-1/R420)+SIGN(S420)*SQRT((1/S420-1/R420)*(1/S420-1/R420) + 4*BS420/((BS420+1)*(BS420+1))*(2*1/S420*1/R420-1/R420*1/R420)))</f>
        <v>0</v>
      </c>
      <c r="R420">
        <f>IF(LEFT(BT420,1)&lt;&gt;"0",IF(LEFT(BT420,1)="1",3.0,BU420),$D$5+$E$5*(CK420*CD420/($K$5*1000))+$F$5*(CK420*CD420/($K$5*1000))*MAX(MIN(BR420,$J$5),$I$5)*MAX(MIN(BR420,$J$5),$I$5)+$G$5*MAX(MIN(BR420,$J$5),$I$5)*(CK420*CD420/($K$5*1000))+$H$5*(CK420*CD420/($K$5*1000))*(CK420*CD420/($K$5*1000)))</f>
        <v>0</v>
      </c>
      <c r="S420">
        <f>J420*(1000-(1000*0.61365*exp(17.502*W420/(240.97+W420))/(CD420+CE420)+BY420)/2)/(1000*0.61365*exp(17.502*W420/(240.97+W420))/(CD420+CE420)-BY420)</f>
        <v>0</v>
      </c>
      <c r="T420">
        <f>1/((BS420+1)/(Q420/1.6)+1/(R420/1.37)) + BS420/((BS420+1)/(Q420/1.6) + BS420/(R420/1.37))</f>
        <v>0</v>
      </c>
      <c r="U420">
        <f>(BN420*BQ420)</f>
        <v>0</v>
      </c>
      <c r="V420">
        <f>(CF420+(U420+2*0.95*5.67E-8*(((CF420+$B$7)+273)^4-(CF420+273)^4)-44100*J420)/(1.84*29.3*R420+8*0.95*5.67E-8*(CF420+273)^3))</f>
        <v>0</v>
      </c>
      <c r="W420">
        <f>($C$7*CG420+$D$7*CH420+$E$7*V420)</f>
        <v>0</v>
      </c>
      <c r="X420">
        <f>0.61365*exp(17.502*W420/(240.97+W420))</f>
        <v>0</v>
      </c>
      <c r="Y420">
        <f>(Z420/AA420*100)</f>
        <v>0</v>
      </c>
      <c r="Z420">
        <f>BY420*(CD420+CE420)/1000</f>
        <v>0</v>
      </c>
      <c r="AA420">
        <f>0.61365*exp(17.502*CF420/(240.97+CF420))</f>
        <v>0</v>
      </c>
      <c r="AB420">
        <f>(X420-BY420*(CD420+CE420)/1000)</f>
        <v>0</v>
      </c>
      <c r="AC420">
        <f>(-J420*44100)</f>
        <v>0</v>
      </c>
      <c r="AD420">
        <f>2*29.3*R420*0.92*(CF420-W420)</f>
        <v>0</v>
      </c>
      <c r="AE420">
        <f>2*0.95*5.67E-8*(((CF420+$B$7)+273)^4-(W420+273)^4)</f>
        <v>0</v>
      </c>
      <c r="AF420">
        <f>U420+AE420+AC420+AD420</f>
        <v>0</v>
      </c>
      <c r="AG420">
        <v>9</v>
      </c>
      <c r="AH420">
        <v>1</v>
      </c>
      <c r="AI420">
        <f>IF(AG420*$H$13&gt;=AK420,1.0,(AK420/(AK420-AG420*$H$13)))</f>
        <v>0</v>
      </c>
      <c r="AJ420">
        <f>(AI420-1)*100</f>
        <v>0</v>
      </c>
      <c r="AK420">
        <f>MAX(0,($B$13+$C$13*CK420)/(1+$D$13*CK420)*CD420/(CF420+273)*$E$13)</f>
        <v>0</v>
      </c>
      <c r="AL420" t="s">
        <v>292</v>
      </c>
      <c r="AM420" t="s">
        <v>292</v>
      </c>
      <c r="AN420">
        <v>0</v>
      </c>
      <c r="AO420">
        <v>0</v>
      </c>
      <c r="AP420">
        <f>1-AN420/AO420</f>
        <v>0</v>
      </c>
      <c r="AQ420">
        <v>0</v>
      </c>
      <c r="AR420" t="s">
        <v>292</v>
      </c>
      <c r="AS420" t="s">
        <v>292</v>
      </c>
      <c r="AT420">
        <v>0</v>
      </c>
      <c r="AU420">
        <v>0</v>
      </c>
      <c r="AV420">
        <f>1-AT420/AU420</f>
        <v>0</v>
      </c>
      <c r="AW420">
        <v>0.5</v>
      </c>
      <c r="AX420">
        <f>BO420</f>
        <v>0</v>
      </c>
      <c r="AY420">
        <f>L420</f>
        <v>0</v>
      </c>
      <c r="AZ420">
        <f>AV420*AW420*AX420</f>
        <v>0</v>
      </c>
      <c r="BA420">
        <f>(AY420-AQ420)/AX420</f>
        <v>0</v>
      </c>
      <c r="BB420">
        <f>(AO420-AU420)/AU420</f>
        <v>0</v>
      </c>
      <c r="BC420">
        <f>AN420/(AP420+AN420/AU420)</f>
        <v>0</v>
      </c>
      <c r="BD420" t="s">
        <v>292</v>
      </c>
      <c r="BE420">
        <v>0</v>
      </c>
      <c r="BF420">
        <f>IF(BE420&lt;&gt;0, BE420, BC420)</f>
        <v>0</v>
      </c>
      <c r="BG420">
        <f>1-BF420/AU420</f>
        <v>0</v>
      </c>
      <c r="BH420">
        <f>(AU420-AT420)/(AU420-BF420)</f>
        <v>0</v>
      </c>
      <c r="BI420">
        <f>(AO420-AU420)/(AO420-BF420)</f>
        <v>0</v>
      </c>
      <c r="BJ420">
        <f>(AU420-AT420)/(AU420-AN420)</f>
        <v>0</v>
      </c>
      <c r="BK420">
        <f>(AO420-AU420)/(AO420-AN420)</f>
        <v>0</v>
      </c>
      <c r="BL420">
        <f>(BH420*BF420/AT420)</f>
        <v>0</v>
      </c>
      <c r="BM420">
        <f>(1-BL420)</f>
        <v>0</v>
      </c>
      <c r="BN420">
        <f>$B$11*CL420+$C$11*CM420+$F$11*CN420*(1-CQ420)</f>
        <v>0</v>
      </c>
      <c r="BO420">
        <f>BN420*BP420</f>
        <v>0</v>
      </c>
      <c r="BP420">
        <f>($B$11*$D$9+$C$11*$D$9+$F$11*((DA420+CS420)/MAX(DA420+CS420+DB420, 0.1)*$I$9+DB420/MAX(DA420+CS420+DB420, 0.1)*$J$9))/($B$11+$C$11+$F$11)</f>
        <v>0</v>
      </c>
      <c r="BQ420">
        <f>($B$11*$K$9+$C$11*$K$9+$F$11*((DA420+CS420)/MAX(DA420+CS420+DB420, 0.1)*$P$9+DB420/MAX(DA420+CS420+DB420, 0.1)*$Q$9))/($B$11+$C$11+$F$11)</f>
        <v>0</v>
      </c>
      <c r="BR420">
        <v>6</v>
      </c>
      <c r="BS420">
        <v>0.5</v>
      </c>
      <c r="BT420" t="s">
        <v>293</v>
      </c>
      <c r="BU420">
        <v>2</v>
      </c>
      <c r="BV420">
        <v>1626127119.6</v>
      </c>
      <c r="BW420">
        <v>398.771</v>
      </c>
      <c r="BX420">
        <v>420.002</v>
      </c>
      <c r="BY420">
        <v>13.6567</v>
      </c>
      <c r="BZ420">
        <v>7.79510333333333</v>
      </c>
      <c r="CA420">
        <v>396.646333333333</v>
      </c>
      <c r="CB420">
        <v>13.6679</v>
      </c>
      <c r="CC420">
        <v>899.962666666667</v>
      </c>
      <c r="CD420">
        <v>100.774333333333</v>
      </c>
      <c r="CE420">
        <v>0.112309</v>
      </c>
      <c r="CF420">
        <v>28.8657666666667</v>
      </c>
      <c r="CG420">
        <v>26.7938</v>
      </c>
      <c r="CH420">
        <v>999.9</v>
      </c>
      <c r="CI420">
        <v>0</v>
      </c>
      <c r="CJ420">
        <v>0</v>
      </c>
      <c r="CK420">
        <v>9966.87333333333</v>
      </c>
      <c r="CL420">
        <v>0</v>
      </c>
      <c r="CM420">
        <v>0.221023</v>
      </c>
      <c r="CN420">
        <v>1460.01333333333</v>
      </c>
      <c r="CO420">
        <v>0.973000666666667</v>
      </c>
      <c r="CP420">
        <v>0.0269992333333333</v>
      </c>
      <c r="CQ420">
        <v>0</v>
      </c>
      <c r="CR420">
        <v>875.281333333333</v>
      </c>
      <c r="CS420">
        <v>4.99999</v>
      </c>
      <c r="CT420">
        <v>12859.4</v>
      </c>
      <c r="CU420">
        <v>12728.4333333333</v>
      </c>
      <c r="CV420">
        <v>40.75</v>
      </c>
      <c r="CW420">
        <v>42.437</v>
      </c>
      <c r="CX420">
        <v>41.687</v>
      </c>
      <c r="CY420">
        <v>42.0206666666667</v>
      </c>
      <c r="CZ420">
        <v>43.062</v>
      </c>
      <c r="DA420">
        <v>1415.73333333333</v>
      </c>
      <c r="DB420">
        <v>39.28</v>
      </c>
      <c r="DC420">
        <v>0</v>
      </c>
      <c r="DD420">
        <v>1626127129.9</v>
      </c>
      <c r="DE420">
        <v>0</v>
      </c>
      <c r="DF420">
        <v>875.09348</v>
      </c>
      <c r="DG420">
        <v>1.81823075810121</v>
      </c>
      <c r="DH420">
        <v>40.0230768613434</v>
      </c>
      <c r="DI420">
        <v>12855.44</v>
      </c>
      <c r="DJ420">
        <v>15</v>
      </c>
      <c r="DK420">
        <v>1626126261</v>
      </c>
      <c r="DL420" t="s">
        <v>294</v>
      </c>
      <c r="DM420">
        <v>1626126255</v>
      </c>
      <c r="DN420">
        <v>1626126261</v>
      </c>
      <c r="DO420">
        <v>7</v>
      </c>
      <c r="DP420">
        <v>0.339</v>
      </c>
      <c r="DQ420">
        <v>0.02</v>
      </c>
      <c r="DR420">
        <v>2.158</v>
      </c>
      <c r="DS420">
        <v>-0.064</v>
      </c>
      <c r="DT420">
        <v>420</v>
      </c>
      <c r="DU420">
        <v>4</v>
      </c>
      <c r="DV420">
        <v>0.09</v>
      </c>
      <c r="DW420">
        <v>0.05</v>
      </c>
      <c r="DX420">
        <v>-21.1319</v>
      </c>
      <c r="DY420">
        <v>-0.188780487804854</v>
      </c>
      <c r="DZ420">
        <v>0.0409737988856533</v>
      </c>
      <c r="EA420">
        <v>1</v>
      </c>
      <c r="EB420">
        <v>874.97303030303</v>
      </c>
      <c r="EC420">
        <v>1.97025418474806</v>
      </c>
      <c r="ED420">
        <v>0.270097567651811</v>
      </c>
      <c r="EE420">
        <v>1</v>
      </c>
      <c r="EF420">
        <v>5.79851268292683</v>
      </c>
      <c r="EG420">
        <v>0.327505087108009</v>
      </c>
      <c r="EH420">
        <v>0.0338806037772957</v>
      </c>
      <c r="EI420">
        <v>0</v>
      </c>
      <c r="EJ420">
        <v>2</v>
      </c>
      <c r="EK420">
        <v>3</v>
      </c>
      <c r="EL420" t="s">
        <v>340</v>
      </c>
      <c r="EM420">
        <v>100</v>
      </c>
      <c r="EN420">
        <v>100</v>
      </c>
      <c r="EO420">
        <v>2.125</v>
      </c>
      <c r="EP420">
        <v>-0.011</v>
      </c>
      <c r="EQ420">
        <v>1.36772170046793</v>
      </c>
      <c r="ER420">
        <v>0.00225868272383977</v>
      </c>
      <c r="ES420">
        <v>-9.96746185667655e-07</v>
      </c>
      <c r="ET420">
        <v>2.83711317370827e-10</v>
      </c>
      <c r="EU420">
        <v>-0.063082517618382</v>
      </c>
      <c r="EV420">
        <v>-0.00217948432402501</v>
      </c>
      <c r="EW420">
        <v>0.000453263451741206</v>
      </c>
      <c r="EX420">
        <v>-1.16319206543697e-06</v>
      </c>
      <c r="EY420">
        <v>-2</v>
      </c>
      <c r="EZ420">
        <v>2196</v>
      </c>
      <c r="FA420">
        <v>1</v>
      </c>
      <c r="FB420">
        <v>25</v>
      </c>
      <c r="FC420">
        <v>14.4</v>
      </c>
      <c r="FD420">
        <v>14.3</v>
      </c>
      <c r="FE420">
        <v>18</v>
      </c>
      <c r="FF420">
        <v>949.637</v>
      </c>
      <c r="FG420">
        <v>428.987</v>
      </c>
      <c r="FH420">
        <v>34.3893</v>
      </c>
      <c r="FI420">
        <v>25.4201</v>
      </c>
      <c r="FJ420">
        <v>30.0005</v>
      </c>
      <c r="FK420">
        <v>25.4944</v>
      </c>
      <c r="FL420">
        <v>25.528</v>
      </c>
      <c r="FM420">
        <v>25.3358</v>
      </c>
      <c r="FN420">
        <v>56.5773</v>
      </c>
      <c r="FO420">
        <v>0</v>
      </c>
      <c r="FP420">
        <v>34.46</v>
      </c>
      <c r="FQ420">
        <v>420</v>
      </c>
      <c r="FR420">
        <v>7.91956</v>
      </c>
      <c r="FS420">
        <v>101.44</v>
      </c>
      <c r="FT420">
        <v>102.06</v>
      </c>
    </row>
    <row r="421" spans="1:176">
      <c r="A421">
        <v>405</v>
      </c>
      <c r="B421">
        <v>1626127122.6</v>
      </c>
      <c r="C421">
        <v>808.099999904633</v>
      </c>
      <c r="D421" t="s">
        <v>1104</v>
      </c>
      <c r="E421" t="s">
        <v>1105</v>
      </c>
      <c r="F421">
        <v>1</v>
      </c>
      <c r="I421">
        <v>1626127121.6</v>
      </c>
      <c r="J421">
        <f>(K421)/1000</f>
        <v>0</v>
      </c>
      <c r="K421">
        <f>1000*CC421*AI421*(BY421-BZ421)/(100*BR421*(1000-AI421*BY421))</f>
        <v>0</v>
      </c>
      <c r="L421">
        <f>CC421*AI421*(BX421-BW421*(1000-AI421*BZ421)/(1000-AI421*BY421))/(100*BR421)</f>
        <v>0</v>
      </c>
      <c r="M421">
        <f>BW421 - IF(AI421&gt;1, L421*BR421*100.0/(AK421*CK421), 0)</f>
        <v>0</v>
      </c>
      <c r="N421">
        <f>((T421-J421/2)*M421-L421)/(T421+J421/2)</f>
        <v>0</v>
      </c>
      <c r="O421">
        <f>N421*(CD421+CE421)/1000.0</f>
        <v>0</v>
      </c>
      <c r="P421">
        <f>(BW421 - IF(AI421&gt;1, L421*BR421*100.0/(AK421*CK421), 0))*(CD421+CE421)/1000.0</f>
        <v>0</v>
      </c>
      <c r="Q421">
        <f>2.0/((1/S421-1/R421)+SIGN(S421)*SQRT((1/S421-1/R421)*(1/S421-1/R421) + 4*BS421/((BS421+1)*(BS421+1))*(2*1/S421*1/R421-1/R421*1/R421)))</f>
        <v>0</v>
      </c>
      <c r="R421">
        <f>IF(LEFT(BT421,1)&lt;&gt;"0",IF(LEFT(BT421,1)="1",3.0,BU421),$D$5+$E$5*(CK421*CD421/($K$5*1000))+$F$5*(CK421*CD421/($K$5*1000))*MAX(MIN(BR421,$J$5),$I$5)*MAX(MIN(BR421,$J$5),$I$5)+$G$5*MAX(MIN(BR421,$J$5),$I$5)*(CK421*CD421/($K$5*1000))+$H$5*(CK421*CD421/($K$5*1000))*(CK421*CD421/($K$5*1000)))</f>
        <v>0</v>
      </c>
      <c r="S421">
        <f>J421*(1000-(1000*0.61365*exp(17.502*W421/(240.97+W421))/(CD421+CE421)+BY421)/2)/(1000*0.61365*exp(17.502*W421/(240.97+W421))/(CD421+CE421)-BY421)</f>
        <v>0</v>
      </c>
      <c r="T421">
        <f>1/((BS421+1)/(Q421/1.6)+1/(R421/1.37)) + BS421/((BS421+1)/(Q421/1.6) + BS421/(R421/1.37))</f>
        <v>0</v>
      </c>
      <c r="U421">
        <f>(BN421*BQ421)</f>
        <v>0</v>
      </c>
      <c r="V421">
        <f>(CF421+(U421+2*0.95*5.67E-8*(((CF421+$B$7)+273)^4-(CF421+273)^4)-44100*J421)/(1.84*29.3*R421+8*0.95*5.67E-8*(CF421+273)^3))</f>
        <v>0</v>
      </c>
      <c r="W421">
        <f>($C$7*CG421+$D$7*CH421+$E$7*V421)</f>
        <v>0</v>
      </c>
      <c r="X421">
        <f>0.61365*exp(17.502*W421/(240.97+W421))</f>
        <v>0</v>
      </c>
      <c r="Y421">
        <f>(Z421/AA421*100)</f>
        <v>0</v>
      </c>
      <c r="Z421">
        <f>BY421*(CD421+CE421)/1000</f>
        <v>0</v>
      </c>
      <c r="AA421">
        <f>0.61365*exp(17.502*CF421/(240.97+CF421))</f>
        <v>0</v>
      </c>
      <c r="AB421">
        <f>(X421-BY421*(CD421+CE421)/1000)</f>
        <v>0</v>
      </c>
      <c r="AC421">
        <f>(-J421*44100)</f>
        <v>0</v>
      </c>
      <c r="AD421">
        <f>2*29.3*R421*0.92*(CF421-W421)</f>
        <v>0</v>
      </c>
      <c r="AE421">
        <f>2*0.95*5.67E-8*(((CF421+$B$7)+273)^4-(W421+273)^4)</f>
        <v>0</v>
      </c>
      <c r="AF421">
        <f>U421+AE421+AC421+AD421</f>
        <v>0</v>
      </c>
      <c r="AG421">
        <v>9</v>
      </c>
      <c r="AH421">
        <v>1</v>
      </c>
      <c r="AI421">
        <f>IF(AG421*$H$13&gt;=AK421,1.0,(AK421/(AK421-AG421*$H$13)))</f>
        <v>0</v>
      </c>
      <c r="AJ421">
        <f>(AI421-1)*100</f>
        <v>0</v>
      </c>
      <c r="AK421">
        <f>MAX(0,($B$13+$C$13*CK421)/(1+$D$13*CK421)*CD421/(CF421+273)*$E$13)</f>
        <v>0</v>
      </c>
      <c r="AL421" t="s">
        <v>292</v>
      </c>
      <c r="AM421" t="s">
        <v>292</v>
      </c>
      <c r="AN421">
        <v>0</v>
      </c>
      <c r="AO421">
        <v>0</v>
      </c>
      <c r="AP421">
        <f>1-AN421/AO421</f>
        <v>0</v>
      </c>
      <c r="AQ421">
        <v>0</v>
      </c>
      <c r="AR421" t="s">
        <v>292</v>
      </c>
      <c r="AS421" t="s">
        <v>292</v>
      </c>
      <c r="AT421">
        <v>0</v>
      </c>
      <c r="AU421">
        <v>0</v>
      </c>
      <c r="AV421">
        <f>1-AT421/AU421</f>
        <v>0</v>
      </c>
      <c r="AW421">
        <v>0.5</v>
      </c>
      <c r="AX421">
        <f>BO421</f>
        <v>0</v>
      </c>
      <c r="AY421">
        <f>L421</f>
        <v>0</v>
      </c>
      <c r="AZ421">
        <f>AV421*AW421*AX421</f>
        <v>0</v>
      </c>
      <c r="BA421">
        <f>(AY421-AQ421)/AX421</f>
        <v>0</v>
      </c>
      <c r="BB421">
        <f>(AO421-AU421)/AU421</f>
        <v>0</v>
      </c>
      <c r="BC421">
        <f>AN421/(AP421+AN421/AU421)</f>
        <v>0</v>
      </c>
      <c r="BD421" t="s">
        <v>292</v>
      </c>
      <c r="BE421">
        <v>0</v>
      </c>
      <c r="BF421">
        <f>IF(BE421&lt;&gt;0, BE421, BC421)</f>
        <v>0</v>
      </c>
      <c r="BG421">
        <f>1-BF421/AU421</f>
        <v>0</v>
      </c>
      <c r="BH421">
        <f>(AU421-AT421)/(AU421-BF421)</f>
        <v>0</v>
      </c>
      <c r="BI421">
        <f>(AO421-AU421)/(AO421-BF421)</f>
        <v>0</v>
      </c>
      <c r="BJ421">
        <f>(AU421-AT421)/(AU421-AN421)</f>
        <v>0</v>
      </c>
      <c r="BK421">
        <f>(AO421-AU421)/(AO421-AN421)</f>
        <v>0</v>
      </c>
      <c r="BL421">
        <f>(BH421*BF421/AT421)</f>
        <v>0</v>
      </c>
      <c r="BM421">
        <f>(1-BL421)</f>
        <v>0</v>
      </c>
      <c r="BN421">
        <f>$B$11*CL421+$C$11*CM421+$F$11*CN421*(1-CQ421)</f>
        <v>0</v>
      </c>
      <c r="BO421">
        <f>BN421*BP421</f>
        <v>0</v>
      </c>
      <c r="BP421">
        <f>($B$11*$D$9+$C$11*$D$9+$F$11*((DA421+CS421)/MAX(DA421+CS421+DB421, 0.1)*$I$9+DB421/MAX(DA421+CS421+DB421, 0.1)*$J$9))/($B$11+$C$11+$F$11)</f>
        <v>0</v>
      </c>
      <c r="BQ421">
        <f>($B$11*$K$9+$C$11*$K$9+$F$11*((DA421+CS421)/MAX(DA421+CS421+DB421, 0.1)*$P$9+DB421/MAX(DA421+CS421+DB421, 0.1)*$Q$9))/($B$11+$C$11+$F$11)</f>
        <v>0</v>
      </c>
      <c r="BR421">
        <v>6</v>
      </c>
      <c r="BS421">
        <v>0.5</v>
      </c>
      <c r="BT421" t="s">
        <v>293</v>
      </c>
      <c r="BU421">
        <v>2</v>
      </c>
      <c r="BV421">
        <v>1626127121.6</v>
      </c>
      <c r="BW421">
        <v>398.806333333333</v>
      </c>
      <c r="BX421">
        <v>420.003</v>
      </c>
      <c r="BY421">
        <v>13.6896333333333</v>
      </c>
      <c r="BZ421">
        <v>7.80037</v>
      </c>
      <c r="CA421">
        <v>396.681666666667</v>
      </c>
      <c r="CB421">
        <v>13.7005333333333</v>
      </c>
      <c r="CC421">
        <v>900.024666666667</v>
      </c>
      <c r="CD421">
        <v>100.773666666667</v>
      </c>
      <c r="CE421">
        <v>0.112249333333333</v>
      </c>
      <c r="CF421">
        <v>28.9093666666667</v>
      </c>
      <c r="CG421">
        <v>26.837</v>
      </c>
      <c r="CH421">
        <v>999.9</v>
      </c>
      <c r="CI421">
        <v>0</v>
      </c>
      <c r="CJ421">
        <v>0</v>
      </c>
      <c r="CK421">
        <v>10007.06</v>
      </c>
      <c r="CL421">
        <v>0</v>
      </c>
      <c r="CM421">
        <v>0.221023</v>
      </c>
      <c r="CN421">
        <v>1460.09</v>
      </c>
      <c r="CO421">
        <v>0.973002333333333</v>
      </c>
      <c r="CP421">
        <v>0.0269976666666667</v>
      </c>
      <c r="CQ421">
        <v>0</v>
      </c>
      <c r="CR421">
        <v>875.269</v>
      </c>
      <c r="CS421">
        <v>4.99999</v>
      </c>
      <c r="CT421">
        <v>12862.1</v>
      </c>
      <c r="CU421">
        <v>12729.1666666667</v>
      </c>
      <c r="CV421">
        <v>40.75</v>
      </c>
      <c r="CW421">
        <v>42.437</v>
      </c>
      <c r="CX421">
        <v>41.687</v>
      </c>
      <c r="CY421">
        <v>42.0206666666667</v>
      </c>
      <c r="CZ421">
        <v>43.062</v>
      </c>
      <c r="DA421">
        <v>1415.81</v>
      </c>
      <c r="DB421">
        <v>39.28</v>
      </c>
      <c r="DC421">
        <v>0</v>
      </c>
      <c r="DD421">
        <v>1626127131.7</v>
      </c>
      <c r="DE421">
        <v>0</v>
      </c>
      <c r="DF421">
        <v>875.138769230769</v>
      </c>
      <c r="DG421">
        <v>1.20717947707732</v>
      </c>
      <c r="DH421">
        <v>39.1111111009119</v>
      </c>
      <c r="DI421">
        <v>12856.5538461538</v>
      </c>
      <c r="DJ421">
        <v>15</v>
      </c>
      <c r="DK421">
        <v>1626126261</v>
      </c>
      <c r="DL421" t="s">
        <v>294</v>
      </c>
      <c r="DM421">
        <v>1626126255</v>
      </c>
      <c r="DN421">
        <v>1626126261</v>
      </c>
      <c r="DO421">
        <v>7</v>
      </c>
      <c r="DP421">
        <v>0.339</v>
      </c>
      <c r="DQ421">
        <v>0.02</v>
      </c>
      <c r="DR421">
        <v>2.158</v>
      </c>
      <c r="DS421">
        <v>-0.064</v>
      </c>
      <c r="DT421">
        <v>420</v>
      </c>
      <c r="DU421">
        <v>4</v>
      </c>
      <c r="DV421">
        <v>0.09</v>
      </c>
      <c r="DW421">
        <v>0.05</v>
      </c>
      <c r="DX421">
        <v>-21.1428926829268</v>
      </c>
      <c r="DY421">
        <v>-0.262781184669032</v>
      </c>
      <c r="DZ421">
        <v>0.0466432877049194</v>
      </c>
      <c r="EA421">
        <v>1</v>
      </c>
      <c r="EB421">
        <v>875.027942857143</v>
      </c>
      <c r="EC421">
        <v>1.77242241446632</v>
      </c>
      <c r="ED421">
        <v>0.254763749704048</v>
      </c>
      <c r="EE421">
        <v>1</v>
      </c>
      <c r="EF421">
        <v>5.81072878048781</v>
      </c>
      <c r="EG421">
        <v>0.371849268292687</v>
      </c>
      <c r="EH421">
        <v>0.0382756272316497</v>
      </c>
      <c r="EI421">
        <v>0</v>
      </c>
      <c r="EJ421">
        <v>2</v>
      </c>
      <c r="EK421">
        <v>3</v>
      </c>
      <c r="EL421" t="s">
        <v>340</v>
      </c>
      <c r="EM421">
        <v>100</v>
      </c>
      <c r="EN421">
        <v>100</v>
      </c>
      <c r="EO421">
        <v>2.125</v>
      </c>
      <c r="EP421">
        <v>-0.0107</v>
      </c>
      <c r="EQ421">
        <v>1.36772170046793</v>
      </c>
      <c r="ER421">
        <v>0.00225868272383977</v>
      </c>
      <c r="ES421">
        <v>-9.96746185667655e-07</v>
      </c>
      <c r="ET421">
        <v>2.83711317370827e-10</v>
      </c>
      <c r="EU421">
        <v>-0.063082517618382</v>
      </c>
      <c r="EV421">
        <v>-0.00217948432402501</v>
      </c>
      <c r="EW421">
        <v>0.000453263451741206</v>
      </c>
      <c r="EX421">
        <v>-1.16319206543697e-06</v>
      </c>
      <c r="EY421">
        <v>-2</v>
      </c>
      <c r="EZ421">
        <v>2196</v>
      </c>
      <c r="FA421">
        <v>1</v>
      </c>
      <c r="FB421">
        <v>25</v>
      </c>
      <c r="FC421">
        <v>14.5</v>
      </c>
      <c r="FD421">
        <v>14.4</v>
      </c>
      <c r="FE421">
        <v>18</v>
      </c>
      <c r="FF421">
        <v>949.533</v>
      </c>
      <c r="FG421">
        <v>429.262</v>
      </c>
      <c r="FH421">
        <v>34.4593</v>
      </c>
      <c r="FI421">
        <v>25.4222</v>
      </c>
      <c r="FJ421">
        <v>30.0005</v>
      </c>
      <c r="FK421">
        <v>25.4944</v>
      </c>
      <c r="FL421">
        <v>25.5291</v>
      </c>
      <c r="FM421">
        <v>25.3384</v>
      </c>
      <c r="FN421">
        <v>56.2762</v>
      </c>
      <c r="FO421">
        <v>0</v>
      </c>
      <c r="FP421">
        <v>34.56</v>
      </c>
      <c r="FQ421">
        <v>420</v>
      </c>
      <c r="FR421">
        <v>7.92827</v>
      </c>
      <c r="FS421">
        <v>101.441</v>
      </c>
      <c r="FT421">
        <v>102.06</v>
      </c>
    </row>
    <row r="422" spans="1:176">
      <c r="A422">
        <v>406</v>
      </c>
      <c r="B422">
        <v>1626127124.6</v>
      </c>
      <c r="C422">
        <v>810.099999904633</v>
      </c>
      <c r="D422" t="s">
        <v>1106</v>
      </c>
      <c r="E422" t="s">
        <v>1107</v>
      </c>
      <c r="F422">
        <v>1</v>
      </c>
      <c r="I422">
        <v>1626127123.6</v>
      </c>
      <c r="J422">
        <f>(K422)/1000</f>
        <v>0</v>
      </c>
      <c r="K422">
        <f>1000*CC422*AI422*(BY422-BZ422)/(100*BR422*(1000-AI422*BY422))</f>
        <v>0</v>
      </c>
      <c r="L422">
        <f>CC422*AI422*(BX422-BW422*(1000-AI422*BZ422)/(1000-AI422*BY422))/(100*BR422)</f>
        <v>0</v>
      </c>
      <c r="M422">
        <f>BW422 - IF(AI422&gt;1, L422*BR422*100.0/(AK422*CK422), 0)</f>
        <v>0</v>
      </c>
      <c r="N422">
        <f>((T422-J422/2)*M422-L422)/(T422+J422/2)</f>
        <v>0</v>
      </c>
      <c r="O422">
        <f>N422*(CD422+CE422)/1000.0</f>
        <v>0</v>
      </c>
      <c r="P422">
        <f>(BW422 - IF(AI422&gt;1, L422*BR422*100.0/(AK422*CK422), 0))*(CD422+CE422)/1000.0</f>
        <v>0</v>
      </c>
      <c r="Q422">
        <f>2.0/((1/S422-1/R422)+SIGN(S422)*SQRT((1/S422-1/R422)*(1/S422-1/R422) + 4*BS422/((BS422+1)*(BS422+1))*(2*1/S422*1/R422-1/R422*1/R422)))</f>
        <v>0</v>
      </c>
      <c r="R422">
        <f>IF(LEFT(BT422,1)&lt;&gt;"0",IF(LEFT(BT422,1)="1",3.0,BU422),$D$5+$E$5*(CK422*CD422/($K$5*1000))+$F$5*(CK422*CD422/($K$5*1000))*MAX(MIN(BR422,$J$5),$I$5)*MAX(MIN(BR422,$J$5),$I$5)+$G$5*MAX(MIN(BR422,$J$5),$I$5)*(CK422*CD422/($K$5*1000))+$H$5*(CK422*CD422/($K$5*1000))*(CK422*CD422/($K$5*1000)))</f>
        <v>0</v>
      </c>
      <c r="S422">
        <f>J422*(1000-(1000*0.61365*exp(17.502*W422/(240.97+W422))/(CD422+CE422)+BY422)/2)/(1000*0.61365*exp(17.502*W422/(240.97+W422))/(CD422+CE422)-BY422)</f>
        <v>0</v>
      </c>
      <c r="T422">
        <f>1/((BS422+1)/(Q422/1.6)+1/(R422/1.37)) + BS422/((BS422+1)/(Q422/1.6) + BS422/(R422/1.37))</f>
        <v>0</v>
      </c>
      <c r="U422">
        <f>(BN422*BQ422)</f>
        <v>0</v>
      </c>
      <c r="V422">
        <f>(CF422+(U422+2*0.95*5.67E-8*(((CF422+$B$7)+273)^4-(CF422+273)^4)-44100*J422)/(1.84*29.3*R422+8*0.95*5.67E-8*(CF422+273)^3))</f>
        <v>0</v>
      </c>
      <c r="W422">
        <f>($C$7*CG422+$D$7*CH422+$E$7*V422)</f>
        <v>0</v>
      </c>
      <c r="X422">
        <f>0.61365*exp(17.502*W422/(240.97+W422))</f>
        <v>0</v>
      </c>
      <c r="Y422">
        <f>(Z422/AA422*100)</f>
        <v>0</v>
      </c>
      <c r="Z422">
        <f>BY422*(CD422+CE422)/1000</f>
        <v>0</v>
      </c>
      <c r="AA422">
        <f>0.61365*exp(17.502*CF422/(240.97+CF422))</f>
        <v>0</v>
      </c>
      <c r="AB422">
        <f>(X422-BY422*(CD422+CE422)/1000)</f>
        <v>0</v>
      </c>
      <c r="AC422">
        <f>(-J422*44100)</f>
        <v>0</v>
      </c>
      <c r="AD422">
        <f>2*29.3*R422*0.92*(CF422-W422)</f>
        <v>0</v>
      </c>
      <c r="AE422">
        <f>2*0.95*5.67E-8*(((CF422+$B$7)+273)^4-(W422+273)^4)</f>
        <v>0</v>
      </c>
      <c r="AF422">
        <f>U422+AE422+AC422+AD422</f>
        <v>0</v>
      </c>
      <c r="AG422">
        <v>9</v>
      </c>
      <c r="AH422">
        <v>1</v>
      </c>
      <c r="AI422">
        <f>IF(AG422*$H$13&gt;=AK422,1.0,(AK422/(AK422-AG422*$H$13)))</f>
        <v>0</v>
      </c>
      <c r="AJ422">
        <f>(AI422-1)*100</f>
        <v>0</v>
      </c>
      <c r="AK422">
        <f>MAX(0,($B$13+$C$13*CK422)/(1+$D$13*CK422)*CD422/(CF422+273)*$E$13)</f>
        <v>0</v>
      </c>
      <c r="AL422" t="s">
        <v>292</v>
      </c>
      <c r="AM422" t="s">
        <v>292</v>
      </c>
      <c r="AN422">
        <v>0</v>
      </c>
      <c r="AO422">
        <v>0</v>
      </c>
      <c r="AP422">
        <f>1-AN422/AO422</f>
        <v>0</v>
      </c>
      <c r="AQ422">
        <v>0</v>
      </c>
      <c r="AR422" t="s">
        <v>292</v>
      </c>
      <c r="AS422" t="s">
        <v>292</v>
      </c>
      <c r="AT422">
        <v>0</v>
      </c>
      <c r="AU422">
        <v>0</v>
      </c>
      <c r="AV422">
        <f>1-AT422/AU422</f>
        <v>0</v>
      </c>
      <c r="AW422">
        <v>0.5</v>
      </c>
      <c r="AX422">
        <f>BO422</f>
        <v>0</v>
      </c>
      <c r="AY422">
        <f>L422</f>
        <v>0</v>
      </c>
      <c r="AZ422">
        <f>AV422*AW422*AX422</f>
        <v>0</v>
      </c>
      <c r="BA422">
        <f>(AY422-AQ422)/AX422</f>
        <v>0</v>
      </c>
      <c r="BB422">
        <f>(AO422-AU422)/AU422</f>
        <v>0</v>
      </c>
      <c r="BC422">
        <f>AN422/(AP422+AN422/AU422)</f>
        <v>0</v>
      </c>
      <c r="BD422" t="s">
        <v>292</v>
      </c>
      <c r="BE422">
        <v>0</v>
      </c>
      <c r="BF422">
        <f>IF(BE422&lt;&gt;0, BE422, BC422)</f>
        <v>0</v>
      </c>
      <c r="BG422">
        <f>1-BF422/AU422</f>
        <v>0</v>
      </c>
      <c r="BH422">
        <f>(AU422-AT422)/(AU422-BF422)</f>
        <v>0</v>
      </c>
      <c r="BI422">
        <f>(AO422-AU422)/(AO422-BF422)</f>
        <v>0</v>
      </c>
      <c r="BJ422">
        <f>(AU422-AT422)/(AU422-AN422)</f>
        <v>0</v>
      </c>
      <c r="BK422">
        <f>(AO422-AU422)/(AO422-AN422)</f>
        <v>0</v>
      </c>
      <c r="BL422">
        <f>(BH422*BF422/AT422)</f>
        <v>0</v>
      </c>
      <c r="BM422">
        <f>(1-BL422)</f>
        <v>0</v>
      </c>
      <c r="BN422">
        <f>$B$11*CL422+$C$11*CM422+$F$11*CN422*(1-CQ422)</f>
        <v>0</v>
      </c>
      <c r="BO422">
        <f>BN422*BP422</f>
        <v>0</v>
      </c>
      <c r="BP422">
        <f>($B$11*$D$9+$C$11*$D$9+$F$11*((DA422+CS422)/MAX(DA422+CS422+DB422, 0.1)*$I$9+DB422/MAX(DA422+CS422+DB422, 0.1)*$J$9))/($B$11+$C$11+$F$11)</f>
        <v>0</v>
      </c>
      <c r="BQ422">
        <f>($B$11*$K$9+$C$11*$K$9+$F$11*((DA422+CS422)/MAX(DA422+CS422+DB422, 0.1)*$P$9+DB422/MAX(DA422+CS422+DB422, 0.1)*$Q$9))/($B$11+$C$11+$F$11)</f>
        <v>0</v>
      </c>
      <c r="BR422">
        <v>6</v>
      </c>
      <c r="BS422">
        <v>0.5</v>
      </c>
      <c r="BT422" t="s">
        <v>293</v>
      </c>
      <c r="BU422">
        <v>2</v>
      </c>
      <c r="BV422">
        <v>1626127123.6</v>
      </c>
      <c r="BW422">
        <v>398.809333333333</v>
      </c>
      <c r="BX422">
        <v>419.910333333333</v>
      </c>
      <c r="BY422">
        <v>13.7151333333333</v>
      </c>
      <c r="BZ422">
        <v>7.80709</v>
      </c>
      <c r="CA422">
        <v>396.685</v>
      </c>
      <c r="CB422">
        <v>13.7257333333333</v>
      </c>
      <c r="CC422">
        <v>900.076</v>
      </c>
      <c r="CD422">
        <v>100.774</v>
      </c>
      <c r="CE422">
        <v>0.111888</v>
      </c>
      <c r="CF422">
        <v>28.954</v>
      </c>
      <c r="CG422">
        <v>26.8802666666667</v>
      </c>
      <c r="CH422">
        <v>999.9</v>
      </c>
      <c r="CI422">
        <v>0</v>
      </c>
      <c r="CJ422">
        <v>0</v>
      </c>
      <c r="CK422">
        <v>10007.0833333333</v>
      </c>
      <c r="CL422">
        <v>0</v>
      </c>
      <c r="CM422">
        <v>0.221023</v>
      </c>
      <c r="CN422">
        <v>1460.01</v>
      </c>
      <c r="CO422">
        <v>0.973000666666667</v>
      </c>
      <c r="CP422">
        <v>0.0269992333333333</v>
      </c>
      <c r="CQ422">
        <v>0</v>
      </c>
      <c r="CR422">
        <v>875.596666666667</v>
      </c>
      <c r="CS422">
        <v>4.99999</v>
      </c>
      <c r="CT422">
        <v>12862.9666666667</v>
      </c>
      <c r="CU422">
        <v>12728.4333333333</v>
      </c>
      <c r="CV422">
        <v>40.75</v>
      </c>
      <c r="CW422">
        <v>42.5</v>
      </c>
      <c r="CX422">
        <v>41.708</v>
      </c>
      <c r="CY422">
        <v>42.0413333333333</v>
      </c>
      <c r="CZ422">
        <v>43.062</v>
      </c>
      <c r="DA422">
        <v>1415.73</v>
      </c>
      <c r="DB422">
        <v>39.28</v>
      </c>
      <c r="DC422">
        <v>0</v>
      </c>
      <c r="DD422">
        <v>1626127134.1</v>
      </c>
      <c r="DE422">
        <v>0</v>
      </c>
      <c r="DF422">
        <v>875.245423076923</v>
      </c>
      <c r="DG422">
        <v>1.59941879423976</v>
      </c>
      <c r="DH422">
        <v>41.91111106085</v>
      </c>
      <c r="DI422">
        <v>12858.1269230769</v>
      </c>
      <c r="DJ422">
        <v>15</v>
      </c>
      <c r="DK422">
        <v>1626126261</v>
      </c>
      <c r="DL422" t="s">
        <v>294</v>
      </c>
      <c r="DM422">
        <v>1626126255</v>
      </c>
      <c r="DN422">
        <v>1626126261</v>
      </c>
      <c r="DO422">
        <v>7</v>
      </c>
      <c r="DP422">
        <v>0.339</v>
      </c>
      <c r="DQ422">
        <v>0.02</v>
      </c>
      <c r="DR422">
        <v>2.158</v>
      </c>
      <c r="DS422">
        <v>-0.064</v>
      </c>
      <c r="DT422">
        <v>420</v>
      </c>
      <c r="DU422">
        <v>4</v>
      </c>
      <c r="DV422">
        <v>0.09</v>
      </c>
      <c r="DW422">
        <v>0.05</v>
      </c>
      <c r="DX422">
        <v>-21.1468341463415</v>
      </c>
      <c r="DY422">
        <v>-0.184467595818831</v>
      </c>
      <c r="DZ422">
        <v>0.0461526132746151</v>
      </c>
      <c r="EA422">
        <v>1</v>
      </c>
      <c r="EB422">
        <v>875.100363636364</v>
      </c>
      <c r="EC422">
        <v>2.00764877610342</v>
      </c>
      <c r="ED422">
        <v>0.268822665235562</v>
      </c>
      <c r="EE422">
        <v>1</v>
      </c>
      <c r="EF422">
        <v>5.82507804878049</v>
      </c>
      <c r="EG422">
        <v>0.411462020905932</v>
      </c>
      <c r="EH422">
        <v>0.0423613006329443</v>
      </c>
      <c r="EI422">
        <v>0</v>
      </c>
      <c r="EJ422">
        <v>2</v>
      </c>
      <c r="EK422">
        <v>3</v>
      </c>
      <c r="EL422" t="s">
        <v>340</v>
      </c>
      <c r="EM422">
        <v>100</v>
      </c>
      <c r="EN422">
        <v>100</v>
      </c>
      <c r="EO422">
        <v>2.125</v>
      </c>
      <c r="EP422">
        <v>-0.0105</v>
      </c>
      <c r="EQ422">
        <v>1.36772170046793</v>
      </c>
      <c r="ER422">
        <v>0.00225868272383977</v>
      </c>
      <c r="ES422">
        <v>-9.96746185667655e-07</v>
      </c>
      <c r="ET422">
        <v>2.83711317370827e-10</v>
      </c>
      <c r="EU422">
        <v>-0.063082517618382</v>
      </c>
      <c r="EV422">
        <v>-0.00217948432402501</v>
      </c>
      <c r="EW422">
        <v>0.000453263451741206</v>
      </c>
      <c r="EX422">
        <v>-1.16319206543697e-06</v>
      </c>
      <c r="EY422">
        <v>-2</v>
      </c>
      <c r="EZ422">
        <v>2196</v>
      </c>
      <c r="FA422">
        <v>1</v>
      </c>
      <c r="FB422">
        <v>25</v>
      </c>
      <c r="FC422">
        <v>14.5</v>
      </c>
      <c r="FD422">
        <v>14.4</v>
      </c>
      <c r="FE422">
        <v>18</v>
      </c>
      <c r="FF422">
        <v>949.572</v>
      </c>
      <c r="FG422">
        <v>429.399</v>
      </c>
      <c r="FH422">
        <v>34.5235</v>
      </c>
      <c r="FI422">
        <v>25.4243</v>
      </c>
      <c r="FJ422">
        <v>30.0004</v>
      </c>
      <c r="FK422">
        <v>25.4952</v>
      </c>
      <c r="FL422">
        <v>25.5295</v>
      </c>
      <c r="FM422">
        <v>25.3408</v>
      </c>
      <c r="FN422">
        <v>56.2762</v>
      </c>
      <c r="FO422">
        <v>0</v>
      </c>
      <c r="FP422">
        <v>34.66</v>
      </c>
      <c r="FQ422">
        <v>420</v>
      </c>
      <c r="FR422">
        <v>7.92456</v>
      </c>
      <c r="FS422">
        <v>101.442</v>
      </c>
      <c r="FT422">
        <v>102.06</v>
      </c>
    </row>
    <row r="423" spans="1:176">
      <c r="A423">
        <v>407</v>
      </c>
      <c r="B423">
        <v>1626127126.6</v>
      </c>
      <c r="C423">
        <v>812.099999904633</v>
      </c>
      <c r="D423" t="s">
        <v>1108</v>
      </c>
      <c r="E423" t="s">
        <v>1109</v>
      </c>
      <c r="F423">
        <v>1</v>
      </c>
      <c r="I423">
        <v>1626127125.6</v>
      </c>
      <c r="J423">
        <f>(K423)/1000</f>
        <v>0</v>
      </c>
      <c r="K423">
        <f>1000*CC423*AI423*(BY423-BZ423)/(100*BR423*(1000-AI423*BY423))</f>
        <v>0</v>
      </c>
      <c r="L423">
        <f>CC423*AI423*(BX423-BW423*(1000-AI423*BZ423)/(1000-AI423*BY423))/(100*BR423)</f>
        <v>0</v>
      </c>
      <c r="M423">
        <f>BW423 - IF(AI423&gt;1, L423*BR423*100.0/(AK423*CK423), 0)</f>
        <v>0</v>
      </c>
      <c r="N423">
        <f>((T423-J423/2)*M423-L423)/(T423+J423/2)</f>
        <v>0</v>
      </c>
      <c r="O423">
        <f>N423*(CD423+CE423)/1000.0</f>
        <v>0</v>
      </c>
      <c r="P423">
        <f>(BW423 - IF(AI423&gt;1, L423*BR423*100.0/(AK423*CK423), 0))*(CD423+CE423)/1000.0</f>
        <v>0</v>
      </c>
      <c r="Q423">
        <f>2.0/((1/S423-1/R423)+SIGN(S423)*SQRT((1/S423-1/R423)*(1/S423-1/R423) + 4*BS423/((BS423+1)*(BS423+1))*(2*1/S423*1/R423-1/R423*1/R423)))</f>
        <v>0</v>
      </c>
      <c r="R423">
        <f>IF(LEFT(BT423,1)&lt;&gt;"0",IF(LEFT(BT423,1)="1",3.0,BU423),$D$5+$E$5*(CK423*CD423/($K$5*1000))+$F$5*(CK423*CD423/($K$5*1000))*MAX(MIN(BR423,$J$5),$I$5)*MAX(MIN(BR423,$J$5),$I$5)+$G$5*MAX(MIN(BR423,$J$5),$I$5)*(CK423*CD423/($K$5*1000))+$H$5*(CK423*CD423/($K$5*1000))*(CK423*CD423/($K$5*1000)))</f>
        <v>0</v>
      </c>
      <c r="S423">
        <f>J423*(1000-(1000*0.61365*exp(17.502*W423/(240.97+W423))/(CD423+CE423)+BY423)/2)/(1000*0.61365*exp(17.502*W423/(240.97+W423))/(CD423+CE423)-BY423)</f>
        <v>0</v>
      </c>
      <c r="T423">
        <f>1/((BS423+1)/(Q423/1.6)+1/(R423/1.37)) + BS423/((BS423+1)/(Q423/1.6) + BS423/(R423/1.37))</f>
        <v>0</v>
      </c>
      <c r="U423">
        <f>(BN423*BQ423)</f>
        <v>0</v>
      </c>
      <c r="V423">
        <f>(CF423+(U423+2*0.95*5.67E-8*(((CF423+$B$7)+273)^4-(CF423+273)^4)-44100*J423)/(1.84*29.3*R423+8*0.95*5.67E-8*(CF423+273)^3))</f>
        <v>0</v>
      </c>
      <c r="W423">
        <f>($C$7*CG423+$D$7*CH423+$E$7*V423)</f>
        <v>0</v>
      </c>
      <c r="X423">
        <f>0.61365*exp(17.502*W423/(240.97+W423))</f>
        <v>0</v>
      </c>
      <c r="Y423">
        <f>(Z423/AA423*100)</f>
        <v>0</v>
      </c>
      <c r="Z423">
        <f>BY423*(CD423+CE423)/1000</f>
        <v>0</v>
      </c>
      <c r="AA423">
        <f>0.61365*exp(17.502*CF423/(240.97+CF423))</f>
        <v>0</v>
      </c>
      <c r="AB423">
        <f>(X423-BY423*(CD423+CE423)/1000)</f>
        <v>0</v>
      </c>
      <c r="AC423">
        <f>(-J423*44100)</f>
        <v>0</v>
      </c>
      <c r="AD423">
        <f>2*29.3*R423*0.92*(CF423-W423)</f>
        <v>0</v>
      </c>
      <c r="AE423">
        <f>2*0.95*5.67E-8*(((CF423+$B$7)+273)^4-(W423+273)^4)</f>
        <v>0</v>
      </c>
      <c r="AF423">
        <f>U423+AE423+AC423+AD423</f>
        <v>0</v>
      </c>
      <c r="AG423">
        <v>9</v>
      </c>
      <c r="AH423">
        <v>1</v>
      </c>
      <c r="AI423">
        <f>IF(AG423*$H$13&gt;=AK423,1.0,(AK423/(AK423-AG423*$H$13)))</f>
        <v>0</v>
      </c>
      <c r="AJ423">
        <f>(AI423-1)*100</f>
        <v>0</v>
      </c>
      <c r="AK423">
        <f>MAX(0,($B$13+$C$13*CK423)/(1+$D$13*CK423)*CD423/(CF423+273)*$E$13)</f>
        <v>0</v>
      </c>
      <c r="AL423" t="s">
        <v>292</v>
      </c>
      <c r="AM423" t="s">
        <v>292</v>
      </c>
      <c r="AN423">
        <v>0</v>
      </c>
      <c r="AO423">
        <v>0</v>
      </c>
      <c r="AP423">
        <f>1-AN423/AO423</f>
        <v>0</v>
      </c>
      <c r="AQ423">
        <v>0</v>
      </c>
      <c r="AR423" t="s">
        <v>292</v>
      </c>
      <c r="AS423" t="s">
        <v>292</v>
      </c>
      <c r="AT423">
        <v>0</v>
      </c>
      <c r="AU423">
        <v>0</v>
      </c>
      <c r="AV423">
        <f>1-AT423/AU423</f>
        <v>0</v>
      </c>
      <c r="AW423">
        <v>0.5</v>
      </c>
      <c r="AX423">
        <f>BO423</f>
        <v>0</v>
      </c>
      <c r="AY423">
        <f>L423</f>
        <v>0</v>
      </c>
      <c r="AZ423">
        <f>AV423*AW423*AX423</f>
        <v>0</v>
      </c>
      <c r="BA423">
        <f>(AY423-AQ423)/AX423</f>
        <v>0</v>
      </c>
      <c r="BB423">
        <f>(AO423-AU423)/AU423</f>
        <v>0</v>
      </c>
      <c r="BC423">
        <f>AN423/(AP423+AN423/AU423)</f>
        <v>0</v>
      </c>
      <c r="BD423" t="s">
        <v>292</v>
      </c>
      <c r="BE423">
        <v>0</v>
      </c>
      <c r="BF423">
        <f>IF(BE423&lt;&gt;0, BE423, BC423)</f>
        <v>0</v>
      </c>
      <c r="BG423">
        <f>1-BF423/AU423</f>
        <v>0</v>
      </c>
      <c r="BH423">
        <f>(AU423-AT423)/(AU423-BF423)</f>
        <v>0</v>
      </c>
      <c r="BI423">
        <f>(AO423-AU423)/(AO423-BF423)</f>
        <v>0</v>
      </c>
      <c r="BJ423">
        <f>(AU423-AT423)/(AU423-AN423)</f>
        <v>0</v>
      </c>
      <c r="BK423">
        <f>(AO423-AU423)/(AO423-AN423)</f>
        <v>0</v>
      </c>
      <c r="BL423">
        <f>(BH423*BF423/AT423)</f>
        <v>0</v>
      </c>
      <c r="BM423">
        <f>(1-BL423)</f>
        <v>0</v>
      </c>
      <c r="BN423">
        <f>$B$11*CL423+$C$11*CM423+$F$11*CN423*(1-CQ423)</f>
        <v>0</v>
      </c>
      <c r="BO423">
        <f>BN423*BP423</f>
        <v>0</v>
      </c>
      <c r="BP423">
        <f>($B$11*$D$9+$C$11*$D$9+$F$11*((DA423+CS423)/MAX(DA423+CS423+DB423, 0.1)*$I$9+DB423/MAX(DA423+CS423+DB423, 0.1)*$J$9))/($B$11+$C$11+$F$11)</f>
        <v>0</v>
      </c>
      <c r="BQ423">
        <f>($B$11*$K$9+$C$11*$K$9+$F$11*((DA423+CS423)/MAX(DA423+CS423+DB423, 0.1)*$P$9+DB423/MAX(DA423+CS423+DB423, 0.1)*$Q$9))/($B$11+$C$11+$F$11)</f>
        <v>0</v>
      </c>
      <c r="BR423">
        <v>6</v>
      </c>
      <c r="BS423">
        <v>0.5</v>
      </c>
      <c r="BT423" t="s">
        <v>293</v>
      </c>
      <c r="BU423">
        <v>2</v>
      </c>
      <c r="BV423">
        <v>1626127125.6</v>
      </c>
      <c r="BW423">
        <v>398.790666666667</v>
      </c>
      <c r="BX423">
        <v>419.891666666667</v>
      </c>
      <c r="BY423">
        <v>13.7432666666667</v>
      </c>
      <c r="BZ423">
        <v>7.83712333333333</v>
      </c>
      <c r="CA423">
        <v>396.666</v>
      </c>
      <c r="CB423">
        <v>13.7536333333333</v>
      </c>
      <c r="CC423">
        <v>899.977666666667</v>
      </c>
      <c r="CD423">
        <v>100.775</v>
      </c>
      <c r="CE423">
        <v>0.111911666666667</v>
      </c>
      <c r="CF423">
        <v>28.9993</v>
      </c>
      <c r="CG423">
        <v>26.9126</v>
      </c>
      <c r="CH423">
        <v>999.9</v>
      </c>
      <c r="CI423">
        <v>0</v>
      </c>
      <c r="CJ423">
        <v>0</v>
      </c>
      <c r="CK423">
        <v>10025.2</v>
      </c>
      <c r="CL423">
        <v>0</v>
      </c>
      <c r="CM423">
        <v>0.221023</v>
      </c>
      <c r="CN423">
        <v>1459.92666666667</v>
      </c>
      <c r="CO423">
        <v>0.972999</v>
      </c>
      <c r="CP423">
        <v>0.0270008</v>
      </c>
      <c r="CQ423">
        <v>0</v>
      </c>
      <c r="CR423">
        <v>875.347</v>
      </c>
      <c r="CS423">
        <v>4.99999</v>
      </c>
      <c r="CT423">
        <v>12863.3333333333</v>
      </c>
      <c r="CU423">
        <v>12727.6666666667</v>
      </c>
      <c r="CV423">
        <v>40.7706666666667</v>
      </c>
      <c r="CW423">
        <v>42.5</v>
      </c>
      <c r="CX423">
        <v>41.75</v>
      </c>
      <c r="CY423">
        <v>42.062</v>
      </c>
      <c r="CZ423">
        <v>43.062</v>
      </c>
      <c r="DA423">
        <v>1415.64666666667</v>
      </c>
      <c r="DB423">
        <v>39.28</v>
      </c>
      <c r="DC423">
        <v>0</v>
      </c>
      <c r="DD423">
        <v>1626127135.9</v>
      </c>
      <c r="DE423">
        <v>0</v>
      </c>
      <c r="DF423">
        <v>875.28564</v>
      </c>
      <c r="DG423">
        <v>1.46646152724361</v>
      </c>
      <c r="DH423">
        <v>41.9692306739442</v>
      </c>
      <c r="DI423">
        <v>12859.704</v>
      </c>
      <c r="DJ423">
        <v>15</v>
      </c>
      <c r="DK423">
        <v>1626126261</v>
      </c>
      <c r="DL423" t="s">
        <v>294</v>
      </c>
      <c r="DM423">
        <v>1626126255</v>
      </c>
      <c r="DN423">
        <v>1626126261</v>
      </c>
      <c r="DO423">
        <v>7</v>
      </c>
      <c r="DP423">
        <v>0.339</v>
      </c>
      <c r="DQ423">
        <v>0.02</v>
      </c>
      <c r="DR423">
        <v>2.158</v>
      </c>
      <c r="DS423">
        <v>-0.064</v>
      </c>
      <c r="DT423">
        <v>420</v>
      </c>
      <c r="DU423">
        <v>4</v>
      </c>
      <c r="DV423">
        <v>0.09</v>
      </c>
      <c r="DW423">
        <v>0.05</v>
      </c>
      <c r="DX423">
        <v>-21.1425414634146</v>
      </c>
      <c r="DY423">
        <v>-0.0608822299651852</v>
      </c>
      <c r="DZ423">
        <v>0.0496291022786066</v>
      </c>
      <c r="EA423">
        <v>1</v>
      </c>
      <c r="EB423">
        <v>875.176090909091</v>
      </c>
      <c r="EC423">
        <v>1.97271612507582</v>
      </c>
      <c r="ED423">
        <v>0.267927552808059</v>
      </c>
      <c r="EE423">
        <v>1</v>
      </c>
      <c r="EF423">
        <v>5.83988731707317</v>
      </c>
      <c r="EG423">
        <v>0.408419790940779</v>
      </c>
      <c r="EH423">
        <v>0.042076851583066</v>
      </c>
      <c r="EI423">
        <v>0</v>
      </c>
      <c r="EJ423">
        <v>2</v>
      </c>
      <c r="EK423">
        <v>3</v>
      </c>
      <c r="EL423" t="s">
        <v>340</v>
      </c>
      <c r="EM423">
        <v>100</v>
      </c>
      <c r="EN423">
        <v>100</v>
      </c>
      <c r="EO423">
        <v>2.125</v>
      </c>
      <c r="EP423">
        <v>-0.0102</v>
      </c>
      <c r="EQ423">
        <v>1.36772170046793</v>
      </c>
      <c r="ER423">
        <v>0.00225868272383977</v>
      </c>
      <c r="ES423">
        <v>-9.96746185667655e-07</v>
      </c>
      <c r="ET423">
        <v>2.83711317370827e-10</v>
      </c>
      <c r="EU423">
        <v>-0.063082517618382</v>
      </c>
      <c r="EV423">
        <v>-0.00217948432402501</v>
      </c>
      <c r="EW423">
        <v>0.000453263451741206</v>
      </c>
      <c r="EX423">
        <v>-1.16319206543697e-06</v>
      </c>
      <c r="EY423">
        <v>-2</v>
      </c>
      <c r="EZ423">
        <v>2196</v>
      </c>
      <c r="FA423">
        <v>1</v>
      </c>
      <c r="FB423">
        <v>25</v>
      </c>
      <c r="FC423">
        <v>14.5</v>
      </c>
      <c r="FD423">
        <v>14.4</v>
      </c>
      <c r="FE423">
        <v>18</v>
      </c>
      <c r="FF423">
        <v>949.356</v>
      </c>
      <c r="FG423">
        <v>429.413</v>
      </c>
      <c r="FH423">
        <v>34.5864</v>
      </c>
      <c r="FI423">
        <v>25.4265</v>
      </c>
      <c r="FJ423">
        <v>30.0005</v>
      </c>
      <c r="FK423">
        <v>25.4963</v>
      </c>
      <c r="FL423">
        <v>25.5295</v>
      </c>
      <c r="FM423">
        <v>25.3426</v>
      </c>
      <c r="FN423">
        <v>56.2762</v>
      </c>
      <c r="FO423">
        <v>0</v>
      </c>
      <c r="FP423">
        <v>34.66</v>
      </c>
      <c r="FQ423">
        <v>420</v>
      </c>
      <c r="FR423">
        <v>7.97836</v>
      </c>
      <c r="FS423">
        <v>101.441</v>
      </c>
      <c r="FT423">
        <v>102.06</v>
      </c>
    </row>
    <row r="424" spans="1:176">
      <c r="A424">
        <v>408</v>
      </c>
      <c r="B424">
        <v>1626127128.6</v>
      </c>
      <c r="C424">
        <v>814.099999904633</v>
      </c>
      <c r="D424" t="s">
        <v>1110</v>
      </c>
      <c r="E424" t="s">
        <v>1111</v>
      </c>
      <c r="F424">
        <v>1</v>
      </c>
      <c r="I424">
        <v>1626127127.6</v>
      </c>
      <c r="J424">
        <f>(K424)/1000</f>
        <v>0</v>
      </c>
      <c r="K424">
        <f>1000*CC424*AI424*(BY424-BZ424)/(100*BR424*(1000-AI424*BY424))</f>
        <v>0</v>
      </c>
      <c r="L424">
        <f>CC424*AI424*(BX424-BW424*(1000-AI424*BZ424)/(1000-AI424*BY424))/(100*BR424)</f>
        <v>0</v>
      </c>
      <c r="M424">
        <f>BW424 - IF(AI424&gt;1, L424*BR424*100.0/(AK424*CK424), 0)</f>
        <v>0</v>
      </c>
      <c r="N424">
        <f>((T424-J424/2)*M424-L424)/(T424+J424/2)</f>
        <v>0</v>
      </c>
      <c r="O424">
        <f>N424*(CD424+CE424)/1000.0</f>
        <v>0</v>
      </c>
      <c r="P424">
        <f>(BW424 - IF(AI424&gt;1, L424*BR424*100.0/(AK424*CK424), 0))*(CD424+CE424)/1000.0</f>
        <v>0</v>
      </c>
      <c r="Q424">
        <f>2.0/((1/S424-1/R424)+SIGN(S424)*SQRT((1/S424-1/R424)*(1/S424-1/R424) + 4*BS424/((BS424+1)*(BS424+1))*(2*1/S424*1/R424-1/R424*1/R424)))</f>
        <v>0</v>
      </c>
      <c r="R424">
        <f>IF(LEFT(BT424,1)&lt;&gt;"0",IF(LEFT(BT424,1)="1",3.0,BU424),$D$5+$E$5*(CK424*CD424/($K$5*1000))+$F$5*(CK424*CD424/($K$5*1000))*MAX(MIN(BR424,$J$5),$I$5)*MAX(MIN(BR424,$J$5),$I$5)+$G$5*MAX(MIN(BR424,$J$5),$I$5)*(CK424*CD424/($K$5*1000))+$H$5*(CK424*CD424/($K$5*1000))*(CK424*CD424/($K$5*1000)))</f>
        <v>0</v>
      </c>
      <c r="S424">
        <f>J424*(1000-(1000*0.61365*exp(17.502*W424/(240.97+W424))/(CD424+CE424)+BY424)/2)/(1000*0.61365*exp(17.502*W424/(240.97+W424))/(CD424+CE424)-BY424)</f>
        <v>0</v>
      </c>
      <c r="T424">
        <f>1/((BS424+1)/(Q424/1.6)+1/(R424/1.37)) + BS424/((BS424+1)/(Q424/1.6) + BS424/(R424/1.37))</f>
        <v>0</v>
      </c>
      <c r="U424">
        <f>(BN424*BQ424)</f>
        <v>0</v>
      </c>
      <c r="V424">
        <f>(CF424+(U424+2*0.95*5.67E-8*(((CF424+$B$7)+273)^4-(CF424+273)^4)-44100*J424)/(1.84*29.3*R424+8*0.95*5.67E-8*(CF424+273)^3))</f>
        <v>0</v>
      </c>
      <c r="W424">
        <f>($C$7*CG424+$D$7*CH424+$E$7*V424)</f>
        <v>0</v>
      </c>
      <c r="X424">
        <f>0.61365*exp(17.502*W424/(240.97+W424))</f>
        <v>0</v>
      </c>
      <c r="Y424">
        <f>(Z424/AA424*100)</f>
        <v>0</v>
      </c>
      <c r="Z424">
        <f>BY424*(CD424+CE424)/1000</f>
        <v>0</v>
      </c>
      <c r="AA424">
        <f>0.61365*exp(17.502*CF424/(240.97+CF424))</f>
        <v>0</v>
      </c>
      <c r="AB424">
        <f>(X424-BY424*(CD424+CE424)/1000)</f>
        <v>0</v>
      </c>
      <c r="AC424">
        <f>(-J424*44100)</f>
        <v>0</v>
      </c>
      <c r="AD424">
        <f>2*29.3*R424*0.92*(CF424-W424)</f>
        <v>0</v>
      </c>
      <c r="AE424">
        <f>2*0.95*5.67E-8*(((CF424+$B$7)+273)^4-(W424+273)^4)</f>
        <v>0</v>
      </c>
      <c r="AF424">
        <f>U424+AE424+AC424+AD424</f>
        <v>0</v>
      </c>
      <c r="AG424">
        <v>9</v>
      </c>
      <c r="AH424">
        <v>1</v>
      </c>
      <c r="AI424">
        <f>IF(AG424*$H$13&gt;=AK424,1.0,(AK424/(AK424-AG424*$H$13)))</f>
        <v>0</v>
      </c>
      <c r="AJ424">
        <f>(AI424-1)*100</f>
        <v>0</v>
      </c>
      <c r="AK424">
        <f>MAX(0,($B$13+$C$13*CK424)/(1+$D$13*CK424)*CD424/(CF424+273)*$E$13)</f>
        <v>0</v>
      </c>
      <c r="AL424" t="s">
        <v>292</v>
      </c>
      <c r="AM424" t="s">
        <v>292</v>
      </c>
      <c r="AN424">
        <v>0</v>
      </c>
      <c r="AO424">
        <v>0</v>
      </c>
      <c r="AP424">
        <f>1-AN424/AO424</f>
        <v>0</v>
      </c>
      <c r="AQ424">
        <v>0</v>
      </c>
      <c r="AR424" t="s">
        <v>292</v>
      </c>
      <c r="AS424" t="s">
        <v>292</v>
      </c>
      <c r="AT424">
        <v>0</v>
      </c>
      <c r="AU424">
        <v>0</v>
      </c>
      <c r="AV424">
        <f>1-AT424/AU424</f>
        <v>0</v>
      </c>
      <c r="AW424">
        <v>0.5</v>
      </c>
      <c r="AX424">
        <f>BO424</f>
        <v>0</v>
      </c>
      <c r="AY424">
        <f>L424</f>
        <v>0</v>
      </c>
      <c r="AZ424">
        <f>AV424*AW424*AX424</f>
        <v>0</v>
      </c>
      <c r="BA424">
        <f>(AY424-AQ424)/AX424</f>
        <v>0</v>
      </c>
      <c r="BB424">
        <f>(AO424-AU424)/AU424</f>
        <v>0</v>
      </c>
      <c r="BC424">
        <f>AN424/(AP424+AN424/AU424)</f>
        <v>0</v>
      </c>
      <c r="BD424" t="s">
        <v>292</v>
      </c>
      <c r="BE424">
        <v>0</v>
      </c>
      <c r="BF424">
        <f>IF(BE424&lt;&gt;0, BE424, BC424)</f>
        <v>0</v>
      </c>
      <c r="BG424">
        <f>1-BF424/AU424</f>
        <v>0</v>
      </c>
      <c r="BH424">
        <f>(AU424-AT424)/(AU424-BF424)</f>
        <v>0</v>
      </c>
      <c r="BI424">
        <f>(AO424-AU424)/(AO424-BF424)</f>
        <v>0</v>
      </c>
      <c r="BJ424">
        <f>(AU424-AT424)/(AU424-AN424)</f>
        <v>0</v>
      </c>
      <c r="BK424">
        <f>(AO424-AU424)/(AO424-AN424)</f>
        <v>0</v>
      </c>
      <c r="BL424">
        <f>(BH424*BF424/AT424)</f>
        <v>0</v>
      </c>
      <c r="BM424">
        <f>(1-BL424)</f>
        <v>0</v>
      </c>
      <c r="BN424">
        <f>$B$11*CL424+$C$11*CM424+$F$11*CN424*(1-CQ424)</f>
        <v>0</v>
      </c>
      <c r="BO424">
        <f>BN424*BP424</f>
        <v>0</v>
      </c>
      <c r="BP424">
        <f>($B$11*$D$9+$C$11*$D$9+$F$11*((DA424+CS424)/MAX(DA424+CS424+DB424, 0.1)*$I$9+DB424/MAX(DA424+CS424+DB424, 0.1)*$J$9))/($B$11+$C$11+$F$11)</f>
        <v>0</v>
      </c>
      <c r="BQ424">
        <f>($B$11*$K$9+$C$11*$K$9+$F$11*((DA424+CS424)/MAX(DA424+CS424+DB424, 0.1)*$P$9+DB424/MAX(DA424+CS424+DB424, 0.1)*$Q$9))/($B$11+$C$11+$F$11)</f>
        <v>0</v>
      </c>
      <c r="BR424">
        <v>6</v>
      </c>
      <c r="BS424">
        <v>0.5</v>
      </c>
      <c r="BT424" t="s">
        <v>293</v>
      </c>
      <c r="BU424">
        <v>2</v>
      </c>
      <c r="BV424">
        <v>1626127127.6</v>
      </c>
      <c r="BW424">
        <v>398.756666666667</v>
      </c>
      <c r="BX424">
        <v>419.944333333333</v>
      </c>
      <c r="BY424">
        <v>13.7792666666667</v>
      </c>
      <c r="BZ424">
        <v>7.87178</v>
      </c>
      <c r="CA424">
        <v>396.632</v>
      </c>
      <c r="CB424">
        <v>13.7892666666667</v>
      </c>
      <c r="CC424">
        <v>899.990333333333</v>
      </c>
      <c r="CD424">
        <v>100.775333333333</v>
      </c>
      <c r="CE424">
        <v>0.111724</v>
      </c>
      <c r="CF424">
        <v>29.045</v>
      </c>
      <c r="CG424">
        <v>26.9462</v>
      </c>
      <c r="CH424">
        <v>999.9</v>
      </c>
      <c r="CI424">
        <v>0</v>
      </c>
      <c r="CJ424">
        <v>0</v>
      </c>
      <c r="CK424">
        <v>10047.9333333333</v>
      </c>
      <c r="CL424">
        <v>0</v>
      </c>
      <c r="CM424">
        <v>0.221023</v>
      </c>
      <c r="CN424">
        <v>1459.92</v>
      </c>
      <c r="CO424">
        <v>0.972999</v>
      </c>
      <c r="CP424">
        <v>0.0270008</v>
      </c>
      <c r="CQ424">
        <v>0</v>
      </c>
      <c r="CR424">
        <v>875.787</v>
      </c>
      <c r="CS424">
        <v>4.99999</v>
      </c>
      <c r="CT424">
        <v>12864.8666666667</v>
      </c>
      <c r="CU424">
        <v>12727.7</v>
      </c>
      <c r="CV424">
        <v>40.7706666666667</v>
      </c>
      <c r="CW424">
        <v>42.5</v>
      </c>
      <c r="CX424">
        <v>41.75</v>
      </c>
      <c r="CY424">
        <v>42.062</v>
      </c>
      <c r="CZ424">
        <v>43.104</v>
      </c>
      <c r="DA424">
        <v>1415.64</v>
      </c>
      <c r="DB424">
        <v>39.28</v>
      </c>
      <c r="DC424">
        <v>0</v>
      </c>
      <c r="DD424">
        <v>1626127137.7</v>
      </c>
      <c r="DE424">
        <v>0</v>
      </c>
      <c r="DF424">
        <v>875.327076923077</v>
      </c>
      <c r="DG424">
        <v>2.50591452453761</v>
      </c>
      <c r="DH424">
        <v>42.27008546929</v>
      </c>
      <c r="DI424">
        <v>12860.6076923077</v>
      </c>
      <c r="DJ424">
        <v>15</v>
      </c>
      <c r="DK424">
        <v>1626126261</v>
      </c>
      <c r="DL424" t="s">
        <v>294</v>
      </c>
      <c r="DM424">
        <v>1626126255</v>
      </c>
      <c r="DN424">
        <v>1626126261</v>
      </c>
      <c r="DO424">
        <v>7</v>
      </c>
      <c r="DP424">
        <v>0.339</v>
      </c>
      <c r="DQ424">
        <v>0.02</v>
      </c>
      <c r="DR424">
        <v>2.158</v>
      </c>
      <c r="DS424">
        <v>-0.064</v>
      </c>
      <c r="DT424">
        <v>420</v>
      </c>
      <c r="DU424">
        <v>4</v>
      </c>
      <c r="DV424">
        <v>0.09</v>
      </c>
      <c r="DW424">
        <v>0.05</v>
      </c>
      <c r="DX424">
        <v>-21.1438146341463</v>
      </c>
      <c r="DY424">
        <v>-0.0475693379790853</v>
      </c>
      <c r="DZ424">
        <v>0.0509058124094028</v>
      </c>
      <c r="EA424">
        <v>1</v>
      </c>
      <c r="EB424">
        <v>875.248371428571</v>
      </c>
      <c r="EC424">
        <v>1.89740512013254</v>
      </c>
      <c r="ED424">
        <v>0.28086276117037</v>
      </c>
      <c r="EE424">
        <v>1</v>
      </c>
      <c r="EF424">
        <v>5.8525043902439</v>
      </c>
      <c r="EG424">
        <v>0.388542020905923</v>
      </c>
      <c r="EH424">
        <v>0.0403074014899509</v>
      </c>
      <c r="EI424">
        <v>0</v>
      </c>
      <c r="EJ424">
        <v>2</v>
      </c>
      <c r="EK424">
        <v>3</v>
      </c>
      <c r="EL424" t="s">
        <v>340</v>
      </c>
      <c r="EM424">
        <v>100</v>
      </c>
      <c r="EN424">
        <v>100</v>
      </c>
      <c r="EO424">
        <v>2.124</v>
      </c>
      <c r="EP424">
        <v>-0.0098</v>
      </c>
      <c r="EQ424">
        <v>1.36772170046793</v>
      </c>
      <c r="ER424">
        <v>0.00225868272383977</v>
      </c>
      <c r="ES424">
        <v>-9.96746185667655e-07</v>
      </c>
      <c r="ET424">
        <v>2.83711317370827e-10</v>
      </c>
      <c r="EU424">
        <v>-0.063082517618382</v>
      </c>
      <c r="EV424">
        <v>-0.00217948432402501</v>
      </c>
      <c r="EW424">
        <v>0.000453263451741206</v>
      </c>
      <c r="EX424">
        <v>-1.16319206543697e-06</v>
      </c>
      <c r="EY424">
        <v>-2</v>
      </c>
      <c r="EZ424">
        <v>2196</v>
      </c>
      <c r="FA424">
        <v>1</v>
      </c>
      <c r="FB424">
        <v>25</v>
      </c>
      <c r="FC424">
        <v>14.6</v>
      </c>
      <c r="FD424">
        <v>14.5</v>
      </c>
      <c r="FE424">
        <v>18</v>
      </c>
      <c r="FF424">
        <v>949.492</v>
      </c>
      <c r="FG424">
        <v>429.374</v>
      </c>
      <c r="FH424">
        <v>34.6579</v>
      </c>
      <c r="FI424">
        <v>25.4287</v>
      </c>
      <c r="FJ424">
        <v>30.0005</v>
      </c>
      <c r="FK424">
        <v>25.4966</v>
      </c>
      <c r="FL424">
        <v>25.5302</v>
      </c>
      <c r="FM424">
        <v>25.3395</v>
      </c>
      <c r="FN424">
        <v>56.2762</v>
      </c>
      <c r="FO424">
        <v>0</v>
      </c>
      <c r="FP424">
        <v>34.76</v>
      </c>
      <c r="FQ424">
        <v>420</v>
      </c>
      <c r="FR424">
        <v>7.97265</v>
      </c>
      <c r="FS424">
        <v>101.44</v>
      </c>
      <c r="FT424">
        <v>102.06</v>
      </c>
    </row>
    <row r="425" spans="1:176">
      <c r="A425">
        <v>409</v>
      </c>
      <c r="B425">
        <v>1626127130.6</v>
      </c>
      <c r="C425">
        <v>816.099999904633</v>
      </c>
      <c r="D425" t="s">
        <v>1112</v>
      </c>
      <c r="E425" t="s">
        <v>1113</v>
      </c>
      <c r="F425">
        <v>1</v>
      </c>
      <c r="I425">
        <v>1626127129.6</v>
      </c>
      <c r="J425">
        <f>(K425)/1000</f>
        <v>0</v>
      </c>
      <c r="K425">
        <f>1000*CC425*AI425*(BY425-BZ425)/(100*BR425*(1000-AI425*BY425))</f>
        <v>0</v>
      </c>
      <c r="L425">
        <f>CC425*AI425*(BX425-BW425*(1000-AI425*BZ425)/(1000-AI425*BY425))/(100*BR425)</f>
        <v>0</v>
      </c>
      <c r="M425">
        <f>BW425 - IF(AI425&gt;1, L425*BR425*100.0/(AK425*CK425), 0)</f>
        <v>0</v>
      </c>
      <c r="N425">
        <f>((T425-J425/2)*M425-L425)/(T425+J425/2)</f>
        <v>0</v>
      </c>
      <c r="O425">
        <f>N425*(CD425+CE425)/1000.0</f>
        <v>0</v>
      </c>
      <c r="P425">
        <f>(BW425 - IF(AI425&gt;1, L425*BR425*100.0/(AK425*CK425), 0))*(CD425+CE425)/1000.0</f>
        <v>0</v>
      </c>
      <c r="Q425">
        <f>2.0/((1/S425-1/R425)+SIGN(S425)*SQRT((1/S425-1/R425)*(1/S425-1/R425) + 4*BS425/((BS425+1)*(BS425+1))*(2*1/S425*1/R425-1/R425*1/R425)))</f>
        <v>0</v>
      </c>
      <c r="R425">
        <f>IF(LEFT(BT425,1)&lt;&gt;"0",IF(LEFT(BT425,1)="1",3.0,BU425),$D$5+$E$5*(CK425*CD425/($K$5*1000))+$F$5*(CK425*CD425/($K$5*1000))*MAX(MIN(BR425,$J$5),$I$5)*MAX(MIN(BR425,$J$5),$I$5)+$G$5*MAX(MIN(BR425,$J$5),$I$5)*(CK425*CD425/($K$5*1000))+$H$5*(CK425*CD425/($K$5*1000))*(CK425*CD425/($K$5*1000)))</f>
        <v>0</v>
      </c>
      <c r="S425">
        <f>J425*(1000-(1000*0.61365*exp(17.502*W425/(240.97+W425))/(CD425+CE425)+BY425)/2)/(1000*0.61365*exp(17.502*W425/(240.97+W425))/(CD425+CE425)-BY425)</f>
        <v>0</v>
      </c>
      <c r="T425">
        <f>1/((BS425+1)/(Q425/1.6)+1/(R425/1.37)) + BS425/((BS425+1)/(Q425/1.6) + BS425/(R425/1.37))</f>
        <v>0</v>
      </c>
      <c r="U425">
        <f>(BN425*BQ425)</f>
        <v>0</v>
      </c>
      <c r="V425">
        <f>(CF425+(U425+2*0.95*5.67E-8*(((CF425+$B$7)+273)^4-(CF425+273)^4)-44100*J425)/(1.84*29.3*R425+8*0.95*5.67E-8*(CF425+273)^3))</f>
        <v>0</v>
      </c>
      <c r="W425">
        <f>($C$7*CG425+$D$7*CH425+$E$7*V425)</f>
        <v>0</v>
      </c>
      <c r="X425">
        <f>0.61365*exp(17.502*W425/(240.97+W425))</f>
        <v>0</v>
      </c>
      <c r="Y425">
        <f>(Z425/AA425*100)</f>
        <v>0</v>
      </c>
      <c r="Z425">
        <f>BY425*(CD425+CE425)/1000</f>
        <v>0</v>
      </c>
      <c r="AA425">
        <f>0.61365*exp(17.502*CF425/(240.97+CF425))</f>
        <v>0</v>
      </c>
      <c r="AB425">
        <f>(X425-BY425*(CD425+CE425)/1000)</f>
        <v>0</v>
      </c>
      <c r="AC425">
        <f>(-J425*44100)</f>
        <v>0</v>
      </c>
      <c r="AD425">
        <f>2*29.3*R425*0.92*(CF425-W425)</f>
        <v>0</v>
      </c>
      <c r="AE425">
        <f>2*0.95*5.67E-8*(((CF425+$B$7)+273)^4-(W425+273)^4)</f>
        <v>0</v>
      </c>
      <c r="AF425">
        <f>U425+AE425+AC425+AD425</f>
        <v>0</v>
      </c>
      <c r="AG425">
        <v>9</v>
      </c>
      <c r="AH425">
        <v>1</v>
      </c>
      <c r="AI425">
        <f>IF(AG425*$H$13&gt;=AK425,1.0,(AK425/(AK425-AG425*$H$13)))</f>
        <v>0</v>
      </c>
      <c r="AJ425">
        <f>(AI425-1)*100</f>
        <v>0</v>
      </c>
      <c r="AK425">
        <f>MAX(0,($B$13+$C$13*CK425)/(1+$D$13*CK425)*CD425/(CF425+273)*$E$13)</f>
        <v>0</v>
      </c>
      <c r="AL425" t="s">
        <v>292</v>
      </c>
      <c r="AM425" t="s">
        <v>292</v>
      </c>
      <c r="AN425">
        <v>0</v>
      </c>
      <c r="AO425">
        <v>0</v>
      </c>
      <c r="AP425">
        <f>1-AN425/AO425</f>
        <v>0</v>
      </c>
      <c r="AQ425">
        <v>0</v>
      </c>
      <c r="AR425" t="s">
        <v>292</v>
      </c>
      <c r="AS425" t="s">
        <v>292</v>
      </c>
      <c r="AT425">
        <v>0</v>
      </c>
      <c r="AU425">
        <v>0</v>
      </c>
      <c r="AV425">
        <f>1-AT425/AU425</f>
        <v>0</v>
      </c>
      <c r="AW425">
        <v>0.5</v>
      </c>
      <c r="AX425">
        <f>BO425</f>
        <v>0</v>
      </c>
      <c r="AY425">
        <f>L425</f>
        <v>0</v>
      </c>
      <c r="AZ425">
        <f>AV425*AW425*AX425</f>
        <v>0</v>
      </c>
      <c r="BA425">
        <f>(AY425-AQ425)/AX425</f>
        <v>0</v>
      </c>
      <c r="BB425">
        <f>(AO425-AU425)/AU425</f>
        <v>0</v>
      </c>
      <c r="BC425">
        <f>AN425/(AP425+AN425/AU425)</f>
        <v>0</v>
      </c>
      <c r="BD425" t="s">
        <v>292</v>
      </c>
      <c r="BE425">
        <v>0</v>
      </c>
      <c r="BF425">
        <f>IF(BE425&lt;&gt;0, BE425, BC425)</f>
        <v>0</v>
      </c>
      <c r="BG425">
        <f>1-BF425/AU425</f>
        <v>0</v>
      </c>
      <c r="BH425">
        <f>(AU425-AT425)/(AU425-BF425)</f>
        <v>0</v>
      </c>
      <c r="BI425">
        <f>(AO425-AU425)/(AO425-BF425)</f>
        <v>0</v>
      </c>
      <c r="BJ425">
        <f>(AU425-AT425)/(AU425-AN425)</f>
        <v>0</v>
      </c>
      <c r="BK425">
        <f>(AO425-AU425)/(AO425-AN425)</f>
        <v>0</v>
      </c>
      <c r="BL425">
        <f>(BH425*BF425/AT425)</f>
        <v>0</v>
      </c>
      <c r="BM425">
        <f>(1-BL425)</f>
        <v>0</v>
      </c>
      <c r="BN425">
        <f>$B$11*CL425+$C$11*CM425+$F$11*CN425*(1-CQ425)</f>
        <v>0</v>
      </c>
      <c r="BO425">
        <f>BN425*BP425</f>
        <v>0</v>
      </c>
      <c r="BP425">
        <f>($B$11*$D$9+$C$11*$D$9+$F$11*((DA425+CS425)/MAX(DA425+CS425+DB425, 0.1)*$I$9+DB425/MAX(DA425+CS425+DB425, 0.1)*$J$9))/($B$11+$C$11+$F$11)</f>
        <v>0</v>
      </c>
      <c r="BQ425">
        <f>($B$11*$K$9+$C$11*$K$9+$F$11*((DA425+CS425)/MAX(DA425+CS425+DB425, 0.1)*$P$9+DB425/MAX(DA425+CS425+DB425, 0.1)*$Q$9))/($B$11+$C$11+$F$11)</f>
        <v>0</v>
      </c>
      <c r="BR425">
        <v>6</v>
      </c>
      <c r="BS425">
        <v>0.5</v>
      </c>
      <c r="BT425" t="s">
        <v>293</v>
      </c>
      <c r="BU425">
        <v>2</v>
      </c>
      <c r="BV425">
        <v>1626127129.6</v>
      </c>
      <c r="BW425">
        <v>398.777666666667</v>
      </c>
      <c r="BX425">
        <v>420.006</v>
      </c>
      <c r="BY425">
        <v>13.8167333333333</v>
      </c>
      <c r="BZ425">
        <v>7.88483</v>
      </c>
      <c r="CA425">
        <v>396.653333333333</v>
      </c>
      <c r="CB425">
        <v>13.8263666666667</v>
      </c>
      <c r="CC425">
        <v>900.026666666667</v>
      </c>
      <c r="CD425">
        <v>100.774333333333</v>
      </c>
      <c r="CE425">
        <v>0.111729666666667</v>
      </c>
      <c r="CF425">
        <v>29.0886333333333</v>
      </c>
      <c r="CG425">
        <v>26.9917</v>
      </c>
      <c r="CH425">
        <v>999.9</v>
      </c>
      <c r="CI425">
        <v>0</v>
      </c>
      <c r="CJ425">
        <v>0</v>
      </c>
      <c r="CK425">
        <v>10019.3666666667</v>
      </c>
      <c r="CL425">
        <v>0</v>
      </c>
      <c r="CM425">
        <v>0.221023</v>
      </c>
      <c r="CN425">
        <v>1460.01</v>
      </c>
      <c r="CO425">
        <v>0.973000666666667</v>
      </c>
      <c r="CP425">
        <v>0.0269992333333333</v>
      </c>
      <c r="CQ425">
        <v>0</v>
      </c>
      <c r="CR425">
        <v>875.635666666667</v>
      </c>
      <c r="CS425">
        <v>4.99999</v>
      </c>
      <c r="CT425">
        <v>12867.0666666667</v>
      </c>
      <c r="CU425">
        <v>12728.4</v>
      </c>
      <c r="CV425">
        <v>40.812</v>
      </c>
      <c r="CW425">
        <v>42.5</v>
      </c>
      <c r="CX425">
        <v>41.75</v>
      </c>
      <c r="CY425">
        <v>42.062</v>
      </c>
      <c r="CZ425">
        <v>43.104</v>
      </c>
      <c r="DA425">
        <v>1415.73</v>
      </c>
      <c r="DB425">
        <v>39.28</v>
      </c>
      <c r="DC425">
        <v>0</v>
      </c>
      <c r="DD425">
        <v>1626127140.1</v>
      </c>
      <c r="DE425">
        <v>0</v>
      </c>
      <c r="DF425">
        <v>875.422846153846</v>
      </c>
      <c r="DG425">
        <v>2.36936751489294</v>
      </c>
      <c r="DH425">
        <v>43.7641025764665</v>
      </c>
      <c r="DI425">
        <v>12862.2423076923</v>
      </c>
      <c r="DJ425">
        <v>15</v>
      </c>
      <c r="DK425">
        <v>1626126261</v>
      </c>
      <c r="DL425" t="s">
        <v>294</v>
      </c>
      <c r="DM425">
        <v>1626126255</v>
      </c>
      <c r="DN425">
        <v>1626126261</v>
      </c>
      <c r="DO425">
        <v>7</v>
      </c>
      <c r="DP425">
        <v>0.339</v>
      </c>
      <c r="DQ425">
        <v>0.02</v>
      </c>
      <c r="DR425">
        <v>2.158</v>
      </c>
      <c r="DS425">
        <v>-0.064</v>
      </c>
      <c r="DT425">
        <v>420</v>
      </c>
      <c r="DU425">
        <v>4</v>
      </c>
      <c r="DV425">
        <v>0.09</v>
      </c>
      <c r="DW425">
        <v>0.05</v>
      </c>
      <c r="DX425">
        <v>-21.1501024390244</v>
      </c>
      <c r="DY425">
        <v>-0.187319163763073</v>
      </c>
      <c r="DZ425">
        <v>0.055598440440511</v>
      </c>
      <c r="EA425">
        <v>1</v>
      </c>
      <c r="EB425">
        <v>875.338181818182</v>
      </c>
      <c r="EC425">
        <v>1.89998933168837</v>
      </c>
      <c r="ED425">
        <v>0.274538009130431</v>
      </c>
      <c r="EE425">
        <v>1</v>
      </c>
      <c r="EF425">
        <v>5.86498829268293</v>
      </c>
      <c r="EG425">
        <v>0.38434160278746</v>
      </c>
      <c r="EH425">
        <v>0.0399454359493375</v>
      </c>
      <c r="EI425">
        <v>0</v>
      </c>
      <c r="EJ425">
        <v>2</v>
      </c>
      <c r="EK425">
        <v>3</v>
      </c>
      <c r="EL425" t="s">
        <v>340</v>
      </c>
      <c r="EM425">
        <v>100</v>
      </c>
      <c r="EN425">
        <v>100</v>
      </c>
      <c r="EO425">
        <v>2.124</v>
      </c>
      <c r="EP425">
        <v>-0.0095</v>
      </c>
      <c r="EQ425">
        <v>1.36772170046793</v>
      </c>
      <c r="ER425">
        <v>0.00225868272383977</v>
      </c>
      <c r="ES425">
        <v>-9.96746185667655e-07</v>
      </c>
      <c r="ET425">
        <v>2.83711317370827e-10</v>
      </c>
      <c r="EU425">
        <v>-0.063082517618382</v>
      </c>
      <c r="EV425">
        <v>-0.00217948432402501</v>
      </c>
      <c r="EW425">
        <v>0.000453263451741206</v>
      </c>
      <c r="EX425">
        <v>-1.16319206543697e-06</v>
      </c>
      <c r="EY425">
        <v>-2</v>
      </c>
      <c r="EZ425">
        <v>2196</v>
      </c>
      <c r="FA425">
        <v>1</v>
      </c>
      <c r="FB425">
        <v>25</v>
      </c>
      <c r="FC425">
        <v>14.6</v>
      </c>
      <c r="FD425">
        <v>14.5</v>
      </c>
      <c r="FE425">
        <v>18</v>
      </c>
      <c r="FF425">
        <v>949.714</v>
      </c>
      <c r="FG425">
        <v>429.264</v>
      </c>
      <c r="FH425">
        <v>34.7238</v>
      </c>
      <c r="FI425">
        <v>25.4308</v>
      </c>
      <c r="FJ425">
        <v>30.0004</v>
      </c>
      <c r="FK425">
        <v>25.4974</v>
      </c>
      <c r="FL425">
        <v>25.5312</v>
      </c>
      <c r="FM425">
        <v>25.3394</v>
      </c>
      <c r="FN425">
        <v>55.8447</v>
      </c>
      <c r="FO425">
        <v>0</v>
      </c>
      <c r="FP425">
        <v>34.76</v>
      </c>
      <c r="FQ425">
        <v>420</v>
      </c>
      <c r="FR425">
        <v>8.02578</v>
      </c>
      <c r="FS425">
        <v>101.44</v>
      </c>
      <c r="FT425">
        <v>102.058</v>
      </c>
    </row>
    <row r="426" spans="1:176">
      <c r="A426">
        <v>410</v>
      </c>
      <c r="B426">
        <v>1626127132.6</v>
      </c>
      <c r="C426">
        <v>818.099999904633</v>
      </c>
      <c r="D426" t="s">
        <v>1114</v>
      </c>
      <c r="E426" t="s">
        <v>1115</v>
      </c>
      <c r="F426">
        <v>1</v>
      </c>
      <c r="I426">
        <v>1626127131.6</v>
      </c>
      <c r="J426">
        <f>(K426)/1000</f>
        <v>0</v>
      </c>
      <c r="K426">
        <f>1000*CC426*AI426*(BY426-BZ426)/(100*BR426*(1000-AI426*BY426))</f>
        <v>0</v>
      </c>
      <c r="L426">
        <f>CC426*AI426*(BX426-BW426*(1000-AI426*BZ426)/(1000-AI426*BY426))/(100*BR426)</f>
        <v>0</v>
      </c>
      <c r="M426">
        <f>BW426 - IF(AI426&gt;1, L426*BR426*100.0/(AK426*CK426), 0)</f>
        <v>0</v>
      </c>
      <c r="N426">
        <f>((T426-J426/2)*M426-L426)/(T426+J426/2)</f>
        <v>0</v>
      </c>
      <c r="O426">
        <f>N426*(CD426+CE426)/1000.0</f>
        <v>0</v>
      </c>
      <c r="P426">
        <f>(BW426 - IF(AI426&gt;1, L426*BR426*100.0/(AK426*CK426), 0))*(CD426+CE426)/1000.0</f>
        <v>0</v>
      </c>
      <c r="Q426">
        <f>2.0/((1/S426-1/R426)+SIGN(S426)*SQRT((1/S426-1/R426)*(1/S426-1/R426) + 4*BS426/((BS426+1)*(BS426+1))*(2*1/S426*1/R426-1/R426*1/R426)))</f>
        <v>0</v>
      </c>
      <c r="R426">
        <f>IF(LEFT(BT426,1)&lt;&gt;"0",IF(LEFT(BT426,1)="1",3.0,BU426),$D$5+$E$5*(CK426*CD426/($K$5*1000))+$F$5*(CK426*CD426/($K$5*1000))*MAX(MIN(BR426,$J$5),$I$5)*MAX(MIN(BR426,$J$5),$I$5)+$G$5*MAX(MIN(BR426,$J$5),$I$5)*(CK426*CD426/($K$5*1000))+$H$5*(CK426*CD426/($K$5*1000))*(CK426*CD426/($K$5*1000)))</f>
        <v>0</v>
      </c>
      <c r="S426">
        <f>J426*(1000-(1000*0.61365*exp(17.502*W426/(240.97+W426))/(CD426+CE426)+BY426)/2)/(1000*0.61365*exp(17.502*W426/(240.97+W426))/(CD426+CE426)-BY426)</f>
        <v>0</v>
      </c>
      <c r="T426">
        <f>1/((BS426+1)/(Q426/1.6)+1/(R426/1.37)) + BS426/((BS426+1)/(Q426/1.6) + BS426/(R426/1.37))</f>
        <v>0</v>
      </c>
      <c r="U426">
        <f>(BN426*BQ426)</f>
        <v>0</v>
      </c>
      <c r="V426">
        <f>(CF426+(U426+2*0.95*5.67E-8*(((CF426+$B$7)+273)^4-(CF426+273)^4)-44100*J426)/(1.84*29.3*R426+8*0.95*5.67E-8*(CF426+273)^3))</f>
        <v>0</v>
      </c>
      <c r="W426">
        <f>($C$7*CG426+$D$7*CH426+$E$7*V426)</f>
        <v>0</v>
      </c>
      <c r="X426">
        <f>0.61365*exp(17.502*W426/(240.97+W426))</f>
        <v>0</v>
      </c>
      <c r="Y426">
        <f>(Z426/AA426*100)</f>
        <v>0</v>
      </c>
      <c r="Z426">
        <f>BY426*(CD426+CE426)/1000</f>
        <v>0</v>
      </c>
      <c r="AA426">
        <f>0.61365*exp(17.502*CF426/(240.97+CF426))</f>
        <v>0</v>
      </c>
      <c r="AB426">
        <f>(X426-BY426*(CD426+CE426)/1000)</f>
        <v>0</v>
      </c>
      <c r="AC426">
        <f>(-J426*44100)</f>
        <v>0</v>
      </c>
      <c r="AD426">
        <f>2*29.3*R426*0.92*(CF426-W426)</f>
        <v>0</v>
      </c>
      <c r="AE426">
        <f>2*0.95*5.67E-8*(((CF426+$B$7)+273)^4-(W426+273)^4)</f>
        <v>0</v>
      </c>
      <c r="AF426">
        <f>U426+AE426+AC426+AD426</f>
        <v>0</v>
      </c>
      <c r="AG426">
        <v>9</v>
      </c>
      <c r="AH426">
        <v>1</v>
      </c>
      <c r="AI426">
        <f>IF(AG426*$H$13&gt;=AK426,1.0,(AK426/(AK426-AG426*$H$13)))</f>
        <v>0</v>
      </c>
      <c r="AJ426">
        <f>(AI426-1)*100</f>
        <v>0</v>
      </c>
      <c r="AK426">
        <f>MAX(0,($B$13+$C$13*CK426)/(1+$D$13*CK426)*CD426/(CF426+273)*$E$13)</f>
        <v>0</v>
      </c>
      <c r="AL426" t="s">
        <v>292</v>
      </c>
      <c r="AM426" t="s">
        <v>292</v>
      </c>
      <c r="AN426">
        <v>0</v>
      </c>
      <c r="AO426">
        <v>0</v>
      </c>
      <c r="AP426">
        <f>1-AN426/AO426</f>
        <v>0</v>
      </c>
      <c r="AQ426">
        <v>0</v>
      </c>
      <c r="AR426" t="s">
        <v>292</v>
      </c>
      <c r="AS426" t="s">
        <v>292</v>
      </c>
      <c r="AT426">
        <v>0</v>
      </c>
      <c r="AU426">
        <v>0</v>
      </c>
      <c r="AV426">
        <f>1-AT426/AU426</f>
        <v>0</v>
      </c>
      <c r="AW426">
        <v>0.5</v>
      </c>
      <c r="AX426">
        <f>BO426</f>
        <v>0</v>
      </c>
      <c r="AY426">
        <f>L426</f>
        <v>0</v>
      </c>
      <c r="AZ426">
        <f>AV426*AW426*AX426</f>
        <v>0</v>
      </c>
      <c r="BA426">
        <f>(AY426-AQ426)/AX426</f>
        <v>0</v>
      </c>
      <c r="BB426">
        <f>(AO426-AU426)/AU426</f>
        <v>0</v>
      </c>
      <c r="BC426">
        <f>AN426/(AP426+AN426/AU426)</f>
        <v>0</v>
      </c>
      <c r="BD426" t="s">
        <v>292</v>
      </c>
      <c r="BE426">
        <v>0</v>
      </c>
      <c r="BF426">
        <f>IF(BE426&lt;&gt;0, BE426, BC426)</f>
        <v>0</v>
      </c>
      <c r="BG426">
        <f>1-BF426/AU426</f>
        <v>0</v>
      </c>
      <c r="BH426">
        <f>(AU426-AT426)/(AU426-BF426)</f>
        <v>0</v>
      </c>
      <c r="BI426">
        <f>(AO426-AU426)/(AO426-BF426)</f>
        <v>0</v>
      </c>
      <c r="BJ426">
        <f>(AU426-AT426)/(AU426-AN426)</f>
        <v>0</v>
      </c>
      <c r="BK426">
        <f>(AO426-AU426)/(AO426-AN426)</f>
        <v>0</v>
      </c>
      <c r="BL426">
        <f>(BH426*BF426/AT426)</f>
        <v>0</v>
      </c>
      <c r="BM426">
        <f>(1-BL426)</f>
        <v>0</v>
      </c>
      <c r="BN426">
        <f>$B$11*CL426+$C$11*CM426+$F$11*CN426*(1-CQ426)</f>
        <v>0</v>
      </c>
      <c r="BO426">
        <f>BN426*BP426</f>
        <v>0</v>
      </c>
      <c r="BP426">
        <f>($B$11*$D$9+$C$11*$D$9+$F$11*((DA426+CS426)/MAX(DA426+CS426+DB426, 0.1)*$I$9+DB426/MAX(DA426+CS426+DB426, 0.1)*$J$9))/($B$11+$C$11+$F$11)</f>
        <v>0</v>
      </c>
      <c r="BQ426">
        <f>($B$11*$K$9+$C$11*$K$9+$F$11*((DA426+CS426)/MAX(DA426+CS426+DB426, 0.1)*$P$9+DB426/MAX(DA426+CS426+DB426, 0.1)*$Q$9))/($B$11+$C$11+$F$11)</f>
        <v>0</v>
      </c>
      <c r="BR426">
        <v>6</v>
      </c>
      <c r="BS426">
        <v>0.5</v>
      </c>
      <c r="BT426" t="s">
        <v>293</v>
      </c>
      <c r="BU426">
        <v>2</v>
      </c>
      <c r="BV426">
        <v>1626127131.6</v>
      </c>
      <c r="BW426">
        <v>398.827</v>
      </c>
      <c r="BX426">
        <v>420.031333333333</v>
      </c>
      <c r="BY426">
        <v>13.8481</v>
      </c>
      <c r="BZ426">
        <v>7.89059</v>
      </c>
      <c r="CA426">
        <v>396.702</v>
      </c>
      <c r="CB426">
        <v>13.8574</v>
      </c>
      <c r="CC426">
        <v>900.014</v>
      </c>
      <c r="CD426">
        <v>100.774</v>
      </c>
      <c r="CE426">
        <v>0.112143333333333</v>
      </c>
      <c r="CF426">
        <v>29.1338666666667</v>
      </c>
      <c r="CG426">
        <v>27.0430333333333</v>
      </c>
      <c r="CH426">
        <v>999.9</v>
      </c>
      <c r="CI426">
        <v>0</v>
      </c>
      <c r="CJ426">
        <v>0</v>
      </c>
      <c r="CK426">
        <v>9972.29333333333</v>
      </c>
      <c r="CL426">
        <v>0</v>
      </c>
      <c r="CM426">
        <v>0.221023</v>
      </c>
      <c r="CN426">
        <v>1459.99666666667</v>
      </c>
      <c r="CO426">
        <v>0.973000666666667</v>
      </c>
      <c r="CP426">
        <v>0.0269992333333333</v>
      </c>
      <c r="CQ426">
        <v>0</v>
      </c>
      <c r="CR426">
        <v>875.790666666667</v>
      </c>
      <c r="CS426">
        <v>4.99999</v>
      </c>
      <c r="CT426">
        <v>12868.2333333333</v>
      </c>
      <c r="CU426">
        <v>12728.3333333333</v>
      </c>
      <c r="CV426">
        <v>40.812</v>
      </c>
      <c r="CW426">
        <v>42.5</v>
      </c>
      <c r="CX426">
        <v>41.75</v>
      </c>
      <c r="CY426">
        <v>42.0413333333333</v>
      </c>
      <c r="CZ426">
        <v>43.125</v>
      </c>
      <c r="DA426">
        <v>1415.71666666667</v>
      </c>
      <c r="DB426">
        <v>39.28</v>
      </c>
      <c r="DC426">
        <v>0</v>
      </c>
      <c r="DD426">
        <v>1626127141.9</v>
      </c>
      <c r="DE426">
        <v>0</v>
      </c>
      <c r="DF426">
        <v>875.50756</v>
      </c>
      <c r="DG426">
        <v>2.45761537115353</v>
      </c>
      <c r="DH426">
        <v>42.1230768542622</v>
      </c>
      <c r="DI426">
        <v>12863.88</v>
      </c>
      <c r="DJ426">
        <v>15</v>
      </c>
      <c r="DK426">
        <v>1626126261</v>
      </c>
      <c r="DL426" t="s">
        <v>294</v>
      </c>
      <c r="DM426">
        <v>1626126255</v>
      </c>
      <c r="DN426">
        <v>1626126261</v>
      </c>
      <c r="DO426">
        <v>7</v>
      </c>
      <c r="DP426">
        <v>0.339</v>
      </c>
      <c r="DQ426">
        <v>0.02</v>
      </c>
      <c r="DR426">
        <v>2.158</v>
      </c>
      <c r="DS426">
        <v>-0.064</v>
      </c>
      <c r="DT426">
        <v>420</v>
      </c>
      <c r="DU426">
        <v>4</v>
      </c>
      <c r="DV426">
        <v>0.09</v>
      </c>
      <c r="DW426">
        <v>0.05</v>
      </c>
      <c r="DX426">
        <v>-21.1582219512195</v>
      </c>
      <c r="DY426">
        <v>-0.288453658536596</v>
      </c>
      <c r="DZ426">
        <v>0.0601003734098021</v>
      </c>
      <c r="EA426">
        <v>1</v>
      </c>
      <c r="EB426">
        <v>875.375363636364</v>
      </c>
      <c r="EC426">
        <v>1.79226349512096</v>
      </c>
      <c r="ED426">
        <v>0.27235424994952</v>
      </c>
      <c r="EE426">
        <v>1</v>
      </c>
      <c r="EF426">
        <v>5.87837463414634</v>
      </c>
      <c r="EG426">
        <v>0.415067874564464</v>
      </c>
      <c r="EH426">
        <v>0.0428444611838501</v>
      </c>
      <c r="EI426">
        <v>0</v>
      </c>
      <c r="EJ426">
        <v>2</v>
      </c>
      <c r="EK426">
        <v>3</v>
      </c>
      <c r="EL426" t="s">
        <v>340</v>
      </c>
      <c r="EM426">
        <v>100</v>
      </c>
      <c r="EN426">
        <v>100</v>
      </c>
      <c r="EO426">
        <v>2.125</v>
      </c>
      <c r="EP426">
        <v>-0.0093</v>
      </c>
      <c r="EQ426">
        <v>1.36772170046793</v>
      </c>
      <c r="ER426">
        <v>0.00225868272383977</v>
      </c>
      <c r="ES426">
        <v>-9.96746185667655e-07</v>
      </c>
      <c r="ET426">
        <v>2.83711317370827e-10</v>
      </c>
      <c r="EU426">
        <v>-0.063082517618382</v>
      </c>
      <c r="EV426">
        <v>-0.00217948432402501</v>
      </c>
      <c r="EW426">
        <v>0.000453263451741206</v>
      </c>
      <c r="EX426">
        <v>-1.16319206543697e-06</v>
      </c>
      <c r="EY426">
        <v>-2</v>
      </c>
      <c r="EZ426">
        <v>2196</v>
      </c>
      <c r="FA426">
        <v>1</v>
      </c>
      <c r="FB426">
        <v>25</v>
      </c>
      <c r="FC426">
        <v>14.6</v>
      </c>
      <c r="FD426">
        <v>14.5</v>
      </c>
      <c r="FE426">
        <v>18</v>
      </c>
      <c r="FF426">
        <v>949.654</v>
      </c>
      <c r="FG426">
        <v>429.342</v>
      </c>
      <c r="FH426">
        <v>34.7816</v>
      </c>
      <c r="FI426">
        <v>25.4329</v>
      </c>
      <c r="FJ426">
        <v>30.0004</v>
      </c>
      <c r="FK426">
        <v>25.4984</v>
      </c>
      <c r="FL426">
        <v>25.5316</v>
      </c>
      <c r="FM426">
        <v>25.342</v>
      </c>
      <c r="FN426">
        <v>55.8447</v>
      </c>
      <c r="FO426">
        <v>0</v>
      </c>
      <c r="FP426">
        <v>34.86</v>
      </c>
      <c r="FQ426">
        <v>420</v>
      </c>
      <c r="FR426">
        <v>8.04483</v>
      </c>
      <c r="FS426">
        <v>101.44</v>
      </c>
      <c r="FT426">
        <v>102.058</v>
      </c>
    </row>
    <row r="427" spans="1:176">
      <c r="A427">
        <v>411</v>
      </c>
      <c r="B427">
        <v>1626127134.6</v>
      </c>
      <c r="C427">
        <v>820.099999904633</v>
      </c>
      <c r="D427" t="s">
        <v>1116</v>
      </c>
      <c r="E427" t="s">
        <v>1117</v>
      </c>
      <c r="F427">
        <v>1</v>
      </c>
      <c r="I427">
        <v>1626127133.6</v>
      </c>
      <c r="J427">
        <f>(K427)/1000</f>
        <v>0</v>
      </c>
      <c r="K427">
        <f>1000*CC427*AI427*(BY427-BZ427)/(100*BR427*(1000-AI427*BY427))</f>
        <v>0</v>
      </c>
      <c r="L427">
        <f>CC427*AI427*(BX427-BW427*(1000-AI427*BZ427)/(1000-AI427*BY427))/(100*BR427)</f>
        <v>0</v>
      </c>
      <c r="M427">
        <f>BW427 - IF(AI427&gt;1, L427*BR427*100.0/(AK427*CK427), 0)</f>
        <v>0</v>
      </c>
      <c r="N427">
        <f>((T427-J427/2)*M427-L427)/(T427+J427/2)</f>
        <v>0</v>
      </c>
      <c r="O427">
        <f>N427*(CD427+CE427)/1000.0</f>
        <v>0</v>
      </c>
      <c r="P427">
        <f>(BW427 - IF(AI427&gt;1, L427*BR427*100.0/(AK427*CK427), 0))*(CD427+CE427)/1000.0</f>
        <v>0</v>
      </c>
      <c r="Q427">
        <f>2.0/((1/S427-1/R427)+SIGN(S427)*SQRT((1/S427-1/R427)*(1/S427-1/R427) + 4*BS427/((BS427+1)*(BS427+1))*(2*1/S427*1/R427-1/R427*1/R427)))</f>
        <v>0</v>
      </c>
      <c r="R427">
        <f>IF(LEFT(BT427,1)&lt;&gt;"0",IF(LEFT(BT427,1)="1",3.0,BU427),$D$5+$E$5*(CK427*CD427/($K$5*1000))+$F$5*(CK427*CD427/($K$5*1000))*MAX(MIN(BR427,$J$5),$I$5)*MAX(MIN(BR427,$J$5),$I$5)+$G$5*MAX(MIN(BR427,$J$5),$I$5)*(CK427*CD427/($K$5*1000))+$H$5*(CK427*CD427/($K$5*1000))*(CK427*CD427/($K$5*1000)))</f>
        <v>0</v>
      </c>
      <c r="S427">
        <f>J427*(1000-(1000*0.61365*exp(17.502*W427/(240.97+W427))/(CD427+CE427)+BY427)/2)/(1000*0.61365*exp(17.502*W427/(240.97+W427))/(CD427+CE427)-BY427)</f>
        <v>0</v>
      </c>
      <c r="T427">
        <f>1/((BS427+1)/(Q427/1.6)+1/(R427/1.37)) + BS427/((BS427+1)/(Q427/1.6) + BS427/(R427/1.37))</f>
        <v>0</v>
      </c>
      <c r="U427">
        <f>(BN427*BQ427)</f>
        <v>0</v>
      </c>
      <c r="V427">
        <f>(CF427+(U427+2*0.95*5.67E-8*(((CF427+$B$7)+273)^4-(CF427+273)^4)-44100*J427)/(1.84*29.3*R427+8*0.95*5.67E-8*(CF427+273)^3))</f>
        <v>0</v>
      </c>
      <c r="W427">
        <f>($C$7*CG427+$D$7*CH427+$E$7*V427)</f>
        <v>0</v>
      </c>
      <c r="X427">
        <f>0.61365*exp(17.502*W427/(240.97+W427))</f>
        <v>0</v>
      </c>
      <c r="Y427">
        <f>(Z427/AA427*100)</f>
        <v>0</v>
      </c>
      <c r="Z427">
        <f>BY427*(CD427+CE427)/1000</f>
        <v>0</v>
      </c>
      <c r="AA427">
        <f>0.61365*exp(17.502*CF427/(240.97+CF427))</f>
        <v>0</v>
      </c>
      <c r="AB427">
        <f>(X427-BY427*(CD427+CE427)/1000)</f>
        <v>0</v>
      </c>
      <c r="AC427">
        <f>(-J427*44100)</f>
        <v>0</v>
      </c>
      <c r="AD427">
        <f>2*29.3*R427*0.92*(CF427-W427)</f>
        <v>0</v>
      </c>
      <c r="AE427">
        <f>2*0.95*5.67E-8*(((CF427+$B$7)+273)^4-(W427+273)^4)</f>
        <v>0</v>
      </c>
      <c r="AF427">
        <f>U427+AE427+AC427+AD427</f>
        <v>0</v>
      </c>
      <c r="AG427">
        <v>9</v>
      </c>
      <c r="AH427">
        <v>1</v>
      </c>
      <c r="AI427">
        <f>IF(AG427*$H$13&gt;=AK427,1.0,(AK427/(AK427-AG427*$H$13)))</f>
        <v>0</v>
      </c>
      <c r="AJ427">
        <f>(AI427-1)*100</f>
        <v>0</v>
      </c>
      <c r="AK427">
        <f>MAX(0,($B$13+$C$13*CK427)/(1+$D$13*CK427)*CD427/(CF427+273)*$E$13)</f>
        <v>0</v>
      </c>
      <c r="AL427" t="s">
        <v>292</v>
      </c>
      <c r="AM427" t="s">
        <v>292</v>
      </c>
      <c r="AN427">
        <v>0</v>
      </c>
      <c r="AO427">
        <v>0</v>
      </c>
      <c r="AP427">
        <f>1-AN427/AO427</f>
        <v>0</v>
      </c>
      <c r="AQ427">
        <v>0</v>
      </c>
      <c r="AR427" t="s">
        <v>292</v>
      </c>
      <c r="AS427" t="s">
        <v>292</v>
      </c>
      <c r="AT427">
        <v>0</v>
      </c>
      <c r="AU427">
        <v>0</v>
      </c>
      <c r="AV427">
        <f>1-AT427/AU427</f>
        <v>0</v>
      </c>
      <c r="AW427">
        <v>0.5</v>
      </c>
      <c r="AX427">
        <f>BO427</f>
        <v>0</v>
      </c>
      <c r="AY427">
        <f>L427</f>
        <v>0</v>
      </c>
      <c r="AZ427">
        <f>AV427*AW427*AX427</f>
        <v>0</v>
      </c>
      <c r="BA427">
        <f>(AY427-AQ427)/AX427</f>
        <v>0</v>
      </c>
      <c r="BB427">
        <f>(AO427-AU427)/AU427</f>
        <v>0</v>
      </c>
      <c r="BC427">
        <f>AN427/(AP427+AN427/AU427)</f>
        <v>0</v>
      </c>
      <c r="BD427" t="s">
        <v>292</v>
      </c>
      <c r="BE427">
        <v>0</v>
      </c>
      <c r="BF427">
        <f>IF(BE427&lt;&gt;0, BE427, BC427)</f>
        <v>0</v>
      </c>
      <c r="BG427">
        <f>1-BF427/AU427</f>
        <v>0</v>
      </c>
      <c r="BH427">
        <f>(AU427-AT427)/(AU427-BF427)</f>
        <v>0</v>
      </c>
      <c r="BI427">
        <f>(AO427-AU427)/(AO427-BF427)</f>
        <v>0</v>
      </c>
      <c r="BJ427">
        <f>(AU427-AT427)/(AU427-AN427)</f>
        <v>0</v>
      </c>
      <c r="BK427">
        <f>(AO427-AU427)/(AO427-AN427)</f>
        <v>0</v>
      </c>
      <c r="BL427">
        <f>(BH427*BF427/AT427)</f>
        <v>0</v>
      </c>
      <c r="BM427">
        <f>(1-BL427)</f>
        <v>0</v>
      </c>
      <c r="BN427">
        <f>$B$11*CL427+$C$11*CM427+$F$11*CN427*(1-CQ427)</f>
        <v>0</v>
      </c>
      <c r="BO427">
        <f>BN427*BP427</f>
        <v>0</v>
      </c>
      <c r="BP427">
        <f>($B$11*$D$9+$C$11*$D$9+$F$11*((DA427+CS427)/MAX(DA427+CS427+DB427, 0.1)*$I$9+DB427/MAX(DA427+CS427+DB427, 0.1)*$J$9))/($B$11+$C$11+$F$11)</f>
        <v>0</v>
      </c>
      <c r="BQ427">
        <f>($B$11*$K$9+$C$11*$K$9+$F$11*((DA427+CS427)/MAX(DA427+CS427+DB427, 0.1)*$P$9+DB427/MAX(DA427+CS427+DB427, 0.1)*$Q$9))/($B$11+$C$11+$F$11)</f>
        <v>0</v>
      </c>
      <c r="BR427">
        <v>6</v>
      </c>
      <c r="BS427">
        <v>0.5</v>
      </c>
      <c r="BT427" t="s">
        <v>293</v>
      </c>
      <c r="BU427">
        <v>2</v>
      </c>
      <c r="BV427">
        <v>1626127133.6</v>
      </c>
      <c r="BW427">
        <v>398.802333333333</v>
      </c>
      <c r="BX427">
        <v>419.963333333333</v>
      </c>
      <c r="BY427">
        <v>13.8748333333333</v>
      </c>
      <c r="BZ427">
        <v>7.91289333333333</v>
      </c>
      <c r="CA427">
        <v>396.677666666667</v>
      </c>
      <c r="CB427">
        <v>13.8838666666667</v>
      </c>
      <c r="CC427">
        <v>899.963666666667</v>
      </c>
      <c r="CD427">
        <v>100.774333333333</v>
      </c>
      <c r="CE427">
        <v>0.112547666666667</v>
      </c>
      <c r="CF427">
        <v>29.1801333333333</v>
      </c>
      <c r="CG427">
        <v>27.0834333333333</v>
      </c>
      <c r="CH427">
        <v>999.9</v>
      </c>
      <c r="CI427">
        <v>0</v>
      </c>
      <c r="CJ427">
        <v>0</v>
      </c>
      <c r="CK427">
        <v>9990.62666666667</v>
      </c>
      <c r="CL427">
        <v>0</v>
      </c>
      <c r="CM427">
        <v>0.221023</v>
      </c>
      <c r="CN427">
        <v>1459.99</v>
      </c>
      <c r="CO427">
        <v>0.973000666666667</v>
      </c>
      <c r="CP427">
        <v>0.0269992333333333</v>
      </c>
      <c r="CQ427">
        <v>0</v>
      </c>
      <c r="CR427">
        <v>875.820666666667</v>
      </c>
      <c r="CS427">
        <v>4.99999</v>
      </c>
      <c r="CT427">
        <v>12869.8333333333</v>
      </c>
      <c r="CU427">
        <v>12728.2333333333</v>
      </c>
      <c r="CV427">
        <v>40.812</v>
      </c>
      <c r="CW427">
        <v>42.5</v>
      </c>
      <c r="CX427">
        <v>41.75</v>
      </c>
      <c r="CY427">
        <v>42.062</v>
      </c>
      <c r="CZ427">
        <v>43.125</v>
      </c>
      <c r="DA427">
        <v>1415.71</v>
      </c>
      <c r="DB427">
        <v>39.28</v>
      </c>
      <c r="DC427">
        <v>0</v>
      </c>
      <c r="DD427">
        <v>1626127143.7</v>
      </c>
      <c r="DE427">
        <v>0</v>
      </c>
      <c r="DF427">
        <v>875.549346153846</v>
      </c>
      <c r="DG427">
        <v>2.77808546747167</v>
      </c>
      <c r="DH427">
        <v>45.353846223489</v>
      </c>
      <c r="DI427">
        <v>12864.8230769231</v>
      </c>
      <c r="DJ427">
        <v>15</v>
      </c>
      <c r="DK427">
        <v>1626126261</v>
      </c>
      <c r="DL427" t="s">
        <v>294</v>
      </c>
      <c r="DM427">
        <v>1626126255</v>
      </c>
      <c r="DN427">
        <v>1626126261</v>
      </c>
      <c r="DO427">
        <v>7</v>
      </c>
      <c r="DP427">
        <v>0.339</v>
      </c>
      <c r="DQ427">
        <v>0.02</v>
      </c>
      <c r="DR427">
        <v>2.158</v>
      </c>
      <c r="DS427">
        <v>-0.064</v>
      </c>
      <c r="DT427">
        <v>420</v>
      </c>
      <c r="DU427">
        <v>4</v>
      </c>
      <c r="DV427">
        <v>0.09</v>
      </c>
      <c r="DW427">
        <v>0.05</v>
      </c>
      <c r="DX427">
        <v>-21.1653365853659</v>
      </c>
      <c r="DY427">
        <v>-0.200163763066166</v>
      </c>
      <c r="DZ427">
        <v>0.0565137960972001</v>
      </c>
      <c r="EA427">
        <v>1</v>
      </c>
      <c r="EB427">
        <v>875.431857142857</v>
      </c>
      <c r="EC427">
        <v>2.3887314860117</v>
      </c>
      <c r="ED427">
        <v>0.314930027861711</v>
      </c>
      <c r="EE427">
        <v>1</v>
      </c>
      <c r="EF427">
        <v>5.89112585365854</v>
      </c>
      <c r="EG427">
        <v>0.456183135888504</v>
      </c>
      <c r="EH427">
        <v>0.046287102927727</v>
      </c>
      <c r="EI427">
        <v>0</v>
      </c>
      <c r="EJ427">
        <v>2</v>
      </c>
      <c r="EK427">
        <v>3</v>
      </c>
      <c r="EL427" t="s">
        <v>340</v>
      </c>
      <c r="EM427">
        <v>100</v>
      </c>
      <c r="EN427">
        <v>100</v>
      </c>
      <c r="EO427">
        <v>2.125</v>
      </c>
      <c r="EP427">
        <v>-0.009</v>
      </c>
      <c r="EQ427">
        <v>1.36772170046793</v>
      </c>
      <c r="ER427">
        <v>0.00225868272383977</v>
      </c>
      <c r="ES427">
        <v>-9.96746185667655e-07</v>
      </c>
      <c r="ET427">
        <v>2.83711317370827e-10</v>
      </c>
      <c r="EU427">
        <v>-0.063082517618382</v>
      </c>
      <c r="EV427">
        <v>-0.00217948432402501</v>
      </c>
      <c r="EW427">
        <v>0.000453263451741206</v>
      </c>
      <c r="EX427">
        <v>-1.16319206543697e-06</v>
      </c>
      <c r="EY427">
        <v>-2</v>
      </c>
      <c r="EZ427">
        <v>2196</v>
      </c>
      <c r="FA427">
        <v>1</v>
      </c>
      <c r="FB427">
        <v>25</v>
      </c>
      <c r="FC427">
        <v>14.7</v>
      </c>
      <c r="FD427">
        <v>14.6</v>
      </c>
      <c r="FE427">
        <v>18</v>
      </c>
      <c r="FF427">
        <v>949.556</v>
      </c>
      <c r="FG427">
        <v>429.416</v>
      </c>
      <c r="FH427">
        <v>34.8321</v>
      </c>
      <c r="FI427">
        <v>25.4353</v>
      </c>
      <c r="FJ427">
        <v>30.0001</v>
      </c>
      <c r="FK427">
        <v>25.4987</v>
      </c>
      <c r="FL427">
        <v>25.5317</v>
      </c>
      <c r="FM427">
        <v>25.3433</v>
      </c>
      <c r="FN427">
        <v>55.5044</v>
      </c>
      <c r="FO427">
        <v>0</v>
      </c>
      <c r="FP427">
        <v>34.96</v>
      </c>
      <c r="FQ427">
        <v>420</v>
      </c>
      <c r="FR427">
        <v>8.10202</v>
      </c>
      <c r="FS427">
        <v>101.439</v>
      </c>
      <c r="FT427">
        <v>102.057</v>
      </c>
    </row>
    <row r="428" spans="1:176">
      <c r="A428">
        <v>412</v>
      </c>
      <c r="B428">
        <v>1626127136.6</v>
      </c>
      <c r="C428">
        <v>822.099999904633</v>
      </c>
      <c r="D428" t="s">
        <v>1118</v>
      </c>
      <c r="E428" t="s">
        <v>1119</v>
      </c>
      <c r="F428">
        <v>1</v>
      </c>
      <c r="I428">
        <v>1626127135.6</v>
      </c>
      <c r="J428">
        <f>(K428)/1000</f>
        <v>0</v>
      </c>
      <c r="K428">
        <f>1000*CC428*AI428*(BY428-BZ428)/(100*BR428*(1000-AI428*BY428))</f>
        <v>0</v>
      </c>
      <c r="L428">
        <f>CC428*AI428*(BX428-BW428*(1000-AI428*BZ428)/(1000-AI428*BY428))/(100*BR428)</f>
        <v>0</v>
      </c>
      <c r="M428">
        <f>BW428 - IF(AI428&gt;1, L428*BR428*100.0/(AK428*CK428), 0)</f>
        <v>0</v>
      </c>
      <c r="N428">
        <f>((T428-J428/2)*M428-L428)/(T428+J428/2)</f>
        <v>0</v>
      </c>
      <c r="O428">
        <f>N428*(CD428+CE428)/1000.0</f>
        <v>0</v>
      </c>
      <c r="P428">
        <f>(BW428 - IF(AI428&gt;1, L428*BR428*100.0/(AK428*CK428), 0))*(CD428+CE428)/1000.0</f>
        <v>0</v>
      </c>
      <c r="Q428">
        <f>2.0/((1/S428-1/R428)+SIGN(S428)*SQRT((1/S428-1/R428)*(1/S428-1/R428) + 4*BS428/((BS428+1)*(BS428+1))*(2*1/S428*1/R428-1/R428*1/R428)))</f>
        <v>0</v>
      </c>
      <c r="R428">
        <f>IF(LEFT(BT428,1)&lt;&gt;"0",IF(LEFT(BT428,1)="1",3.0,BU428),$D$5+$E$5*(CK428*CD428/($K$5*1000))+$F$5*(CK428*CD428/($K$5*1000))*MAX(MIN(BR428,$J$5),$I$5)*MAX(MIN(BR428,$J$5),$I$5)+$G$5*MAX(MIN(BR428,$J$5),$I$5)*(CK428*CD428/($K$5*1000))+$H$5*(CK428*CD428/($K$5*1000))*(CK428*CD428/($K$5*1000)))</f>
        <v>0</v>
      </c>
      <c r="S428">
        <f>J428*(1000-(1000*0.61365*exp(17.502*W428/(240.97+W428))/(CD428+CE428)+BY428)/2)/(1000*0.61365*exp(17.502*W428/(240.97+W428))/(CD428+CE428)-BY428)</f>
        <v>0</v>
      </c>
      <c r="T428">
        <f>1/((BS428+1)/(Q428/1.6)+1/(R428/1.37)) + BS428/((BS428+1)/(Q428/1.6) + BS428/(R428/1.37))</f>
        <v>0</v>
      </c>
      <c r="U428">
        <f>(BN428*BQ428)</f>
        <v>0</v>
      </c>
      <c r="V428">
        <f>(CF428+(U428+2*0.95*5.67E-8*(((CF428+$B$7)+273)^4-(CF428+273)^4)-44100*J428)/(1.84*29.3*R428+8*0.95*5.67E-8*(CF428+273)^3))</f>
        <v>0</v>
      </c>
      <c r="W428">
        <f>($C$7*CG428+$D$7*CH428+$E$7*V428)</f>
        <v>0</v>
      </c>
      <c r="X428">
        <f>0.61365*exp(17.502*W428/(240.97+W428))</f>
        <v>0</v>
      </c>
      <c r="Y428">
        <f>(Z428/AA428*100)</f>
        <v>0</v>
      </c>
      <c r="Z428">
        <f>BY428*(CD428+CE428)/1000</f>
        <v>0</v>
      </c>
      <c r="AA428">
        <f>0.61365*exp(17.502*CF428/(240.97+CF428))</f>
        <v>0</v>
      </c>
      <c r="AB428">
        <f>(X428-BY428*(CD428+CE428)/1000)</f>
        <v>0</v>
      </c>
      <c r="AC428">
        <f>(-J428*44100)</f>
        <v>0</v>
      </c>
      <c r="AD428">
        <f>2*29.3*R428*0.92*(CF428-W428)</f>
        <v>0</v>
      </c>
      <c r="AE428">
        <f>2*0.95*5.67E-8*(((CF428+$B$7)+273)^4-(W428+273)^4)</f>
        <v>0</v>
      </c>
      <c r="AF428">
        <f>U428+AE428+AC428+AD428</f>
        <v>0</v>
      </c>
      <c r="AG428">
        <v>9</v>
      </c>
      <c r="AH428">
        <v>1</v>
      </c>
      <c r="AI428">
        <f>IF(AG428*$H$13&gt;=AK428,1.0,(AK428/(AK428-AG428*$H$13)))</f>
        <v>0</v>
      </c>
      <c r="AJ428">
        <f>(AI428-1)*100</f>
        <v>0</v>
      </c>
      <c r="AK428">
        <f>MAX(0,($B$13+$C$13*CK428)/(1+$D$13*CK428)*CD428/(CF428+273)*$E$13)</f>
        <v>0</v>
      </c>
      <c r="AL428" t="s">
        <v>292</v>
      </c>
      <c r="AM428" t="s">
        <v>292</v>
      </c>
      <c r="AN428">
        <v>0</v>
      </c>
      <c r="AO428">
        <v>0</v>
      </c>
      <c r="AP428">
        <f>1-AN428/AO428</f>
        <v>0</v>
      </c>
      <c r="AQ428">
        <v>0</v>
      </c>
      <c r="AR428" t="s">
        <v>292</v>
      </c>
      <c r="AS428" t="s">
        <v>292</v>
      </c>
      <c r="AT428">
        <v>0</v>
      </c>
      <c r="AU428">
        <v>0</v>
      </c>
      <c r="AV428">
        <f>1-AT428/AU428</f>
        <v>0</v>
      </c>
      <c r="AW428">
        <v>0.5</v>
      </c>
      <c r="AX428">
        <f>BO428</f>
        <v>0</v>
      </c>
      <c r="AY428">
        <f>L428</f>
        <v>0</v>
      </c>
      <c r="AZ428">
        <f>AV428*AW428*AX428</f>
        <v>0</v>
      </c>
      <c r="BA428">
        <f>(AY428-AQ428)/AX428</f>
        <v>0</v>
      </c>
      <c r="BB428">
        <f>(AO428-AU428)/AU428</f>
        <v>0</v>
      </c>
      <c r="BC428">
        <f>AN428/(AP428+AN428/AU428)</f>
        <v>0</v>
      </c>
      <c r="BD428" t="s">
        <v>292</v>
      </c>
      <c r="BE428">
        <v>0</v>
      </c>
      <c r="BF428">
        <f>IF(BE428&lt;&gt;0, BE428, BC428)</f>
        <v>0</v>
      </c>
      <c r="BG428">
        <f>1-BF428/AU428</f>
        <v>0</v>
      </c>
      <c r="BH428">
        <f>(AU428-AT428)/(AU428-BF428)</f>
        <v>0</v>
      </c>
      <c r="BI428">
        <f>(AO428-AU428)/(AO428-BF428)</f>
        <v>0</v>
      </c>
      <c r="BJ428">
        <f>(AU428-AT428)/(AU428-AN428)</f>
        <v>0</v>
      </c>
      <c r="BK428">
        <f>(AO428-AU428)/(AO428-AN428)</f>
        <v>0</v>
      </c>
      <c r="BL428">
        <f>(BH428*BF428/AT428)</f>
        <v>0</v>
      </c>
      <c r="BM428">
        <f>(1-BL428)</f>
        <v>0</v>
      </c>
      <c r="BN428">
        <f>$B$11*CL428+$C$11*CM428+$F$11*CN428*(1-CQ428)</f>
        <v>0</v>
      </c>
      <c r="BO428">
        <f>BN428*BP428</f>
        <v>0</v>
      </c>
      <c r="BP428">
        <f>($B$11*$D$9+$C$11*$D$9+$F$11*((DA428+CS428)/MAX(DA428+CS428+DB428, 0.1)*$I$9+DB428/MAX(DA428+CS428+DB428, 0.1)*$J$9))/($B$11+$C$11+$F$11)</f>
        <v>0</v>
      </c>
      <c r="BQ428">
        <f>($B$11*$K$9+$C$11*$K$9+$F$11*((DA428+CS428)/MAX(DA428+CS428+DB428, 0.1)*$P$9+DB428/MAX(DA428+CS428+DB428, 0.1)*$Q$9))/($B$11+$C$11+$F$11)</f>
        <v>0</v>
      </c>
      <c r="BR428">
        <v>6</v>
      </c>
      <c r="BS428">
        <v>0.5</v>
      </c>
      <c r="BT428" t="s">
        <v>293</v>
      </c>
      <c r="BU428">
        <v>2</v>
      </c>
      <c r="BV428">
        <v>1626127135.6</v>
      </c>
      <c r="BW428">
        <v>398.738666666667</v>
      </c>
      <c r="BX428">
        <v>419.940333333333</v>
      </c>
      <c r="BY428">
        <v>13.9082333333333</v>
      </c>
      <c r="BZ428">
        <v>7.94723</v>
      </c>
      <c r="CA428">
        <v>396.614333333333</v>
      </c>
      <c r="CB428">
        <v>13.917</v>
      </c>
      <c r="CC428">
        <v>900.015</v>
      </c>
      <c r="CD428">
        <v>100.774666666667</v>
      </c>
      <c r="CE428">
        <v>0.112458666666667</v>
      </c>
      <c r="CF428">
        <v>29.2275</v>
      </c>
      <c r="CG428">
        <v>27.1217</v>
      </c>
      <c r="CH428">
        <v>999.9</v>
      </c>
      <c r="CI428">
        <v>0</v>
      </c>
      <c r="CJ428">
        <v>0</v>
      </c>
      <c r="CK428">
        <v>10005.4333333333</v>
      </c>
      <c r="CL428">
        <v>0</v>
      </c>
      <c r="CM428">
        <v>0.221023</v>
      </c>
      <c r="CN428">
        <v>1459.98666666667</v>
      </c>
      <c r="CO428">
        <v>0.973000666666667</v>
      </c>
      <c r="CP428">
        <v>0.0269992333333333</v>
      </c>
      <c r="CQ428">
        <v>0</v>
      </c>
      <c r="CR428">
        <v>875.968666666667</v>
      </c>
      <c r="CS428">
        <v>4.99999</v>
      </c>
      <c r="CT428">
        <v>12871.2</v>
      </c>
      <c r="CU428">
        <v>12728.2333333333</v>
      </c>
      <c r="CV428">
        <v>40.812</v>
      </c>
      <c r="CW428">
        <v>42.5</v>
      </c>
      <c r="CX428">
        <v>41.75</v>
      </c>
      <c r="CY428">
        <v>42.062</v>
      </c>
      <c r="CZ428">
        <v>43.125</v>
      </c>
      <c r="DA428">
        <v>1415.70666666667</v>
      </c>
      <c r="DB428">
        <v>39.28</v>
      </c>
      <c r="DC428">
        <v>0</v>
      </c>
      <c r="DD428">
        <v>1626127146.1</v>
      </c>
      <c r="DE428">
        <v>0</v>
      </c>
      <c r="DF428">
        <v>875.668</v>
      </c>
      <c r="DG428">
        <v>2.41456410592387</v>
      </c>
      <c r="DH428">
        <v>41.3675214151604</v>
      </c>
      <c r="DI428">
        <v>12866.6846153846</v>
      </c>
      <c r="DJ428">
        <v>15</v>
      </c>
      <c r="DK428">
        <v>1626126261</v>
      </c>
      <c r="DL428" t="s">
        <v>294</v>
      </c>
      <c r="DM428">
        <v>1626126255</v>
      </c>
      <c r="DN428">
        <v>1626126261</v>
      </c>
      <c r="DO428">
        <v>7</v>
      </c>
      <c r="DP428">
        <v>0.339</v>
      </c>
      <c r="DQ428">
        <v>0.02</v>
      </c>
      <c r="DR428">
        <v>2.158</v>
      </c>
      <c r="DS428">
        <v>-0.064</v>
      </c>
      <c r="DT428">
        <v>420</v>
      </c>
      <c r="DU428">
        <v>4</v>
      </c>
      <c r="DV428">
        <v>0.09</v>
      </c>
      <c r="DW428">
        <v>0.05</v>
      </c>
      <c r="DX428">
        <v>-21.1742682926829</v>
      </c>
      <c r="DY428">
        <v>-0.0559547038327726</v>
      </c>
      <c r="DZ428">
        <v>0.0498778969524795</v>
      </c>
      <c r="EA428">
        <v>1</v>
      </c>
      <c r="EB428">
        <v>875.519205882353</v>
      </c>
      <c r="EC428">
        <v>2.38247266526778</v>
      </c>
      <c r="ED428">
        <v>0.313114410532391</v>
      </c>
      <c r="EE428">
        <v>1</v>
      </c>
      <c r="EF428">
        <v>5.9040656097561</v>
      </c>
      <c r="EG428">
        <v>0.445236585365853</v>
      </c>
      <c r="EH428">
        <v>0.0453380309345084</v>
      </c>
      <c r="EI428">
        <v>0</v>
      </c>
      <c r="EJ428">
        <v>2</v>
      </c>
      <c r="EK428">
        <v>3</v>
      </c>
      <c r="EL428" t="s">
        <v>340</v>
      </c>
      <c r="EM428">
        <v>100</v>
      </c>
      <c r="EN428">
        <v>100</v>
      </c>
      <c r="EO428">
        <v>2.124</v>
      </c>
      <c r="EP428">
        <v>-0.0086</v>
      </c>
      <c r="EQ428">
        <v>1.36772170046793</v>
      </c>
      <c r="ER428">
        <v>0.00225868272383977</v>
      </c>
      <c r="ES428">
        <v>-9.96746185667655e-07</v>
      </c>
      <c r="ET428">
        <v>2.83711317370827e-10</v>
      </c>
      <c r="EU428">
        <v>-0.063082517618382</v>
      </c>
      <c r="EV428">
        <v>-0.00217948432402501</v>
      </c>
      <c r="EW428">
        <v>0.000453263451741206</v>
      </c>
      <c r="EX428">
        <v>-1.16319206543697e-06</v>
      </c>
      <c r="EY428">
        <v>-2</v>
      </c>
      <c r="EZ428">
        <v>2196</v>
      </c>
      <c r="FA428">
        <v>1</v>
      </c>
      <c r="FB428">
        <v>25</v>
      </c>
      <c r="FC428">
        <v>14.7</v>
      </c>
      <c r="FD428">
        <v>14.6</v>
      </c>
      <c r="FE428">
        <v>18</v>
      </c>
      <c r="FF428">
        <v>949.412</v>
      </c>
      <c r="FG428">
        <v>429.395</v>
      </c>
      <c r="FH428">
        <v>34.8884</v>
      </c>
      <c r="FI428">
        <v>25.438</v>
      </c>
      <c r="FJ428">
        <v>30.0002</v>
      </c>
      <c r="FK428">
        <v>25.4995</v>
      </c>
      <c r="FL428">
        <v>25.5328</v>
      </c>
      <c r="FM428">
        <v>25.3426</v>
      </c>
      <c r="FN428">
        <v>55.5044</v>
      </c>
      <c r="FO428">
        <v>0</v>
      </c>
      <c r="FP428">
        <v>34.96</v>
      </c>
      <c r="FQ428">
        <v>420</v>
      </c>
      <c r="FR428">
        <v>8.10796</v>
      </c>
      <c r="FS428">
        <v>101.439</v>
      </c>
      <c r="FT428">
        <v>102.057</v>
      </c>
    </row>
    <row r="429" spans="1:176">
      <c r="A429">
        <v>413</v>
      </c>
      <c r="B429">
        <v>1626127138.6</v>
      </c>
      <c r="C429">
        <v>824.099999904633</v>
      </c>
      <c r="D429" t="s">
        <v>1120</v>
      </c>
      <c r="E429" t="s">
        <v>1121</v>
      </c>
      <c r="F429">
        <v>1</v>
      </c>
      <c r="I429">
        <v>1626127137.6</v>
      </c>
      <c r="J429">
        <f>(K429)/1000</f>
        <v>0</v>
      </c>
      <c r="K429">
        <f>1000*CC429*AI429*(BY429-BZ429)/(100*BR429*(1000-AI429*BY429))</f>
        <v>0</v>
      </c>
      <c r="L429">
        <f>CC429*AI429*(BX429-BW429*(1000-AI429*BZ429)/(1000-AI429*BY429))/(100*BR429)</f>
        <v>0</v>
      </c>
      <c r="M429">
        <f>BW429 - IF(AI429&gt;1, L429*BR429*100.0/(AK429*CK429), 0)</f>
        <v>0</v>
      </c>
      <c r="N429">
        <f>((T429-J429/2)*M429-L429)/(T429+J429/2)</f>
        <v>0</v>
      </c>
      <c r="O429">
        <f>N429*(CD429+CE429)/1000.0</f>
        <v>0</v>
      </c>
      <c r="P429">
        <f>(BW429 - IF(AI429&gt;1, L429*BR429*100.0/(AK429*CK429), 0))*(CD429+CE429)/1000.0</f>
        <v>0</v>
      </c>
      <c r="Q429">
        <f>2.0/((1/S429-1/R429)+SIGN(S429)*SQRT((1/S429-1/R429)*(1/S429-1/R429) + 4*BS429/((BS429+1)*(BS429+1))*(2*1/S429*1/R429-1/R429*1/R429)))</f>
        <v>0</v>
      </c>
      <c r="R429">
        <f>IF(LEFT(BT429,1)&lt;&gt;"0",IF(LEFT(BT429,1)="1",3.0,BU429),$D$5+$E$5*(CK429*CD429/($K$5*1000))+$F$5*(CK429*CD429/($K$5*1000))*MAX(MIN(BR429,$J$5),$I$5)*MAX(MIN(BR429,$J$5),$I$5)+$G$5*MAX(MIN(BR429,$J$5),$I$5)*(CK429*CD429/($K$5*1000))+$H$5*(CK429*CD429/($K$5*1000))*(CK429*CD429/($K$5*1000)))</f>
        <v>0</v>
      </c>
      <c r="S429">
        <f>J429*(1000-(1000*0.61365*exp(17.502*W429/(240.97+W429))/(CD429+CE429)+BY429)/2)/(1000*0.61365*exp(17.502*W429/(240.97+W429))/(CD429+CE429)-BY429)</f>
        <v>0</v>
      </c>
      <c r="T429">
        <f>1/((BS429+1)/(Q429/1.6)+1/(R429/1.37)) + BS429/((BS429+1)/(Q429/1.6) + BS429/(R429/1.37))</f>
        <v>0</v>
      </c>
      <c r="U429">
        <f>(BN429*BQ429)</f>
        <v>0</v>
      </c>
      <c r="V429">
        <f>(CF429+(U429+2*0.95*5.67E-8*(((CF429+$B$7)+273)^4-(CF429+273)^4)-44100*J429)/(1.84*29.3*R429+8*0.95*5.67E-8*(CF429+273)^3))</f>
        <v>0</v>
      </c>
      <c r="W429">
        <f>($C$7*CG429+$D$7*CH429+$E$7*V429)</f>
        <v>0</v>
      </c>
      <c r="X429">
        <f>0.61365*exp(17.502*W429/(240.97+W429))</f>
        <v>0</v>
      </c>
      <c r="Y429">
        <f>(Z429/AA429*100)</f>
        <v>0</v>
      </c>
      <c r="Z429">
        <f>BY429*(CD429+CE429)/1000</f>
        <v>0</v>
      </c>
      <c r="AA429">
        <f>0.61365*exp(17.502*CF429/(240.97+CF429))</f>
        <v>0</v>
      </c>
      <c r="AB429">
        <f>(X429-BY429*(CD429+CE429)/1000)</f>
        <v>0</v>
      </c>
      <c r="AC429">
        <f>(-J429*44100)</f>
        <v>0</v>
      </c>
      <c r="AD429">
        <f>2*29.3*R429*0.92*(CF429-W429)</f>
        <v>0</v>
      </c>
      <c r="AE429">
        <f>2*0.95*5.67E-8*(((CF429+$B$7)+273)^4-(W429+273)^4)</f>
        <v>0</v>
      </c>
      <c r="AF429">
        <f>U429+AE429+AC429+AD429</f>
        <v>0</v>
      </c>
      <c r="AG429">
        <v>9</v>
      </c>
      <c r="AH429">
        <v>1</v>
      </c>
      <c r="AI429">
        <f>IF(AG429*$H$13&gt;=AK429,1.0,(AK429/(AK429-AG429*$H$13)))</f>
        <v>0</v>
      </c>
      <c r="AJ429">
        <f>(AI429-1)*100</f>
        <v>0</v>
      </c>
      <c r="AK429">
        <f>MAX(0,($B$13+$C$13*CK429)/(1+$D$13*CK429)*CD429/(CF429+273)*$E$13)</f>
        <v>0</v>
      </c>
      <c r="AL429" t="s">
        <v>292</v>
      </c>
      <c r="AM429" t="s">
        <v>292</v>
      </c>
      <c r="AN429">
        <v>0</v>
      </c>
      <c r="AO429">
        <v>0</v>
      </c>
      <c r="AP429">
        <f>1-AN429/AO429</f>
        <v>0</v>
      </c>
      <c r="AQ429">
        <v>0</v>
      </c>
      <c r="AR429" t="s">
        <v>292</v>
      </c>
      <c r="AS429" t="s">
        <v>292</v>
      </c>
      <c r="AT429">
        <v>0</v>
      </c>
      <c r="AU429">
        <v>0</v>
      </c>
      <c r="AV429">
        <f>1-AT429/AU429</f>
        <v>0</v>
      </c>
      <c r="AW429">
        <v>0.5</v>
      </c>
      <c r="AX429">
        <f>BO429</f>
        <v>0</v>
      </c>
      <c r="AY429">
        <f>L429</f>
        <v>0</v>
      </c>
      <c r="AZ429">
        <f>AV429*AW429*AX429</f>
        <v>0</v>
      </c>
      <c r="BA429">
        <f>(AY429-AQ429)/AX429</f>
        <v>0</v>
      </c>
      <c r="BB429">
        <f>(AO429-AU429)/AU429</f>
        <v>0</v>
      </c>
      <c r="BC429">
        <f>AN429/(AP429+AN429/AU429)</f>
        <v>0</v>
      </c>
      <c r="BD429" t="s">
        <v>292</v>
      </c>
      <c r="BE429">
        <v>0</v>
      </c>
      <c r="BF429">
        <f>IF(BE429&lt;&gt;0, BE429, BC429)</f>
        <v>0</v>
      </c>
      <c r="BG429">
        <f>1-BF429/AU429</f>
        <v>0</v>
      </c>
      <c r="BH429">
        <f>(AU429-AT429)/(AU429-BF429)</f>
        <v>0</v>
      </c>
      <c r="BI429">
        <f>(AO429-AU429)/(AO429-BF429)</f>
        <v>0</v>
      </c>
      <c r="BJ429">
        <f>(AU429-AT429)/(AU429-AN429)</f>
        <v>0</v>
      </c>
      <c r="BK429">
        <f>(AO429-AU429)/(AO429-AN429)</f>
        <v>0</v>
      </c>
      <c r="BL429">
        <f>(BH429*BF429/AT429)</f>
        <v>0</v>
      </c>
      <c r="BM429">
        <f>(1-BL429)</f>
        <v>0</v>
      </c>
      <c r="BN429">
        <f>$B$11*CL429+$C$11*CM429+$F$11*CN429*(1-CQ429)</f>
        <v>0</v>
      </c>
      <c r="BO429">
        <f>BN429*BP429</f>
        <v>0</v>
      </c>
      <c r="BP429">
        <f>($B$11*$D$9+$C$11*$D$9+$F$11*((DA429+CS429)/MAX(DA429+CS429+DB429, 0.1)*$I$9+DB429/MAX(DA429+CS429+DB429, 0.1)*$J$9))/($B$11+$C$11+$F$11)</f>
        <v>0</v>
      </c>
      <c r="BQ429">
        <f>($B$11*$K$9+$C$11*$K$9+$F$11*((DA429+CS429)/MAX(DA429+CS429+DB429, 0.1)*$P$9+DB429/MAX(DA429+CS429+DB429, 0.1)*$Q$9))/($B$11+$C$11+$F$11)</f>
        <v>0</v>
      </c>
      <c r="BR429">
        <v>6</v>
      </c>
      <c r="BS429">
        <v>0.5</v>
      </c>
      <c r="BT429" t="s">
        <v>293</v>
      </c>
      <c r="BU429">
        <v>2</v>
      </c>
      <c r="BV429">
        <v>1626127137.6</v>
      </c>
      <c r="BW429">
        <v>398.720666666667</v>
      </c>
      <c r="BX429">
        <v>419.975666666667</v>
      </c>
      <c r="BY429">
        <v>13.9467</v>
      </c>
      <c r="BZ429">
        <v>7.9819</v>
      </c>
      <c r="CA429">
        <v>396.596</v>
      </c>
      <c r="CB429">
        <v>13.9550666666667</v>
      </c>
      <c r="CC429">
        <v>900.039</v>
      </c>
      <c r="CD429">
        <v>100.774</v>
      </c>
      <c r="CE429">
        <v>0.11264</v>
      </c>
      <c r="CF429">
        <v>29.2717</v>
      </c>
      <c r="CG429">
        <v>27.1584</v>
      </c>
      <c r="CH429">
        <v>999.9</v>
      </c>
      <c r="CI429">
        <v>0</v>
      </c>
      <c r="CJ429">
        <v>0</v>
      </c>
      <c r="CK429">
        <v>9997.67333333333</v>
      </c>
      <c r="CL429">
        <v>0</v>
      </c>
      <c r="CM429">
        <v>0.221023</v>
      </c>
      <c r="CN429">
        <v>1459.9</v>
      </c>
      <c r="CO429">
        <v>0.972999</v>
      </c>
      <c r="CP429">
        <v>0.0270008</v>
      </c>
      <c r="CQ429">
        <v>0</v>
      </c>
      <c r="CR429">
        <v>875.946333333333</v>
      </c>
      <c r="CS429">
        <v>4.99999</v>
      </c>
      <c r="CT429">
        <v>12871.6</v>
      </c>
      <c r="CU429">
        <v>12727.4666666667</v>
      </c>
      <c r="CV429">
        <v>40.812</v>
      </c>
      <c r="CW429">
        <v>42.5</v>
      </c>
      <c r="CX429">
        <v>41.75</v>
      </c>
      <c r="CY429">
        <v>42.062</v>
      </c>
      <c r="CZ429">
        <v>43.125</v>
      </c>
      <c r="DA429">
        <v>1415.62</v>
      </c>
      <c r="DB429">
        <v>39.28</v>
      </c>
      <c r="DC429">
        <v>0</v>
      </c>
      <c r="DD429">
        <v>1626127147.9</v>
      </c>
      <c r="DE429">
        <v>0</v>
      </c>
      <c r="DF429">
        <v>875.74548</v>
      </c>
      <c r="DG429">
        <v>2.21223076417588</v>
      </c>
      <c r="DH429">
        <v>41.9230769685559</v>
      </c>
      <c r="DI429">
        <v>12868.176</v>
      </c>
      <c r="DJ429">
        <v>15</v>
      </c>
      <c r="DK429">
        <v>1626126261</v>
      </c>
      <c r="DL429" t="s">
        <v>294</v>
      </c>
      <c r="DM429">
        <v>1626126255</v>
      </c>
      <c r="DN429">
        <v>1626126261</v>
      </c>
      <c r="DO429">
        <v>7</v>
      </c>
      <c r="DP429">
        <v>0.339</v>
      </c>
      <c r="DQ429">
        <v>0.02</v>
      </c>
      <c r="DR429">
        <v>2.158</v>
      </c>
      <c r="DS429">
        <v>-0.064</v>
      </c>
      <c r="DT429">
        <v>420</v>
      </c>
      <c r="DU429">
        <v>4</v>
      </c>
      <c r="DV429">
        <v>0.09</v>
      </c>
      <c r="DW429">
        <v>0.05</v>
      </c>
      <c r="DX429">
        <v>-21.1839048780488</v>
      </c>
      <c r="DY429">
        <v>-0.0767749128919977</v>
      </c>
      <c r="DZ429">
        <v>0.0505632468046126</v>
      </c>
      <c r="EA429">
        <v>1</v>
      </c>
      <c r="EB429">
        <v>875.596878787879</v>
      </c>
      <c r="EC429">
        <v>2.29976963794542</v>
      </c>
      <c r="ED429">
        <v>0.296043071966124</v>
      </c>
      <c r="EE429">
        <v>1</v>
      </c>
      <c r="EF429">
        <v>5.91791926829268</v>
      </c>
      <c r="EG429">
        <v>0.38106982578397</v>
      </c>
      <c r="EH429">
        <v>0.0392084281874193</v>
      </c>
      <c r="EI429">
        <v>0</v>
      </c>
      <c r="EJ429">
        <v>2</v>
      </c>
      <c r="EK429">
        <v>3</v>
      </c>
      <c r="EL429" t="s">
        <v>340</v>
      </c>
      <c r="EM429">
        <v>100</v>
      </c>
      <c r="EN429">
        <v>100</v>
      </c>
      <c r="EO429">
        <v>2.125</v>
      </c>
      <c r="EP429">
        <v>-0.0082</v>
      </c>
      <c r="EQ429">
        <v>1.36772170046793</v>
      </c>
      <c r="ER429">
        <v>0.00225868272383977</v>
      </c>
      <c r="ES429">
        <v>-9.96746185667655e-07</v>
      </c>
      <c r="ET429">
        <v>2.83711317370827e-10</v>
      </c>
      <c r="EU429">
        <v>-0.063082517618382</v>
      </c>
      <c r="EV429">
        <v>-0.00217948432402501</v>
      </c>
      <c r="EW429">
        <v>0.000453263451741206</v>
      </c>
      <c r="EX429">
        <v>-1.16319206543697e-06</v>
      </c>
      <c r="EY429">
        <v>-2</v>
      </c>
      <c r="EZ429">
        <v>2196</v>
      </c>
      <c r="FA429">
        <v>1</v>
      </c>
      <c r="FB429">
        <v>25</v>
      </c>
      <c r="FC429">
        <v>14.7</v>
      </c>
      <c r="FD429">
        <v>14.6</v>
      </c>
      <c r="FE429">
        <v>18</v>
      </c>
      <c r="FF429">
        <v>949.118</v>
      </c>
      <c r="FG429">
        <v>429.462</v>
      </c>
      <c r="FH429">
        <v>34.96</v>
      </c>
      <c r="FI429">
        <v>25.4404</v>
      </c>
      <c r="FJ429">
        <v>30.0006</v>
      </c>
      <c r="FK429">
        <v>25.5006</v>
      </c>
      <c r="FL429">
        <v>25.5337</v>
      </c>
      <c r="FM429">
        <v>25.3424</v>
      </c>
      <c r="FN429">
        <v>55.5044</v>
      </c>
      <c r="FO429">
        <v>0</v>
      </c>
      <c r="FP429">
        <v>35.06</v>
      </c>
      <c r="FQ429">
        <v>420</v>
      </c>
      <c r="FR429">
        <v>8.15542</v>
      </c>
      <c r="FS429">
        <v>101.44</v>
      </c>
      <c r="FT429">
        <v>102.057</v>
      </c>
    </row>
    <row r="430" spans="1:176">
      <c r="A430">
        <v>414</v>
      </c>
      <c r="B430">
        <v>1626127140.6</v>
      </c>
      <c r="C430">
        <v>826.099999904633</v>
      </c>
      <c r="D430" t="s">
        <v>1122</v>
      </c>
      <c r="E430" t="s">
        <v>1123</v>
      </c>
      <c r="F430">
        <v>1</v>
      </c>
      <c r="I430">
        <v>1626127139.6</v>
      </c>
      <c r="J430">
        <f>(K430)/1000</f>
        <v>0</v>
      </c>
      <c r="K430">
        <f>1000*CC430*AI430*(BY430-BZ430)/(100*BR430*(1000-AI430*BY430))</f>
        <v>0</v>
      </c>
      <c r="L430">
        <f>CC430*AI430*(BX430-BW430*(1000-AI430*BZ430)/(1000-AI430*BY430))/(100*BR430)</f>
        <v>0</v>
      </c>
      <c r="M430">
        <f>BW430 - IF(AI430&gt;1, L430*BR430*100.0/(AK430*CK430), 0)</f>
        <v>0</v>
      </c>
      <c r="N430">
        <f>((T430-J430/2)*M430-L430)/(T430+J430/2)</f>
        <v>0</v>
      </c>
      <c r="O430">
        <f>N430*(CD430+CE430)/1000.0</f>
        <v>0</v>
      </c>
      <c r="P430">
        <f>(BW430 - IF(AI430&gt;1, L430*BR430*100.0/(AK430*CK430), 0))*(CD430+CE430)/1000.0</f>
        <v>0</v>
      </c>
      <c r="Q430">
        <f>2.0/((1/S430-1/R430)+SIGN(S430)*SQRT((1/S430-1/R430)*(1/S430-1/R430) + 4*BS430/((BS430+1)*(BS430+1))*(2*1/S430*1/R430-1/R430*1/R430)))</f>
        <v>0</v>
      </c>
      <c r="R430">
        <f>IF(LEFT(BT430,1)&lt;&gt;"0",IF(LEFT(BT430,1)="1",3.0,BU430),$D$5+$E$5*(CK430*CD430/($K$5*1000))+$F$5*(CK430*CD430/($K$5*1000))*MAX(MIN(BR430,$J$5),$I$5)*MAX(MIN(BR430,$J$5),$I$5)+$G$5*MAX(MIN(BR430,$J$5),$I$5)*(CK430*CD430/($K$5*1000))+$H$5*(CK430*CD430/($K$5*1000))*(CK430*CD430/($K$5*1000)))</f>
        <v>0</v>
      </c>
      <c r="S430">
        <f>J430*(1000-(1000*0.61365*exp(17.502*W430/(240.97+W430))/(CD430+CE430)+BY430)/2)/(1000*0.61365*exp(17.502*W430/(240.97+W430))/(CD430+CE430)-BY430)</f>
        <v>0</v>
      </c>
      <c r="T430">
        <f>1/((BS430+1)/(Q430/1.6)+1/(R430/1.37)) + BS430/((BS430+1)/(Q430/1.6) + BS430/(R430/1.37))</f>
        <v>0</v>
      </c>
      <c r="U430">
        <f>(BN430*BQ430)</f>
        <v>0</v>
      </c>
      <c r="V430">
        <f>(CF430+(U430+2*0.95*5.67E-8*(((CF430+$B$7)+273)^4-(CF430+273)^4)-44100*J430)/(1.84*29.3*R430+8*0.95*5.67E-8*(CF430+273)^3))</f>
        <v>0</v>
      </c>
      <c r="W430">
        <f>($C$7*CG430+$D$7*CH430+$E$7*V430)</f>
        <v>0</v>
      </c>
      <c r="X430">
        <f>0.61365*exp(17.502*W430/(240.97+W430))</f>
        <v>0</v>
      </c>
      <c r="Y430">
        <f>(Z430/AA430*100)</f>
        <v>0</v>
      </c>
      <c r="Z430">
        <f>BY430*(CD430+CE430)/1000</f>
        <v>0</v>
      </c>
      <c r="AA430">
        <f>0.61365*exp(17.502*CF430/(240.97+CF430))</f>
        <v>0</v>
      </c>
      <c r="AB430">
        <f>(X430-BY430*(CD430+CE430)/1000)</f>
        <v>0</v>
      </c>
      <c r="AC430">
        <f>(-J430*44100)</f>
        <v>0</v>
      </c>
      <c r="AD430">
        <f>2*29.3*R430*0.92*(CF430-W430)</f>
        <v>0</v>
      </c>
      <c r="AE430">
        <f>2*0.95*5.67E-8*(((CF430+$B$7)+273)^4-(W430+273)^4)</f>
        <v>0</v>
      </c>
      <c r="AF430">
        <f>U430+AE430+AC430+AD430</f>
        <v>0</v>
      </c>
      <c r="AG430">
        <v>9</v>
      </c>
      <c r="AH430">
        <v>1</v>
      </c>
      <c r="AI430">
        <f>IF(AG430*$H$13&gt;=AK430,1.0,(AK430/(AK430-AG430*$H$13)))</f>
        <v>0</v>
      </c>
      <c r="AJ430">
        <f>(AI430-1)*100</f>
        <v>0</v>
      </c>
      <c r="AK430">
        <f>MAX(0,($B$13+$C$13*CK430)/(1+$D$13*CK430)*CD430/(CF430+273)*$E$13)</f>
        <v>0</v>
      </c>
      <c r="AL430" t="s">
        <v>292</v>
      </c>
      <c r="AM430" t="s">
        <v>292</v>
      </c>
      <c r="AN430">
        <v>0</v>
      </c>
      <c r="AO430">
        <v>0</v>
      </c>
      <c r="AP430">
        <f>1-AN430/AO430</f>
        <v>0</v>
      </c>
      <c r="AQ430">
        <v>0</v>
      </c>
      <c r="AR430" t="s">
        <v>292</v>
      </c>
      <c r="AS430" t="s">
        <v>292</v>
      </c>
      <c r="AT430">
        <v>0</v>
      </c>
      <c r="AU430">
        <v>0</v>
      </c>
      <c r="AV430">
        <f>1-AT430/AU430</f>
        <v>0</v>
      </c>
      <c r="AW430">
        <v>0.5</v>
      </c>
      <c r="AX430">
        <f>BO430</f>
        <v>0</v>
      </c>
      <c r="AY430">
        <f>L430</f>
        <v>0</v>
      </c>
      <c r="AZ430">
        <f>AV430*AW430*AX430</f>
        <v>0</v>
      </c>
      <c r="BA430">
        <f>(AY430-AQ430)/AX430</f>
        <v>0</v>
      </c>
      <c r="BB430">
        <f>(AO430-AU430)/AU430</f>
        <v>0</v>
      </c>
      <c r="BC430">
        <f>AN430/(AP430+AN430/AU430)</f>
        <v>0</v>
      </c>
      <c r="BD430" t="s">
        <v>292</v>
      </c>
      <c r="BE430">
        <v>0</v>
      </c>
      <c r="BF430">
        <f>IF(BE430&lt;&gt;0, BE430, BC430)</f>
        <v>0</v>
      </c>
      <c r="BG430">
        <f>1-BF430/AU430</f>
        <v>0</v>
      </c>
      <c r="BH430">
        <f>(AU430-AT430)/(AU430-BF430)</f>
        <v>0</v>
      </c>
      <c r="BI430">
        <f>(AO430-AU430)/(AO430-BF430)</f>
        <v>0</v>
      </c>
      <c r="BJ430">
        <f>(AU430-AT430)/(AU430-AN430)</f>
        <v>0</v>
      </c>
      <c r="BK430">
        <f>(AO430-AU430)/(AO430-AN430)</f>
        <v>0</v>
      </c>
      <c r="BL430">
        <f>(BH430*BF430/AT430)</f>
        <v>0</v>
      </c>
      <c r="BM430">
        <f>(1-BL430)</f>
        <v>0</v>
      </c>
      <c r="BN430">
        <f>$B$11*CL430+$C$11*CM430+$F$11*CN430*(1-CQ430)</f>
        <v>0</v>
      </c>
      <c r="BO430">
        <f>BN430*BP430</f>
        <v>0</v>
      </c>
      <c r="BP430">
        <f>($B$11*$D$9+$C$11*$D$9+$F$11*((DA430+CS430)/MAX(DA430+CS430+DB430, 0.1)*$I$9+DB430/MAX(DA430+CS430+DB430, 0.1)*$J$9))/($B$11+$C$11+$F$11)</f>
        <v>0</v>
      </c>
      <c r="BQ430">
        <f>($B$11*$K$9+$C$11*$K$9+$F$11*((DA430+CS430)/MAX(DA430+CS430+DB430, 0.1)*$P$9+DB430/MAX(DA430+CS430+DB430, 0.1)*$Q$9))/($B$11+$C$11+$F$11)</f>
        <v>0</v>
      </c>
      <c r="BR430">
        <v>6</v>
      </c>
      <c r="BS430">
        <v>0.5</v>
      </c>
      <c r="BT430" t="s">
        <v>293</v>
      </c>
      <c r="BU430">
        <v>2</v>
      </c>
      <c r="BV430">
        <v>1626127139.6</v>
      </c>
      <c r="BW430">
        <v>398.735</v>
      </c>
      <c r="BX430">
        <v>419.978666666667</v>
      </c>
      <c r="BY430">
        <v>13.989</v>
      </c>
      <c r="BZ430">
        <v>8.01680333333333</v>
      </c>
      <c r="CA430">
        <v>396.610666666667</v>
      </c>
      <c r="CB430">
        <v>13.9969666666667</v>
      </c>
      <c r="CC430">
        <v>900.010666666667</v>
      </c>
      <c r="CD430">
        <v>100.774</v>
      </c>
      <c r="CE430">
        <v>0.112599</v>
      </c>
      <c r="CF430">
        <v>29.3147</v>
      </c>
      <c r="CG430">
        <v>27.1978666666667</v>
      </c>
      <c r="CH430">
        <v>999.9</v>
      </c>
      <c r="CI430">
        <v>0</v>
      </c>
      <c r="CJ430">
        <v>0</v>
      </c>
      <c r="CK430">
        <v>9977.92</v>
      </c>
      <c r="CL430">
        <v>0</v>
      </c>
      <c r="CM430">
        <v>0.221023</v>
      </c>
      <c r="CN430">
        <v>1460.05666666667</v>
      </c>
      <c r="CO430">
        <v>0.972999</v>
      </c>
      <c r="CP430">
        <v>0.0270008</v>
      </c>
      <c r="CQ430">
        <v>0</v>
      </c>
      <c r="CR430">
        <v>876.227666666667</v>
      </c>
      <c r="CS430">
        <v>4.99999</v>
      </c>
      <c r="CT430">
        <v>12874.5666666667</v>
      </c>
      <c r="CU430">
        <v>12728.8</v>
      </c>
      <c r="CV430">
        <v>40.812</v>
      </c>
      <c r="CW430">
        <v>42.5</v>
      </c>
      <c r="CX430">
        <v>41.75</v>
      </c>
      <c r="CY430">
        <v>42.062</v>
      </c>
      <c r="CZ430">
        <v>43.125</v>
      </c>
      <c r="DA430">
        <v>1415.77</v>
      </c>
      <c r="DB430">
        <v>39.2866666666667</v>
      </c>
      <c r="DC430">
        <v>0</v>
      </c>
      <c r="DD430">
        <v>1626127149.7</v>
      </c>
      <c r="DE430">
        <v>0</v>
      </c>
      <c r="DF430">
        <v>875.792576923077</v>
      </c>
      <c r="DG430">
        <v>2.45617093737411</v>
      </c>
      <c r="DH430">
        <v>45.5863249027522</v>
      </c>
      <c r="DI430">
        <v>12869.2769230769</v>
      </c>
      <c r="DJ430">
        <v>15</v>
      </c>
      <c r="DK430">
        <v>1626126261</v>
      </c>
      <c r="DL430" t="s">
        <v>294</v>
      </c>
      <c r="DM430">
        <v>1626126255</v>
      </c>
      <c r="DN430">
        <v>1626126261</v>
      </c>
      <c r="DO430">
        <v>7</v>
      </c>
      <c r="DP430">
        <v>0.339</v>
      </c>
      <c r="DQ430">
        <v>0.02</v>
      </c>
      <c r="DR430">
        <v>2.158</v>
      </c>
      <c r="DS430">
        <v>-0.064</v>
      </c>
      <c r="DT430">
        <v>420</v>
      </c>
      <c r="DU430">
        <v>4</v>
      </c>
      <c r="DV430">
        <v>0.09</v>
      </c>
      <c r="DW430">
        <v>0.05</v>
      </c>
      <c r="DX430">
        <v>-21.1883463414634</v>
      </c>
      <c r="DY430">
        <v>-0.237434843205569</v>
      </c>
      <c r="DZ430">
        <v>0.054427235370077</v>
      </c>
      <c r="EA430">
        <v>1</v>
      </c>
      <c r="EB430">
        <v>875.666514285714</v>
      </c>
      <c r="EC430">
        <v>2.69216630000416</v>
      </c>
      <c r="ED430">
        <v>0.331274195573792</v>
      </c>
      <c r="EE430">
        <v>1</v>
      </c>
      <c r="EF430">
        <v>5.93036585365854</v>
      </c>
      <c r="EG430">
        <v>0.31325351916378</v>
      </c>
      <c r="EH430">
        <v>0.0322909536509206</v>
      </c>
      <c r="EI430">
        <v>0</v>
      </c>
      <c r="EJ430">
        <v>2</v>
      </c>
      <c r="EK430">
        <v>3</v>
      </c>
      <c r="EL430" t="s">
        <v>340</v>
      </c>
      <c r="EM430">
        <v>100</v>
      </c>
      <c r="EN430">
        <v>100</v>
      </c>
      <c r="EO430">
        <v>2.124</v>
      </c>
      <c r="EP430">
        <v>-0.0078</v>
      </c>
      <c r="EQ430">
        <v>1.36772170046793</v>
      </c>
      <c r="ER430">
        <v>0.00225868272383977</v>
      </c>
      <c r="ES430">
        <v>-9.96746185667655e-07</v>
      </c>
      <c r="ET430">
        <v>2.83711317370827e-10</v>
      </c>
      <c r="EU430">
        <v>-0.063082517618382</v>
      </c>
      <c r="EV430">
        <v>-0.00217948432402501</v>
      </c>
      <c r="EW430">
        <v>0.000453263451741206</v>
      </c>
      <c r="EX430">
        <v>-1.16319206543697e-06</v>
      </c>
      <c r="EY430">
        <v>-2</v>
      </c>
      <c r="EZ430">
        <v>2196</v>
      </c>
      <c r="FA430">
        <v>1</v>
      </c>
      <c r="FB430">
        <v>25</v>
      </c>
      <c r="FC430">
        <v>14.8</v>
      </c>
      <c r="FD430">
        <v>14.7</v>
      </c>
      <c r="FE430">
        <v>18</v>
      </c>
      <c r="FF430">
        <v>949.467</v>
      </c>
      <c r="FG430">
        <v>429.551</v>
      </c>
      <c r="FH430">
        <v>35.0239</v>
      </c>
      <c r="FI430">
        <v>25.4426</v>
      </c>
      <c r="FJ430">
        <v>30.0005</v>
      </c>
      <c r="FK430">
        <v>25.5011</v>
      </c>
      <c r="FL430">
        <v>25.5337</v>
      </c>
      <c r="FM430">
        <v>25.3427</v>
      </c>
      <c r="FN430">
        <v>55.21</v>
      </c>
      <c r="FO430">
        <v>0</v>
      </c>
      <c r="FP430">
        <v>35.17</v>
      </c>
      <c r="FQ430">
        <v>420</v>
      </c>
      <c r="FR430">
        <v>8.15206</v>
      </c>
      <c r="FS430">
        <v>101.44</v>
      </c>
      <c r="FT430">
        <v>102.056</v>
      </c>
    </row>
    <row r="431" spans="1:176">
      <c r="A431">
        <v>415</v>
      </c>
      <c r="B431">
        <v>1626127142.6</v>
      </c>
      <c r="C431">
        <v>828.099999904633</v>
      </c>
      <c r="D431" t="s">
        <v>1124</v>
      </c>
      <c r="E431" t="s">
        <v>1125</v>
      </c>
      <c r="F431">
        <v>1</v>
      </c>
      <c r="I431">
        <v>1626127141.6</v>
      </c>
      <c r="J431">
        <f>(K431)/1000</f>
        <v>0</v>
      </c>
      <c r="K431">
        <f>1000*CC431*AI431*(BY431-BZ431)/(100*BR431*(1000-AI431*BY431))</f>
        <v>0</v>
      </c>
      <c r="L431">
        <f>CC431*AI431*(BX431-BW431*(1000-AI431*BZ431)/(1000-AI431*BY431))/(100*BR431)</f>
        <v>0</v>
      </c>
      <c r="M431">
        <f>BW431 - IF(AI431&gt;1, L431*BR431*100.0/(AK431*CK431), 0)</f>
        <v>0</v>
      </c>
      <c r="N431">
        <f>((T431-J431/2)*M431-L431)/(T431+J431/2)</f>
        <v>0</v>
      </c>
      <c r="O431">
        <f>N431*(CD431+CE431)/1000.0</f>
        <v>0</v>
      </c>
      <c r="P431">
        <f>(BW431 - IF(AI431&gt;1, L431*BR431*100.0/(AK431*CK431), 0))*(CD431+CE431)/1000.0</f>
        <v>0</v>
      </c>
      <c r="Q431">
        <f>2.0/((1/S431-1/R431)+SIGN(S431)*SQRT((1/S431-1/R431)*(1/S431-1/R431) + 4*BS431/((BS431+1)*(BS431+1))*(2*1/S431*1/R431-1/R431*1/R431)))</f>
        <v>0</v>
      </c>
      <c r="R431">
        <f>IF(LEFT(BT431,1)&lt;&gt;"0",IF(LEFT(BT431,1)="1",3.0,BU431),$D$5+$E$5*(CK431*CD431/($K$5*1000))+$F$5*(CK431*CD431/($K$5*1000))*MAX(MIN(BR431,$J$5),$I$5)*MAX(MIN(BR431,$J$5),$I$5)+$G$5*MAX(MIN(BR431,$J$5),$I$5)*(CK431*CD431/($K$5*1000))+$H$5*(CK431*CD431/($K$5*1000))*(CK431*CD431/($K$5*1000)))</f>
        <v>0</v>
      </c>
      <c r="S431">
        <f>J431*(1000-(1000*0.61365*exp(17.502*W431/(240.97+W431))/(CD431+CE431)+BY431)/2)/(1000*0.61365*exp(17.502*W431/(240.97+W431))/(CD431+CE431)-BY431)</f>
        <v>0</v>
      </c>
      <c r="T431">
        <f>1/((BS431+1)/(Q431/1.6)+1/(R431/1.37)) + BS431/((BS431+1)/(Q431/1.6) + BS431/(R431/1.37))</f>
        <v>0</v>
      </c>
      <c r="U431">
        <f>(BN431*BQ431)</f>
        <v>0</v>
      </c>
      <c r="V431">
        <f>(CF431+(U431+2*0.95*5.67E-8*(((CF431+$B$7)+273)^4-(CF431+273)^4)-44100*J431)/(1.84*29.3*R431+8*0.95*5.67E-8*(CF431+273)^3))</f>
        <v>0</v>
      </c>
      <c r="W431">
        <f>($C$7*CG431+$D$7*CH431+$E$7*V431)</f>
        <v>0</v>
      </c>
      <c r="X431">
        <f>0.61365*exp(17.502*W431/(240.97+W431))</f>
        <v>0</v>
      </c>
      <c r="Y431">
        <f>(Z431/AA431*100)</f>
        <v>0</v>
      </c>
      <c r="Z431">
        <f>BY431*(CD431+CE431)/1000</f>
        <v>0</v>
      </c>
      <c r="AA431">
        <f>0.61365*exp(17.502*CF431/(240.97+CF431))</f>
        <v>0</v>
      </c>
      <c r="AB431">
        <f>(X431-BY431*(CD431+CE431)/1000)</f>
        <v>0</v>
      </c>
      <c r="AC431">
        <f>(-J431*44100)</f>
        <v>0</v>
      </c>
      <c r="AD431">
        <f>2*29.3*R431*0.92*(CF431-W431)</f>
        <v>0</v>
      </c>
      <c r="AE431">
        <f>2*0.95*5.67E-8*(((CF431+$B$7)+273)^4-(W431+273)^4)</f>
        <v>0</v>
      </c>
      <c r="AF431">
        <f>U431+AE431+AC431+AD431</f>
        <v>0</v>
      </c>
      <c r="AG431">
        <v>9</v>
      </c>
      <c r="AH431">
        <v>1</v>
      </c>
      <c r="AI431">
        <f>IF(AG431*$H$13&gt;=AK431,1.0,(AK431/(AK431-AG431*$H$13)))</f>
        <v>0</v>
      </c>
      <c r="AJ431">
        <f>(AI431-1)*100</f>
        <v>0</v>
      </c>
      <c r="AK431">
        <f>MAX(0,($B$13+$C$13*CK431)/(1+$D$13*CK431)*CD431/(CF431+273)*$E$13)</f>
        <v>0</v>
      </c>
      <c r="AL431" t="s">
        <v>292</v>
      </c>
      <c r="AM431" t="s">
        <v>292</v>
      </c>
      <c r="AN431">
        <v>0</v>
      </c>
      <c r="AO431">
        <v>0</v>
      </c>
      <c r="AP431">
        <f>1-AN431/AO431</f>
        <v>0</v>
      </c>
      <c r="AQ431">
        <v>0</v>
      </c>
      <c r="AR431" t="s">
        <v>292</v>
      </c>
      <c r="AS431" t="s">
        <v>292</v>
      </c>
      <c r="AT431">
        <v>0</v>
      </c>
      <c r="AU431">
        <v>0</v>
      </c>
      <c r="AV431">
        <f>1-AT431/AU431</f>
        <v>0</v>
      </c>
      <c r="AW431">
        <v>0.5</v>
      </c>
      <c r="AX431">
        <f>BO431</f>
        <v>0</v>
      </c>
      <c r="AY431">
        <f>L431</f>
        <v>0</v>
      </c>
      <c r="AZ431">
        <f>AV431*AW431*AX431</f>
        <v>0</v>
      </c>
      <c r="BA431">
        <f>(AY431-AQ431)/AX431</f>
        <v>0</v>
      </c>
      <c r="BB431">
        <f>(AO431-AU431)/AU431</f>
        <v>0</v>
      </c>
      <c r="BC431">
        <f>AN431/(AP431+AN431/AU431)</f>
        <v>0</v>
      </c>
      <c r="BD431" t="s">
        <v>292</v>
      </c>
      <c r="BE431">
        <v>0</v>
      </c>
      <c r="BF431">
        <f>IF(BE431&lt;&gt;0, BE431, BC431)</f>
        <v>0</v>
      </c>
      <c r="BG431">
        <f>1-BF431/AU431</f>
        <v>0</v>
      </c>
      <c r="BH431">
        <f>(AU431-AT431)/(AU431-BF431)</f>
        <v>0</v>
      </c>
      <c r="BI431">
        <f>(AO431-AU431)/(AO431-BF431)</f>
        <v>0</v>
      </c>
      <c r="BJ431">
        <f>(AU431-AT431)/(AU431-AN431)</f>
        <v>0</v>
      </c>
      <c r="BK431">
        <f>(AO431-AU431)/(AO431-AN431)</f>
        <v>0</v>
      </c>
      <c r="BL431">
        <f>(BH431*BF431/AT431)</f>
        <v>0</v>
      </c>
      <c r="BM431">
        <f>(1-BL431)</f>
        <v>0</v>
      </c>
      <c r="BN431">
        <f>$B$11*CL431+$C$11*CM431+$F$11*CN431*(1-CQ431)</f>
        <v>0</v>
      </c>
      <c r="BO431">
        <f>BN431*BP431</f>
        <v>0</v>
      </c>
      <c r="BP431">
        <f>($B$11*$D$9+$C$11*$D$9+$F$11*((DA431+CS431)/MAX(DA431+CS431+DB431, 0.1)*$I$9+DB431/MAX(DA431+CS431+DB431, 0.1)*$J$9))/($B$11+$C$11+$F$11)</f>
        <v>0</v>
      </c>
      <c r="BQ431">
        <f>($B$11*$K$9+$C$11*$K$9+$F$11*((DA431+CS431)/MAX(DA431+CS431+DB431, 0.1)*$P$9+DB431/MAX(DA431+CS431+DB431, 0.1)*$Q$9))/($B$11+$C$11+$F$11)</f>
        <v>0</v>
      </c>
      <c r="BR431">
        <v>6</v>
      </c>
      <c r="BS431">
        <v>0.5</v>
      </c>
      <c r="BT431" t="s">
        <v>293</v>
      </c>
      <c r="BU431">
        <v>2</v>
      </c>
      <c r="BV431">
        <v>1626127141.6</v>
      </c>
      <c r="BW431">
        <v>398.76</v>
      </c>
      <c r="BX431">
        <v>419.954333333333</v>
      </c>
      <c r="BY431">
        <v>14.0321666666667</v>
      </c>
      <c r="BZ431">
        <v>8.03838</v>
      </c>
      <c r="CA431">
        <v>396.635333333333</v>
      </c>
      <c r="CB431">
        <v>14.0397666666667</v>
      </c>
      <c r="CC431">
        <v>899.972333333333</v>
      </c>
      <c r="CD431">
        <v>100.774333333333</v>
      </c>
      <c r="CE431">
        <v>0.112524</v>
      </c>
      <c r="CF431">
        <v>29.3636666666667</v>
      </c>
      <c r="CG431">
        <v>27.2473</v>
      </c>
      <c r="CH431">
        <v>999.9</v>
      </c>
      <c r="CI431">
        <v>0</v>
      </c>
      <c r="CJ431">
        <v>0</v>
      </c>
      <c r="CK431">
        <v>9957.70666666667</v>
      </c>
      <c r="CL431">
        <v>0</v>
      </c>
      <c r="CM431">
        <v>0.221023</v>
      </c>
      <c r="CN431">
        <v>1459.98</v>
      </c>
      <c r="CO431">
        <v>0.972999</v>
      </c>
      <c r="CP431">
        <v>0.0270008</v>
      </c>
      <c r="CQ431">
        <v>0</v>
      </c>
      <c r="CR431">
        <v>876.122333333333</v>
      </c>
      <c r="CS431">
        <v>4.99999</v>
      </c>
      <c r="CT431">
        <v>12875.2666666667</v>
      </c>
      <c r="CU431">
        <v>12728.1666666667</v>
      </c>
      <c r="CV431">
        <v>40.812</v>
      </c>
      <c r="CW431">
        <v>42.5</v>
      </c>
      <c r="CX431">
        <v>41.75</v>
      </c>
      <c r="CY431">
        <v>42.062</v>
      </c>
      <c r="CZ431">
        <v>43.125</v>
      </c>
      <c r="DA431">
        <v>1415.69666666667</v>
      </c>
      <c r="DB431">
        <v>39.2833333333333</v>
      </c>
      <c r="DC431">
        <v>0</v>
      </c>
      <c r="DD431">
        <v>1626127152.1</v>
      </c>
      <c r="DE431">
        <v>0</v>
      </c>
      <c r="DF431">
        <v>875.889807692308</v>
      </c>
      <c r="DG431">
        <v>2.05999998774336</v>
      </c>
      <c r="DH431">
        <v>47.1931624344327</v>
      </c>
      <c r="DI431">
        <v>12871</v>
      </c>
      <c r="DJ431">
        <v>15</v>
      </c>
      <c r="DK431">
        <v>1626126261</v>
      </c>
      <c r="DL431" t="s">
        <v>294</v>
      </c>
      <c r="DM431">
        <v>1626126255</v>
      </c>
      <c r="DN431">
        <v>1626126261</v>
      </c>
      <c r="DO431">
        <v>7</v>
      </c>
      <c r="DP431">
        <v>0.339</v>
      </c>
      <c r="DQ431">
        <v>0.02</v>
      </c>
      <c r="DR431">
        <v>2.158</v>
      </c>
      <c r="DS431">
        <v>-0.064</v>
      </c>
      <c r="DT431">
        <v>420</v>
      </c>
      <c r="DU431">
        <v>4</v>
      </c>
      <c r="DV431">
        <v>0.09</v>
      </c>
      <c r="DW431">
        <v>0.05</v>
      </c>
      <c r="DX431">
        <v>-21.1879243902439</v>
      </c>
      <c r="DY431">
        <v>-0.357439024390269</v>
      </c>
      <c r="DZ431">
        <v>0.0547147092207937</v>
      </c>
      <c r="EA431">
        <v>1</v>
      </c>
      <c r="EB431">
        <v>875.771818181818</v>
      </c>
      <c r="EC431">
        <v>2.25428510932782</v>
      </c>
      <c r="ED431">
        <v>0.299192494491973</v>
      </c>
      <c r="EE431">
        <v>1</v>
      </c>
      <c r="EF431">
        <v>5.94128097560976</v>
      </c>
      <c r="EG431">
        <v>0.290360487804888</v>
      </c>
      <c r="EH431">
        <v>0.0299338332770453</v>
      </c>
      <c r="EI431">
        <v>0</v>
      </c>
      <c r="EJ431">
        <v>2</v>
      </c>
      <c r="EK431">
        <v>3</v>
      </c>
      <c r="EL431" t="s">
        <v>340</v>
      </c>
      <c r="EM431">
        <v>100</v>
      </c>
      <c r="EN431">
        <v>100</v>
      </c>
      <c r="EO431">
        <v>2.125</v>
      </c>
      <c r="EP431">
        <v>-0.0073</v>
      </c>
      <c r="EQ431">
        <v>1.36772170046793</v>
      </c>
      <c r="ER431">
        <v>0.00225868272383977</v>
      </c>
      <c r="ES431">
        <v>-9.96746185667655e-07</v>
      </c>
      <c r="ET431">
        <v>2.83711317370827e-10</v>
      </c>
      <c r="EU431">
        <v>-0.063082517618382</v>
      </c>
      <c r="EV431">
        <v>-0.00217948432402501</v>
      </c>
      <c r="EW431">
        <v>0.000453263451741206</v>
      </c>
      <c r="EX431">
        <v>-1.16319206543697e-06</v>
      </c>
      <c r="EY431">
        <v>-2</v>
      </c>
      <c r="EZ431">
        <v>2196</v>
      </c>
      <c r="FA431">
        <v>1</v>
      </c>
      <c r="FB431">
        <v>25</v>
      </c>
      <c r="FC431">
        <v>14.8</v>
      </c>
      <c r="FD431">
        <v>14.7</v>
      </c>
      <c r="FE431">
        <v>18</v>
      </c>
      <c r="FF431">
        <v>949.825</v>
      </c>
      <c r="FG431">
        <v>429.334</v>
      </c>
      <c r="FH431">
        <v>35.0954</v>
      </c>
      <c r="FI431">
        <v>25.4447</v>
      </c>
      <c r="FJ431">
        <v>30.0006</v>
      </c>
      <c r="FK431">
        <v>25.5022</v>
      </c>
      <c r="FL431">
        <v>25.5344</v>
      </c>
      <c r="FM431">
        <v>25.3422</v>
      </c>
      <c r="FN431">
        <v>55.21</v>
      </c>
      <c r="FO431">
        <v>0</v>
      </c>
      <c r="FP431">
        <v>35.17</v>
      </c>
      <c r="FQ431">
        <v>420</v>
      </c>
      <c r="FR431">
        <v>8.15775</v>
      </c>
      <c r="FS431">
        <v>101.439</v>
      </c>
      <c r="FT431">
        <v>102.056</v>
      </c>
    </row>
    <row r="432" spans="1:176">
      <c r="A432">
        <v>416</v>
      </c>
      <c r="B432">
        <v>1626127144.6</v>
      </c>
      <c r="C432">
        <v>830.099999904633</v>
      </c>
      <c r="D432" t="s">
        <v>1126</v>
      </c>
      <c r="E432" t="s">
        <v>1127</v>
      </c>
      <c r="F432">
        <v>1</v>
      </c>
      <c r="I432">
        <v>1626127143.6</v>
      </c>
      <c r="J432">
        <f>(K432)/1000</f>
        <v>0</v>
      </c>
      <c r="K432">
        <f>1000*CC432*AI432*(BY432-BZ432)/(100*BR432*(1000-AI432*BY432))</f>
        <v>0</v>
      </c>
      <c r="L432">
        <f>CC432*AI432*(BX432-BW432*(1000-AI432*BZ432)/(1000-AI432*BY432))/(100*BR432)</f>
        <v>0</v>
      </c>
      <c r="M432">
        <f>BW432 - IF(AI432&gt;1, L432*BR432*100.0/(AK432*CK432), 0)</f>
        <v>0</v>
      </c>
      <c r="N432">
        <f>((T432-J432/2)*M432-L432)/(T432+J432/2)</f>
        <v>0</v>
      </c>
      <c r="O432">
        <f>N432*(CD432+CE432)/1000.0</f>
        <v>0</v>
      </c>
      <c r="P432">
        <f>(BW432 - IF(AI432&gt;1, L432*BR432*100.0/(AK432*CK432), 0))*(CD432+CE432)/1000.0</f>
        <v>0</v>
      </c>
      <c r="Q432">
        <f>2.0/((1/S432-1/R432)+SIGN(S432)*SQRT((1/S432-1/R432)*(1/S432-1/R432) + 4*BS432/((BS432+1)*(BS432+1))*(2*1/S432*1/R432-1/R432*1/R432)))</f>
        <v>0</v>
      </c>
      <c r="R432">
        <f>IF(LEFT(BT432,1)&lt;&gt;"0",IF(LEFT(BT432,1)="1",3.0,BU432),$D$5+$E$5*(CK432*CD432/($K$5*1000))+$F$5*(CK432*CD432/($K$5*1000))*MAX(MIN(BR432,$J$5),$I$5)*MAX(MIN(BR432,$J$5),$I$5)+$G$5*MAX(MIN(BR432,$J$5),$I$5)*(CK432*CD432/($K$5*1000))+$H$5*(CK432*CD432/($K$5*1000))*(CK432*CD432/($K$5*1000)))</f>
        <v>0</v>
      </c>
      <c r="S432">
        <f>J432*(1000-(1000*0.61365*exp(17.502*W432/(240.97+W432))/(CD432+CE432)+BY432)/2)/(1000*0.61365*exp(17.502*W432/(240.97+W432))/(CD432+CE432)-BY432)</f>
        <v>0</v>
      </c>
      <c r="T432">
        <f>1/((BS432+1)/(Q432/1.6)+1/(R432/1.37)) + BS432/((BS432+1)/(Q432/1.6) + BS432/(R432/1.37))</f>
        <v>0</v>
      </c>
      <c r="U432">
        <f>(BN432*BQ432)</f>
        <v>0</v>
      </c>
      <c r="V432">
        <f>(CF432+(U432+2*0.95*5.67E-8*(((CF432+$B$7)+273)^4-(CF432+273)^4)-44100*J432)/(1.84*29.3*R432+8*0.95*5.67E-8*(CF432+273)^3))</f>
        <v>0</v>
      </c>
      <c r="W432">
        <f>($C$7*CG432+$D$7*CH432+$E$7*V432)</f>
        <v>0</v>
      </c>
      <c r="X432">
        <f>0.61365*exp(17.502*W432/(240.97+W432))</f>
        <v>0</v>
      </c>
      <c r="Y432">
        <f>(Z432/AA432*100)</f>
        <v>0</v>
      </c>
      <c r="Z432">
        <f>BY432*(CD432+CE432)/1000</f>
        <v>0</v>
      </c>
      <c r="AA432">
        <f>0.61365*exp(17.502*CF432/(240.97+CF432))</f>
        <v>0</v>
      </c>
      <c r="AB432">
        <f>(X432-BY432*(CD432+CE432)/1000)</f>
        <v>0</v>
      </c>
      <c r="AC432">
        <f>(-J432*44100)</f>
        <v>0</v>
      </c>
      <c r="AD432">
        <f>2*29.3*R432*0.92*(CF432-W432)</f>
        <v>0</v>
      </c>
      <c r="AE432">
        <f>2*0.95*5.67E-8*(((CF432+$B$7)+273)^4-(W432+273)^4)</f>
        <v>0</v>
      </c>
      <c r="AF432">
        <f>U432+AE432+AC432+AD432</f>
        <v>0</v>
      </c>
      <c r="AG432">
        <v>9</v>
      </c>
      <c r="AH432">
        <v>1</v>
      </c>
      <c r="AI432">
        <f>IF(AG432*$H$13&gt;=AK432,1.0,(AK432/(AK432-AG432*$H$13)))</f>
        <v>0</v>
      </c>
      <c r="AJ432">
        <f>(AI432-1)*100</f>
        <v>0</v>
      </c>
      <c r="AK432">
        <f>MAX(0,($B$13+$C$13*CK432)/(1+$D$13*CK432)*CD432/(CF432+273)*$E$13)</f>
        <v>0</v>
      </c>
      <c r="AL432" t="s">
        <v>292</v>
      </c>
      <c r="AM432" t="s">
        <v>292</v>
      </c>
      <c r="AN432">
        <v>0</v>
      </c>
      <c r="AO432">
        <v>0</v>
      </c>
      <c r="AP432">
        <f>1-AN432/AO432</f>
        <v>0</v>
      </c>
      <c r="AQ432">
        <v>0</v>
      </c>
      <c r="AR432" t="s">
        <v>292</v>
      </c>
      <c r="AS432" t="s">
        <v>292</v>
      </c>
      <c r="AT432">
        <v>0</v>
      </c>
      <c r="AU432">
        <v>0</v>
      </c>
      <c r="AV432">
        <f>1-AT432/AU432</f>
        <v>0</v>
      </c>
      <c r="AW432">
        <v>0.5</v>
      </c>
      <c r="AX432">
        <f>BO432</f>
        <v>0</v>
      </c>
      <c r="AY432">
        <f>L432</f>
        <v>0</v>
      </c>
      <c r="AZ432">
        <f>AV432*AW432*AX432</f>
        <v>0</v>
      </c>
      <c r="BA432">
        <f>(AY432-AQ432)/AX432</f>
        <v>0</v>
      </c>
      <c r="BB432">
        <f>(AO432-AU432)/AU432</f>
        <v>0</v>
      </c>
      <c r="BC432">
        <f>AN432/(AP432+AN432/AU432)</f>
        <v>0</v>
      </c>
      <c r="BD432" t="s">
        <v>292</v>
      </c>
      <c r="BE432">
        <v>0</v>
      </c>
      <c r="BF432">
        <f>IF(BE432&lt;&gt;0, BE432, BC432)</f>
        <v>0</v>
      </c>
      <c r="BG432">
        <f>1-BF432/AU432</f>
        <v>0</v>
      </c>
      <c r="BH432">
        <f>(AU432-AT432)/(AU432-BF432)</f>
        <v>0</v>
      </c>
      <c r="BI432">
        <f>(AO432-AU432)/(AO432-BF432)</f>
        <v>0</v>
      </c>
      <c r="BJ432">
        <f>(AU432-AT432)/(AU432-AN432)</f>
        <v>0</v>
      </c>
      <c r="BK432">
        <f>(AO432-AU432)/(AO432-AN432)</f>
        <v>0</v>
      </c>
      <c r="BL432">
        <f>(BH432*BF432/AT432)</f>
        <v>0</v>
      </c>
      <c r="BM432">
        <f>(1-BL432)</f>
        <v>0</v>
      </c>
      <c r="BN432">
        <f>$B$11*CL432+$C$11*CM432+$F$11*CN432*(1-CQ432)</f>
        <v>0</v>
      </c>
      <c r="BO432">
        <f>BN432*BP432</f>
        <v>0</v>
      </c>
      <c r="BP432">
        <f>($B$11*$D$9+$C$11*$D$9+$F$11*((DA432+CS432)/MAX(DA432+CS432+DB432, 0.1)*$I$9+DB432/MAX(DA432+CS432+DB432, 0.1)*$J$9))/($B$11+$C$11+$F$11)</f>
        <v>0</v>
      </c>
      <c r="BQ432">
        <f>($B$11*$K$9+$C$11*$K$9+$F$11*((DA432+CS432)/MAX(DA432+CS432+DB432, 0.1)*$P$9+DB432/MAX(DA432+CS432+DB432, 0.1)*$Q$9))/($B$11+$C$11+$F$11)</f>
        <v>0</v>
      </c>
      <c r="BR432">
        <v>6</v>
      </c>
      <c r="BS432">
        <v>0.5</v>
      </c>
      <c r="BT432" t="s">
        <v>293</v>
      </c>
      <c r="BU432">
        <v>2</v>
      </c>
      <c r="BV432">
        <v>1626127143.6</v>
      </c>
      <c r="BW432">
        <v>398.777</v>
      </c>
      <c r="BX432">
        <v>420.003666666667</v>
      </c>
      <c r="BY432">
        <v>14.0660666666667</v>
      </c>
      <c r="BZ432">
        <v>8.05732333333333</v>
      </c>
      <c r="CA432">
        <v>396.652666666667</v>
      </c>
      <c r="CB432">
        <v>14.0732666666667</v>
      </c>
      <c r="CC432">
        <v>899.929666666667</v>
      </c>
      <c r="CD432">
        <v>100.773</v>
      </c>
      <c r="CE432">
        <v>0.113439666666667</v>
      </c>
      <c r="CF432">
        <v>29.406</v>
      </c>
      <c r="CG432">
        <v>27.283</v>
      </c>
      <c r="CH432">
        <v>999.9</v>
      </c>
      <c r="CI432">
        <v>0</v>
      </c>
      <c r="CJ432">
        <v>0</v>
      </c>
      <c r="CK432">
        <v>9980</v>
      </c>
      <c r="CL432">
        <v>0</v>
      </c>
      <c r="CM432">
        <v>0.221023</v>
      </c>
      <c r="CN432">
        <v>1460.14666666667</v>
      </c>
      <c r="CO432">
        <v>0.973004</v>
      </c>
      <c r="CP432">
        <v>0.0269961</v>
      </c>
      <c r="CQ432">
        <v>0</v>
      </c>
      <c r="CR432">
        <v>876.213666666667</v>
      </c>
      <c r="CS432">
        <v>4.99999</v>
      </c>
      <c r="CT432">
        <v>12878.1666666667</v>
      </c>
      <c r="CU432">
        <v>12729.6666666667</v>
      </c>
      <c r="CV432">
        <v>40.812</v>
      </c>
      <c r="CW432">
        <v>42.5</v>
      </c>
      <c r="CX432">
        <v>41.75</v>
      </c>
      <c r="CY432">
        <v>42.062</v>
      </c>
      <c r="CZ432">
        <v>43.1663333333333</v>
      </c>
      <c r="DA432">
        <v>1415.86666666667</v>
      </c>
      <c r="DB432">
        <v>39.28</v>
      </c>
      <c r="DC432">
        <v>0</v>
      </c>
      <c r="DD432">
        <v>1626127153.9</v>
      </c>
      <c r="DE432">
        <v>0</v>
      </c>
      <c r="DF432">
        <v>875.96732</v>
      </c>
      <c r="DG432">
        <v>2.57046152144386</v>
      </c>
      <c r="DH432">
        <v>44.5384614396251</v>
      </c>
      <c r="DI432">
        <v>12872.424</v>
      </c>
      <c r="DJ432">
        <v>15</v>
      </c>
      <c r="DK432">
        <v>1626126261</v>
      </c>
      <c r="DL432" t="s">
        <v>294</v>
      </c>
      <c r="DM432">
        <v>1626126255</v>
      </c>
      <c r="DN432">
        <v>1626126261</v>
      </c>
      <c r="DO432">
        <v>7</v>
      </c>
      <c r="DP432">
        <v>0.339</v>
      </c>
      <c r="DQ432">
        <v>0.02</v>
      </c>
      <c r="DR432">
        <v>2.158</v>
      </c>
      <c r="DS432">
        <v>-0.064</v>
      </c>
      <c r="DT432">
        <v>420</v>
      </c>
      <c r="DU432">
        <v>4</v>
      </c>
      <c r="DV432">
        <v>0.09</v>
      </c>
      <c r="DW432">
        <v>0.05</v>
      </c>
      <c r="DX432">
        <v>-21.1917170731707</v>
      </c>
      <c r="DY432">
        <v>-0.357681533101055</v>
      </c>
      <c r="DZ432">
        <v>0.0544612590094747</v>
      </c>
      <c r="EA432">
        <v>1</v>
      </c>
      <c r="EB432">
        <v>875.850205882353</v>
      </c>
      <c r="EC432">
        <v>2.2604764173432</v>
      </c>
      <c r="ED432">
        <v>0.299252281863798</v>
      </c>
      <c r="EE432">
        <v>1</v>
      </c>
      <c r="EF432">
        <v>5.95163804878049</v>
      </c>
      <c r="EG432">
        <v>0.30607442508711</v>
      </c>
      <c r="EH432">
        <v>0.0314607027986183</v>
      </c>
      <c r="EI432">
        <v>0</v>
      </c>
      <c r="EJ432">
        <v>2</v>
      </c>
      <c r="EK432">
        <v>3</v>
      </c>
      <c r="EL432" t="s">
        <v>340</v>
      </c>
      <c r="EM432">
        <v>100</v>
      </c>
      <c r="EN432">
        <v>100</v>
      </c>
      <c r="EO432">
        <v>2.125</v>
      </c>
      <c r="EP432">
        <v>-0.0071</v>
      </c>
      <c r="EQ432">
        <v>1.36772170046793</v>
      </c>
      <c r="ER432">
        <v>0.00225868272383977</v>
      </c>
      <c r="ES432">
        <v>-9.96746185667655e-07</v>
      </c>
      <c r="ET432">
        <v>2.83711317370827e-10</v>
      </c>
      <c r="EU432">
        <v>-0.063082517618382</v>
      </c>
      <c r="EV432">
        <v>-0.00217948432402501</v>
      </c>
      <c r="EW432">
        <v>0.000453263451741206</v>
      </c>
      <c r="EX432">
        <v>-1.16319206543697e-06</v>
      </c>
      <c r="EY432">
        <v>-2</v>
      </c>
      <c r="EZ432">
        <v>2196</v>
      </c>
      <c r="FA432">
        <v>1</v>
      </c>
      <c r="FB432">
        <v>25</v>
      </c>
      <c r="FC432">
        <v>14.8</v>
      </c>
      <c r="FD432">
        <v>14.7</v>
      </c>
      <c r="FE432">
        <v>18</v>
      </c>
      <c r="FF432">
        <v>949.475</v>
      </c>
      <c r="FG432">
        <v>429.432</v>
      </c>
      <c r="FH432">
        <v>35.1782</v>
      </c>
      <c r="FI432">
        <v>25.4468</v>
      </c>
      <c r="FJ432">
        <v>30.0009</v>
      </c>
      <c r="FK432">
        <v>25.503</v>
      </c>
      <c r="FL432">
        <v>25.5355</v>
      </c>
      <c r="FM432">
        <v>25.3421</v>
      </c>
      <c r="FN432">
        <v>54.867</v>
      </c>
      <c r="FO432">
        <v>0</v>
      </c>
      <c r="FP432">
        <v>35.27</v>
      </c>
      <c r="FQ432">
        <v>420</v>
      </c>
      <c r="FR432">
        <v>8.2181</v>
      </c>
      <c r="FS432">
        <v>101.44</v>
      </c>
      <c r="FT432">
        <v>102.056</v>
      </c>
    </row>
    <row r="433" spans="1:176">
      <c r="A433">
        <v>417</v>
      </c>
      <c r="B433">
        <v>1626127146.6</v>
      </c>
      <c r="C433">
        <v>832.099999904633</v>
      </c>
      <c r="D433" t="s">
        <v>1128</v>
      </c>
      <c r="E433" t="s">
        <v>1129</v>
      </c>
      <c r="F433">
        <v>1</v>
      </c>
      <c r="I433">
        <v>1626127145.6</v>
      </c>
      <c r="J433">
        <f>(K433)/1000</f>
        <v>0</v>
      </c>
      <c r="K433">
        <f>1000*CC433*AI433*(BY433-BZ433)/(100*BR433*(1000-AI433*BY433))</f>
        <v>0</v>
      </c>
      <c r="L433">
        <f>CC433*AI433*(BX433-BW433*(1000-AI433*BZ433)/(1000-AI433*BY433))/(100*BR433)</f>
        <v>0</v>
      </c>
      <c r="M433">
        <f>BW433 - IF(AI433&gt;1, L433*BR433*100.0/(AK433*CK433), 0)</f>
        <v>0</v>
      </c>
      <c r="N433">
        <f>((T433-J433/2)*M433-L433)/(T433+J433/2)</f>
        <v>0</v>
      </c>
      <c r="O433">
        <f>N433*(CD433+CE433)/1000.0</f>
        <v>0</v>
      </c>
      <c r="P433">
        <f>(BW433 - IF(AI433&gt;1, L433*BR433*100.0/(AK433*CK433), 0))*(CD433+CE433)/1000.0</f>
        <v>0</v>
      </c>
      <c r="Q433">
        <f>2.0/((1/S433-1/R433)+SIGN(S433)*SQRT((1/S433-1/R433)*(1/S433-1/R433) + 4*BS433/((BS433+1)*(BS433+1))*(2*1/S433*1/R433-1/R433*1/R433)))</f>
        <v>0</v>
      </c>
      <c r="R433">
        <f>IF(LEFT(BT433,1)&lt;&gt;"0",IF(LEFT(BT433,1)="1",3.0,BU433),$D$5+$E$5*(CK433*CD433/($K$5*1000))+$F$5*(CK433*CD433/($K$5*1000))*MAX(MIN(BR433,$J$5),$I$5)*MAX(MIN(BR433,$J$5),$I$5)+$G$5*MAX(MIN(BR433,$J$5),$I$5)*(CK433*CD433/($K$5*1000))+$H$5*(CK433*CD433/($K$5*1000))*(CK433*CD433/($K$5*1000)))</f>
        <v>0</v>
      </c>
      <c r="S433">
        <f>J433*(1000-(1000*0.61365*exp(17.502*W433/(240.97+W433))/(CD433+CE433)+BY433)/2)/(1000*0.61365*exp(17.502*W433/(240.97+W433))/(CD433+CE433)-BY433)</f>
        <v>0</v>
      </c>
      <c r="T433">
        <f>1/((BS433+1)/(Q433/1.6)+1/(R433/1.37)) + BS433/((BS433+1)/(Q433/1.6) + BS433/(R433/1.37))</f>
        <v>0</v>
      </c>
      <c r="U433">
        <f>(BN433*BQ433)</f>
        <v>0</v>
      </c>
      <c r="V433">
        <f>(CF433+(U433+2*0.95*5.67E-8*(((CF433+$B$7)+273)^4-(CF433+273)^4)-44100*J433)/(1.84*29.3*R433+8*0.95*5.67E-8*(CF433+273)^3))</f>
        <v>0</v>
      </c>
      <c r="W433">
        <f>($C$7*CG433+$D$7*CH433+$E$7*V433)</f>
        <v>0</v>
      </c>
      <c r="X433">
        <f>0.61365*exp(17.502*W433/(240.97+W433))</f>
        <v>0</v>
      </c>
      <c r="Y433">
        <f>(Z433/AA433*100)</f>
        <v>0</v>
      </c>
      <c r="Z433">
        <f>BY433*(CD433+CE433)/1000</f>
        <v>0</v>
      </c>
      <c r="AA433">
        <f>0.61365*exp(17.502*CF433/(240.97+CF433))</f>
        <v>0</v>
      </c>
      <c r="AB433">
        <f>(X433-BY433*(CD433+CE433)/1000)</f>
        <v>0</v>
      </c>
      <c r="AC433">
        <f>(-J433*44100)</f>
        <v>0</v>
      </c>
      <c r="AD433">
        <f>2*29.3*R433*0.92*(CF433-W433)</f>
        <v>0</v>
      </c>
      <c r="AE433">
        <f>2*0.95*5.67E-8*(((CF433+$B$7)+273)^4-(W433+273)^4)</f>
        <v>0</v>
      </c>
      <c r="AF433">
        <f>U433+AE433+AC433+AD433</f>
        <v>0</v>
      </c>
      <c r="AG433">
        <v>9</v>
      </c>
      <c r="AH433">
        <v>1</v>
      </c>
      <c r="AI433">
        <f>IF(AG433*$H$13&gt;=AK433,1.0,(AK433/(AK433-AG433*$H$13)))</f>
        <v>0</v>
      </c>
      <c r="AJ433">
        <f>(AI433-1)*100</f>
        <v>0</v>
      </c>
      <c r="AK433">
        <f>MAX(0,($B$13+$C$13*CK433)/(1+$D$13*CK433)*CD433/(CF433+273)*$E$13)</f>
        <v>0</v>
      </c>
      <c r="AL433" t="s">
        <v>292</v>
      </c>
      <c r="AM433" t="s">
        <v>292</v>
      </c>
      <c r="AN433">
        <v>0</v>
      </c>
      <c r="AO433">
        <v>0</v>
      </c>
      <c r="AP433">
        <f>1-AN433/AO433</f>
        <v>0</v>
      </c>
      <c r="AQ433">
        <v>0</v>
      </c>
      <c r="AR433" t="s">
        <v>292</v>
      </c>
      <c r="AS433" t="s">
        <v>292</v>
      </c>
      <c r="AT433">
        <v>0</v>
      </c>
      <c r="AU433">
        <v>0</v>
      </c>
      <c r="AV433">
        <f>1-AT433/AU433</f>
        <v>0</v>
      </c>
      <c r="AW433">
        <v>0.5</v>
      </c>
      <c r="AX433">
        <f>BO433</f>
        <v>0</v>
      </c>
      <c r="AY433">
        <f>L433</f>
        <v>0</v>
      </c>
      <c r="AZ433">
        <f>AV433*AW433*AX433</f>
        <v>0</v>
      </c>
      <c r="BA433">
        <f>(AY433-AQ433)/AX433</f>
        <v>0</v>
      </c>
      <c r="BB433">
        <f>(AO433-AU433)/AU433</f>
        <v>0</v>
      </c>
      <c r="BC433">
        <f>AN433/(AP433+AN433/AU433)</f>
        <v>0</v>
      </c>
      <c r="BD433" t="s">
        <v>292</v>
      </c>
      <c r="BE433">
        <v>0</v>
      </c>
      <c r="BF433">
        <f>IF(BE433&lt;&gt;0, BE433, BC433)</f>
        <v>0</v>
      </c>
      <c r="BG433">
        <f>1-BF433/AU433</f>
        <v>0</v>
      </c>
      <c r="BH433">
        <f>(AU433-AT433)/(AU433-BF433)</f>
        <v>0</v>
      </c>
      <c r="BI433">
        <f>(AO433-AU433)/(AO433-BF433)</f>
        <v>0</v>
      </c>
      <c r="BJ433">
        <f>(AU433-AT433)/(AU433-AN433)</f>
        <v>0</v>
      </c>
      <c r="BK433">
        <f>(AO433-AU433)/(AO433-AN433)</f>
        <v>0</v>
      </c>
      <c r="BL433">
        <f>(BH433*BF433/AT433)</f>
        <v>0</v>
      </c>
      <c r="BM433">
        <f>(1-BL433)</f>
        <v>0</v>
      </c>
      <c r="BN433">
        <f>$B$11*CL433+$C$11*CM433+$F$11*CN433*(1-CQ433)</f>
        <v>0</v>
      </c>
      <c r="BO433">
        <f>BN433*BP433</f>
        <v>0</v>
      </c>
      <c r="BP433">
        <f>($B$11*$D$9+$C$11*$D$9+$F$11*((DA433+CS433)/MAX(DA433+CS433+DB433, 0.1)*$I$9+DB433/MAX(DA433+CS433+DB433, 0.1)*$J$9))/($B$11+$C$11+$F$11)</f>
        <v>0</v>
      </c>
      <c r="BQ433">
        <f>($B$11*$K$9+$C$11*$K$9+$F$11*((DA433+CS433)/MAX(DA433+CS433+DB433, 0.1)*$P$9+DB433/MAX(DA433+CS433+DB433, 0.1)*$Q$9))/($B$11+$C$11+$F$11)</f>
        <v>0</v>
      </c>
      <c r="BR433">
        <v>6</v>
      </c>
      <c r="BS433">
        <v>0.5</v>
      </c>
      <c r="BT433" t="s">
        <v>293</v>
      </c>
      <c r="BU433">
        <v>2</v>
      </c>
      <c r="BV433">
        <v>1626127145.6</v>
      </c>
      <c r="BW433">
        <v>398.792333333333</v>
      </c>
      <c r="BX433">
        <v>420.018666666667</v>
      </c>
      <c r="BY433">
        <v>14.0986666666667</v>
      </c>
      <c r="BZ433">
        <v>8.075</v>
      </c>
      <c r="CA433">
        <v>396.667333333333</v>
      </c>
      <c r="CB433">
        <v>14.1055666666667</v>
      </c>
      <c r="CC433">
        <v>900.011333333333</v>
      </c>
      <c r="CD433">
        <v>100.772</v>
      </c>
      <c r="CE433">
        <v>0.113380666666667</v>
      </c>
      <c r="CF433">
        <v>29.4479666666667</v>
      </c>
      <c r="CG433">
        <v>27.3189</v>
      </c>
      <c r="CH433">
        <v>999.9</v>
      </c>
      <c r="CI433">
        <v>0</v>
      </c>
      <c r="CJ433">
        <v>0</v>
      </c>
      <c r="CK433">
        <v>9964.37666666667</v>
      </c>
      <c r="CL433">
        <v>0</v>
      </c>
      <c r="CM433">
        <v>0.221023</v>
      </c>
      <c r="CN433">
        <v>1459.98</v>
      </c>
      <c r="CO433">
        <v>0.973000666666667</v>
      </c>
      <c r="CP433">
        <v>0.0269992333333333</v>
      </c>
      <c r="CQ433">
        <v>0</v>
      </c>
      <c r="CR433">
        <v>876.406</v>
      </c>
      <c r="CS433">
        <v>4.99999</v>
      </c>
      <c r="CT433">
        <v>12877.8</v>
      </c>
      <c r="CU433">
        <v>12728.2</v>
      </c>
      <c r="CV433">
        <v>40.812</v>
      </c>
      <c r="CW433">
        <v>42.5</v>
      </c>
      <c r="CX433">
        <v>41.75</v>
      </c>
      <c r="CY433">
        <v>42.062</v>
      </c>
      <c r="CZ433">
        <v>43.1456666666667</v>
      </c>
      <c r="DA433">
        <v>1415.7</v>
      </c>
      <c r="DB433">
        <v>39.28</v>
      </c>
      <c r="DC433">
        <v>0</v>
      </c>
      <c r="DD433">
        <v>1626127155.7</v>
      </c>
      <c r="DE433">
        <v>0</v>
      </c>
      <c r="DF433">
        <v>876.0475</v>
      </c>
      <c r="DG433">
        <v>2.60037606129237</v>
      </c>
      <c r="DH433">
        <v>41.5076922821148</v>
      </c>
      <c r="DI433">
        <v>12873.4807692308</v>
      </c>
      <c r="DJ433">
        <v>15</v>
      </c>
      <c r="DK433">
        <v>1626126261</v>
      </c>
      <c r="DL433" t="s">
        <v>294</v>
      </c>
      <c r="DM433">
        <v>1626126255</v>
      </c>
      <c r="DN433">
        <v>1626126261</v>
      </c>
      <c r="DO433">
        <v>7</v>
      </c>
      <c r="DP433">
        <v>0.339</v>
      </c>
      <c r="DQ433">
        <v>0.02</v>
      </c>
      <c r="DR433">
        <v>2.158</v>
      </c>
      <c r="DS433">
        <v>-0.064</v>
      </c>
      <c r="DT433">
        <v>420</v>
      </c>
      <c r="DU433">
        <v>4</v>
      </c>
      <c r="DV433">
        <v>0.09</v>
      </c>
      <c r="DW433">
        <v>0.05</v>
      </c>
      <c r="DX433">
        <v>-21.2064365853659</v>
      </c>
      <c r="DY433">
        <v>-0.210645993031353</v>
      </c>
      <c r="DZ433">
        <v>0.0411702163012474</v>
      </c>
      <c r="EA433">
        <v>1</v>
      </c>
      <c r="EB433">
        <v>875.900628571428</v>
      </c>
      <c r="EC433">
        <v>2.42107586610192</v>
      </c>
      <c r="ED433">
        <v>0.31177804245184</v>
      </c>
      <c r="EE433">
        <v>1</v>
      </c>
      <c r="EF433">
        <v>5.96223463414634</v>
      </c>
      <c r="EG433">
        <v>0.325773240418128</v>
      </c>
      <c r="EH433">
        <v>0.0333268969304448</v>
      </c>
      <c r="EI433">
        <v>0</v>
      </c>
      <c r="EJ433">
        <v>2</v>
      </c>
      <c r="EK433">
        <v>3</v>
      </c>
      <c r="EL433" t="s">
        <v>340</v>
      </c>
      <c r="EM433">
        <v>100</v>
      </c>
      <c r="EN433">
        <v>100</v>
      </c>
      <c r="EO433">
        <v>2.124</v>
      </c>
      <c r="EP433">
        <v>-0.0067</v>
      </c>
      <c r="EQ433">
        <v>1.36772170046793</v>
      </c>
      <c r="ER433">
        <v>0.00225868272383977</v>
      </c>
      <c r="ES433">
        <v>-9.96746185667655e-07</v>
      </c>
      <c r="ET433">
        <v>2.83711317370827e-10</v>
      </c>
      <c r="EU433">
        <v>-0.063082517618382</v>
      </c>
      <c r="EV433">
        <v>-0.00217948432402501</v>
      </c>
      <c r="EW433">
        <v>0.000453263451741206</v>
      </c>
      <c r="EX433">
        <v>-1.16319206543697e-06</v>
      </c>
      <c r="EY433">
        <v>-2</v>
      </c>
      <c r="EZ433">
        <v>2196</v>
      </c>
      <c r="FA433">
        <v>1</v>
      </c>
      <c r="FB433">
        <v>25</v>
      </c>
      <c r="FC433">
        <v>14.9</v>
      </c>
      <c r="FD433">
        <v>14.8</v>
      </c>
      <c r="FE433">
        <v>18</v>
      </c>
      <c r="FF433">
        <v>949.201</v>
      </c>
      <c r="FG433">
        <v>429.658</v>
      </c>
      <c r="FH433">
        <v>35.2383</v>
      </c>
      <c r="FI433">
        <v>25.449</v>
      </c>
      <c r="FJ433">
        <v>30.0005</v>
      </c>
      <c r="FK433">
        <v>25.5038</v>
      </c>
      <c r="FL433">
        <v>25.5359</v>
      </c>
      <c r="FM433">
        <v>25.3457</v>
      </c>
      <c r="FN433">
        <v>54.867</v>
      </c>
      <c r="FO433">
        <v>0</v>
      </c>
      <c r="FP433">
        <v>35.37</v>
      </c>
      <c r="FQ433">
        <v>420</v>
      </c>
      <c r="FR433">
        <v>8.2196</v>
      </c>
      <c r="FS433">
        <v>101.44</v>
      </c>
      <c r="FT433">
        <v>102.055</v>
      </c>
    </row>
    <row r="434" spans="1:176">
      <c r="A434">
        <v>418</v>
      </c>
      <c r="B434">
        <v>1626127148.6</v>
      </c>
      <c r="C434">
        <v>834.099999904633</v>
      </c>
      <c r="D434" t="s">
        <v>1130</v>
      </c>
      <c r="E434" t="s">
        <v>1131</v>
      </c>
      <c r="F434">
        <v>1</v>
      </c>
      <c r="I434">
        <v>1626127147.6</v>
      </c>
      <c r="J434">
        <f>(K434)/1000</f>
        <v>0</v>
      </c>
      <c r="K434">
        <f>1000*CC434*AI434*(BY434-BZ434)/(100*BR434*(1000-AI434*BY434))</f>
        <v>0</v>
      </c>
      <c r="L434">
        <f>CC434*AI434*(BX434-BW434*(1000-AI434*BZ434)/(1000-AI434*BY434))/(100*BR434)</f>
        <v>0</v>
      </c>
      <c r="M434">
        <f>BW434 - IF(AI434&gt;1, L434*BR434*100.0/(AK434*CK434), 0)</f>
        <v>0</v>
      </c>
      <c r="N434">
        <f>((T434-J434/2)*M434-L434)/(T434+J434/2)</f>
        <v>0</v>
      </c>
      <c r="O434">
        <f>N434*(CD434+CE434)/1000.0</f>
        <v>0</v>
      </c>
      <c r="P434">
        <f>(BW434 - IF(AI434&gt;1, L434*BR434*100.0/(AK434*CK434), 0))*(CD434+CE434)/1000.0</f>
        <v>0</v>
      </c>
      <c r="Q434">
        <f>2.0/((1/S434-1/R434)+SIGN(S434)*SQRT((1/S434-1/R434)*(1/S434-1/R434) + 4*BS434/((BS434+1)*(BS434+1))*(2*1/S434*1/R434-1/R434*1/R434)))</f>
        <v>0</v>
      </c>
      <c r="R434">
        <f>IF(LEFT(BT434,1)&lt;&gt;"0",IF(LEFT(BT434,1)="1",3.0,BU434),$D$5+$E$5*(CK434*CD434/($K$5*1000))+$F$5*(CK434*CD434/($K$5*1000))*MAX(MIN(BR434,$J$5),$I$5)*MAX(MIN(BR434,$J$5),$I$5)+$G$5*MAX(MIN(BR434,$J$5),$I$5)*(CK434*CD434/($K$5*1000))+$H$5*(CK434*CD434/($K$5*1000))*(CK434*CD434/($K$5*1000)))</f>
        <v>0</v>
      </c>
      <c r="S434">
        <f>J434*(1000-(1000*0.61365*exp(17.502*W434/(240.97+W434))/(CD434+CE434)+BY434)/2)/(1000*0.61365*exp(17.502*W434/(240.97+W434))/(CD434+CE434)-BY434)</f>
        <v>0</v>
      </c>
      <c r="T434">
        <f>1/((BS434+1)/(Q434/1.6)+1/(R434/1.37)) + BS434/((BS434+1)/(Q434/1.6) + BS434/(R434/1.37))</f>
        <v>0</v>
      </c>
      <c r="U434">
        <f>(BN434*BQ434)</f>
        <v>0</v>
      </c>
      <c r="V434">
        <f>(CF434+(U434+2*0.95*5.67E-8*(((CF434+$B$7)+273)^4-(CF434+273)^4)-44100*J434)/(1.84*29.3*R434+8*0.95*5.67E-8*(CF434+273)^3))</f>
        <v>0</v>
      </c>
      <c r="W434">
        <f>($C$7*CG434+$D$7*CH434+$E$7*V434)</f>
        <v>0</v>
      </c>
      <c r="X434">
        <f>0.61365*exp(17.502*W434/(240.97+W434))</f>
        <v>0</v>
      </c>
      <c r="Y434">
        <f>(Z434/AA434*100)</f>
        <v>0</v>
      </c>
      <c r="Z434">
        <f>BY434*(CD434+CE434)/1000</f>
        <v>0</v>
      </c>
      <c r="AA434">
        <f>0.61365*exp(17.502*CF434/(240.97+CF434))</f>
        <v>0</v>
      </c>
      <c r="AB434">
        <f>(X434-BY434*(CD434+CE434)/1000)</f>
        <v>0</v>
      </c>
      <c r="AC434">
        <f>(-J434*44100)</f>
        <v>0</v>
      </c>
      <c r="AD434">
        <f>2*29.3*R434*0.92*(CF434-W434)</f>
        <v>0</v>
      </c>
      <c r="AE434">
        <f>2*0.95*5.67E-8*(((CF434+$B$7)+273)^4-(W434+273)^4)</f>
        <v>0</v>
      </c>
      <c r="AF434">
        <f>U434+AE434+AC434+AD434</f>
        <v>0</v>
      </c>
      <c r="AG434">
        <v>9</v>
      </c>
      <c r="AH434">
        <v>1</v>
      </c>
      <c r="AI434">
        <f>IF(AG434*$H$13&gt;=AK434,1.0,(AK434/(AK434-AG434*$H$13)))</f>
        <v>0</v>
      </c>
      <c r="AJ434">
        <f>(AI434-1)*100</f>
        <v>0</v>
      </c>
      <c r="AK434">
        <f>MAX(0,($B$13+$C$13*CK434)/(1+$D$13*CK434)*CD434/(CF434+273)*$E$13)</f>
        <v>0</v>
      </c>
      <c r="AL434" t="s">
        <v>292</v>
      </c>
      <c r="AM434" t="s">
        <v>292</v>
      </c>
      <c r="AN434">
        <v>0</v>
      </c>
      <c r="AO434">
        <v>0</v>
      </c>
      <c r="AP434">
        <f>1-AN434/AO434</f>
        <v>0</v>
      </c>
      <c r="AQ434">
        <v>0</v>
      </c>
      <c r="AR434" t="s">
        <v>292</v>
      </c>
      <c r="AS434" t="s">
        <v>292</v>
      </c>
      <c r="AT434">
        <v>0</v>
      </c>
      <c r="AU434">
        <v>0</v>
      </c>
      <c r="AV434">
        <f>1-AT434/AU434</f>
        <v>0</v>
      </c>
      <c r="AW434">
        <v>0.5</v>
      </c>
      <c r="AX434">
        <f>BO434</f>
        <v>0</v>
      </c>
      <c r="AY434">
        <f>L434</f>
        <v>0</v>
      </c>
      <c r="AZ434">
        <f>AV434*AW434*AX434</f>
        <v>0</v>
      </c>
      <c r="BA434">
        <f>(AY434-AQ434)/AX434</f>
        <v>0</v>
      </c>
      <c r="BB434">
        <f>(AO434-AU434)/AU434</f>
        <v>0</v>
      </c>
      <c r="BC434">
        <f>AN434/(AP434+AN434/AU434)</f>
        <v>0</v>
      </c>
      <c r="BD434" t="s">
        <v>292</v>
      </c>
      <c r="BE434">
        <v>0</v>
      </c>
      <c r="BF434">
        <f>IF(BE434&lt;&gt;0, BE434, BC434)</f>
        <v>0</v>
      </c>
      <c r="BG434">
        <f>1-BF434/AU434</f>
        <v>0</v>
      </c>
      <c r="BH434">
        <f>(AU434-AT434)/(AU434-BF434)</f>
        <v>0</v>
      </c>
      <c r="BI434">
        <f>(AO434-AU434)/(AO434-BF434)</f>
        <v>0</v>
      </c>
      <c r="BJ434">
        <f>(AU434-AT434)/(AU434-AN434)</f>
        <v>0</v>
      </c>
      <c r="BK434">
        <f>(AO434-AU434)/(AO434-AN434)</f>
        <v>0</v>
      </c>
      <c r="BL434">
        <f>(BH434*BF434/AT434)</f>
        <v>0</v>
      </c>
      <c r="BM434">
        <f>(1-BL434)</f>
        <v>0</v>
      </c>
      <c r="BN434">
        <f>$B$11*CL434+$C$11*CM434+$F$11*CN434*(1-CQ434)</f>
        <v>0</v>
      </c>
      <c r="BO434">
        <f>BN434*BP434</f>
        <v>0</v>
      </c>
      <c r="BP434">
        <f>($B$11*$D$9+$C$11*$D$9+$F$11*((DA434+CS434)/MAX(DA434+CS434+DB434, 0.1)*$I$9+DB434/MAX(DA434+CS434+DB434, 0.1)*$J$9))/($B$11+$C$11+$F$11)</f>
        <v>0</v>
      </c>
      <c r="BQ434">
        <f>($B$11*$K$9+$C$11*$K$9+$F$11*((DA434+CS434)/MAX(DA434+CS434+DB434, 0.1)*$P$9+DB434/MAX(DA434+CS434+DB434, 0.1)*$Q$9))/($B$11+$C$11+$F$11)</f>
        <v>0</v>
      </c>
      <c r="BR434">
        <v>6</v>
      </c>
      <c r="BS434">
        <v>0.5</v>
      </c>
      <c r="BT434" t="s">
        <v>293</v>
      </c>
      <c r="BU434">
        <v>2</v>
      </c>
      <c r="BV434">
        <v>1626127147.6</v>
      </c>
      <c r="BW434">
        <v>398.777333333333</v>
      </c>
      <c r="BX434">
        <v>419.920333333333</v>
      </c>
      <c r="BY434">
        <v>14.1376</v>
      </c>
      <c r="BZ434">
        <v>8.10436666666667</v>
      </c>
      <c r="CA434">
        <v>396.652666666667</v>
      </c>
      <c r="CB434">
        <v>14.1441</v>
      </c>
      <c r="CC434">
        <v>900.040333333333</v>
      </c>
      <c r="CD434">
        <v>100.772666666667</v>
      </c>
      <c r="CE434">
        <v>0.112341333333333</v>
      </c>
      <c r="CF434">
        <v>29.4933333333333</v>
      </c>
      <c r="CG434">
        <v>27.3621</v>
      </c>
      <c r="CH434">
        <v>999.9</v>
      </c>
      <c r="CI434">
        <v>0</v>
      </c>
      <c r="CJ434">
        <v>0</v>
      </c>
      <c r="CK434">
        <v>9998.75</v>
      </c>
      <c r="CL434">
        <v>0</v>
      </c>
      <c r="CM434">
        <v>0.221023</v>
      </c>
      <c r="CN434">
        <v>1459.97666666667</v>
      </c>
      <c r="CO434">
        <v>0.973000666666667</v>
      </c>
      <c r="CP434">
        <v>0.0269992333333333</v>
      </c>
      <c r="CQ434">
        <v>0</v>
      </c>
      <c r="CR434">
        <v>876.489666666667</v>
      </c>
      <c r="CS434">
        <v>4.99999</v>
      </c>
      <c r="CT434">
        <v>12879.5666666667</v>
      </c>
      <c r="CU434">
        <v>12728.1333333333</v>
      </c>
      <c r="CV434">
        <v>40.812</v>
      </c>
      <c r="CW434">
        <v>42.5</v>
      </c>
      <c r="CX434">
        <v>41.75</v>
      </c>
      <c r="CY434">
        <v>42.062</v>
      </c>
      <c r="CZ434">
        <v>43.187</v>
      </c>
      <c r="DA434">
        <v>1415.69666666667</v>
      </c>
      <c r="DB434">
        <v>39.28</v>
      </c>
      <c r="DC434">
        <v>0</v>
      </c>
      <c r="DD434">
        <v>1626127158.1</v>
      </c>
      <c r="DE434">
        <v>0</v>
      </c>
      <c r="DF434">
        <v>876.159269230769</v>
      </c>
      <c r="DG434">
        <v>2.93897435384605</v>
      </c>
      <c r="DH434">
        <v>40.7282050979397</v>
      </c>
      <c r="DI434">
        <v>12875.1653846154</v>
      </c>
      <c r="DJ434">
        <v>15</v>
      </c>
      <c r="DK434">
        <v>1626126261</v>
      </c>
      <c r="DL434" t="s">
        <v>294</v>
      </c>
      <c r="DM434">
        <v>1626126255</v>
      </c>
      <c r="DN434">
        <v>1626126261</v>
      </c>
      <c r="DO434">
        <v>7</v>
      </c>
      <c r="DP434">
        <v>0.339</v>
      </c>
      <c r="DQ434">
        <v>0.02</v>
      </c>
      <c r="DR434">
        <v>2.158</v>
      </c>
      <c r="DS434">
        <v>-0.064</v>
      </c>
      <c r="DT434">
        <v>420</v>
      </c>
      <c r="DU434">
        <v>4</v>
      </c>
      <c r="DV434">
        <v>0.09</v>
      </c>
      <c r="DW434">
        <v>0.05</v>
      </c>
      <c r="DX434">
        <v>-21.2109146341463</v>
      </c>
      <c r="DY434">
        <v>0.0121630662020891</v>
      </c>
      <c r="DZ434">
        <v>0.0338435104632469</v>
      </c>
      <c r="EA434">
        <v>1</v>
      </c>
      <c r="EB434">
        <v>876.002441176471</v>
      </c>
      <c r="EC434">
        <v>2.47872481702261</v>
      </c>
      <c r="ED434">
        <v>0.30389793092771</v>
      </c>
      <c r="EE434">
        <v>1</v>
      </c>
      <c r="EF434">
        <v>5.97451195121951</v>
      </c>
      <c r="EG434">
        <v>0.324619442508718</v>
      </c>
      <c r="EH434">
        <v>0.0331826705595109</v>
      </c>
      <c r="EI434">
        <v>0</v>
      </c>
      <c r="EJ434">
        <v>2</v>
      </c>
      <c r="EK434">
        <v>3</v>
      </c>
      <c r="EL434" t="s">
        <v>340</v>
      </c>
      <c r="EM434">
        <v>100</v>
      </c>
      <c r="EN434">
        <v>100</v>
      </c>
      <c r="EO434">
        <v>2.125</v>
      </c>
      <c r="EP434">
        <v>-0.0063</v>
      </c>
      <c r="EQ434">
        <v>1.36772170046793</v>
      </c>
      <c r="ER434">
        <v>0.00225868272383977</v>
      </c>
      <c r="ES434">
        <v>-9.96746185667655e-07</v>
      </c>
      <c r="ET434">
        <v>2.83711317370827e-10</v>
      </c>
      <c r="EU434">
        <v>-0.063082517618382</v>
      </c>
      <c r="EV434">
        <v>-0.00217948432402501</v>
      </c>
      <c r="EW434">
        <v>0.000453263451741206</v>
      </c>
      <c r="EX434">
        <v>-1.16319206543697e-06</v>
      </c>
      <c r="EY434">
        <v>-2</v>
      </c>
      <c r="EZ434">
        <v>2196</v>
      </c>
      <c r="FA434">
        <v>1</v>
      </c>
      <c r="FB434">
        <v>25</v>
      </c>
      <c r="FC434">
        <v>14.9</v>
      </c>
      <c r="FD434">
        <v>14.8</v>
      </c>
      <c r="FE434">
        <v>18</v>
      </c>
      <c r="FF434">
        <v>949.35</v>
      </c>
      <c r="FG434">
        <v>429.455</v>
      </c>
      <c r="FH434">
        <v>35.302</v>
      </c>
      <c r="FI434">
        <v>25.4517</v>
      </c>
      <c r="FJ434">
        <v>30.0006</v>
      </c>
      <c r="FK434">
        <v>25.5049</v>
      </c>
      <c r="FL434">
        <v>25.5365</v>
      </c>
      <c r="FM434">
        <v>25.3482</v>
      </c>
      <c r="FN434">
        <v>54.867</v>
      </c>
      <c r="FO434">
        <v>0</v>
      </c>
      <c r="FP434">
        <v>35.37</v>
      </c>
      <c r="FQ434">
        <v>420</v>
      </c>
      <c r="FR434">
        <v>8.26118</v>
      </c>
      <c r="FS434">
        <v>101.44</v>
      </c>
      <c r="FT434">
        <v>102.055</v>
      </c>
    </row>
    <row r="435" spans="1:176">
      <c r="A435">
        <v>419</v>
      </c>
      <c r="B435">
        <v>1626127150.6</v>
      </c>
      <c r="C435">
        <v>836.099999904633</v>
      </c>
      <c r="D435" t="s">
        <v>1132</v>
      </c>
      <c r="E435" t="s">
        <v>1133</v>
      </c>
      <c r="F435">
        <v>1</v>
      </c>
      <c r="I435">
        <v>1626127149.6</v>
      </c>
      <c r="J435">
        <f>(K435)/1000</f>
        <v>0</v>
      </c>
      <c r="K435">
        <f>1000*CC435*AI435*(BY435-BZ435)/(100*BR435*(1000-AI435*BY435))</f>
        <v>0</v>
      </c>
      <c r="L435">
        <f>CC435*AI435*(BX435-BW435*(1000-AI435*BZ435)/(1000-AI435*BY435))/(100*BR435)</f>
        <v>0</v>
      </c>
      <c r="M435">
        <f>BW435 - IF(AI435&gt;1, L435*BR435*100.0/(AK435*CK435), 0)</f>
        <v>0</v>
      </c>
      <c r="N435">
        <f>((T435-J435/2)*M435-L435)/(T435+J435/2)</f>
        <v>0</v>
      </c>
      <c r="O435">
        <f>N435*(CD435+CE435)/1000.0</f>
        <v>0</v>
      </c>
      <c r="P435">
        <f>(BW435 - IF(AI435&gt;1, L435*BR435*100.0/(AK435*CK435), 0))*(CD435+CE435)/1000.0</f>
        <v>0</v>
      </c>
      <c r="Q435">
        <f>2.0/((1/S435-1/R435)+SIGN(S435)*SQRT((1/S435-1/R435)*(1/S435-1/R435) + 4*BS435/((BS435+1)*(BS435+1))*(2*1/S435*1/R435-1/R435*1/R435)))</f>
        <v>0</v>
      </c>
      <c r="R435">
        <f>IF(LEFT(BT435,1)&lt;&gt;"0",IF(LEFT(BT435,1)="1",3.0,BU435),$D$5+$E$5*(CK435*CD435/($K$5*1000))+$F$5*(CK435*CD435/($K$5*1000))*MAX(MIN(BR435,$J$5),$I$5)*MAX(MIN(BR435,$J$5),$I$5)+$G$5*MAX(MIN(BR435,$J$5),$I$5)*(CK435*CD435/($K$5*1000))+$H$5*(CK435*CD435/($K$5*1000))*(CK435*CD435/($K$5*1000)))</f>
        <v>0</v>
      </c>
      <c r="S435">
        <f>J435*(1000-(1000*0.61365*exp(17.502*W435/(240.97+W435))/(CD435+CE435)+BY435)/2)/(1000*0.61365*exp(17.502*W435/(240.97+W435))/(CD435+CE435)-BY435)</f>
        <v>0</v>
      </c>
      <c r="T435">
        <f>1/((BS435+1)/(Q435/1.6)+1/(R435/1.37)) + BS435/((BS435+1)/(Q435/1.6) + BS435/(R435/1.37))</f>
        <v>0</v>
      </c>
      <c r="U435">
        <f>(BN435*BQ435)</f>
        <v>0</v>
      </c>
      <c r="V435">
        <f>(CF435+(U435+2*0.95*5.67E-8*(((CF435+$B$7)+273)^4-(CF435+273)^4)-44100*J435)/(1.84*29.3*R435+8*0.95*5.67E-8*(CF435+273)^3))</f>
        <v>0</v>
      </c>
      <c r="W435">
        <f>($C$7*CG435+$D$7*CH435+$E$7*V435)</f>
        <v>0</v>
      </c>
      <c r="X435">
        <f>0.61365*exp(17.502*W435/(240.97+W435))</f>
        <v>0</v>
      </c>
      <c r="Y435">
        <f>(Z435/AA435*100)</f>
        <v>0</v>
      </c>
      <c r="Z435">
        <f>BY435*(CD435+CE435)/1000</f>
        <v>0</v>
      </c>
      <c r="AA435">
        <f>0.61365*exp(17.502*CF435/(240.97+CF435))</f>
        <v>0</v>
      </c>
      <c r="AB435">
        <f>(X435-BY435*(CD435+CE435)/1000)</f>
        <v>0</v>
      </c>
      <c r="AC435">
        <f>(-J435*44100)</f>
        <v>0</v>
      </c>
      <c r="AD435">
        <f>2*29.3*R435*0.92*(CF435-W435)</f>
        <v>0</v>
      </c>
      <c r="AE435">
        <f>2*0.95*5.67E-8*(((CF435+$B$7)+273)^4-(W435+273)^4)</f>
        <v>0</v>
      </c>
      <c r="AF435">
        <f>U435+AE435+AC435+AD435</f>
        <v>0</v>
      </c>
      <c r="AG435">
        <v>9</v>
      </c>
      <c r="AH435">
        <v>1</v>
      </c>
      <c r="AI435">
        <f>IF(AG435*$H$13&gt;=AK435,1.0,(AK435/(AK435-AG435*$H$13)))</f>
        <v>0</v>
      </c>
      <c r="AJ435">
        <f>(AI435-1)*100</f>
        <v>0</v>
      </c>
      <c r="AK435">
        <f>MAX(0,($B$13+$C$13*CK435)/(1+$D$13*CK435)*CD435/(CF435+273)*$E$13)</f>
        <v>0</v>
      </c>
      <c r="AL435" t="s">
        <v>292</v>
      </c>
      <c r="AM435" t="s">
        <v>292</v>
      </c>
      <c r="AN435">
        <v>0</v>
      </c>
      <c r="AO435">
        <v>0</v>
      </c>
      <c r="AP435">
        <f>1-AN435/AO435</f>
        <v>0</v>
      </c>
      <c r="AQ435">
        <v>0</v>
      </c>
      <c r="AR435" t="s">
        <v>292</v>
      </c>
      <c r="AS435" t="s">
        <v>292</v>
      </c>
      <c r="AT435">
        <v>0</v>
      </c>
      <c r="AU435">
        <v>0</v>
      </c>
      <c r="AV435">
        <f>1-AT435/AU435</f>
        <v>0</v>
      </c>
      <c r="AW435">
        <v>0.5</v>
      </c>
      <c r="AX435">
        <f>BO435</f>
        <v>0</v>
      </c>
      <c r="AY435">
        <f>L435</f>
        <v>0</v>
      </c>
      <c r="AZ435">
        <f>AV435*AW435*AX435</f>
        <v>0</v>
      </c>
      <c r="BA435">
        <f>(AY435-AQ435)/AX435</f>
        <v>0</v>
      </c>
      <c r="BB435">
        <f>(AO435-AU435)/AU435</f>
        <v>0</v>
      </c>
      <c r="BC435">
        <f>AN435/(AP435+AN435/AU435)</f>
        <v>0</v>
      </c>
      <c r="BD435" t="s">
        <v>292</v>
      </c>
      <c r="BE435">
        <v>0</v>
      </c>
      <c r="BF435">
        <f>IF(BE435&lt;&gt;0, BE435, BC435)</f>
        <v>0</v>
      </c>
      <c r="BG435">
        <f>1-BF435/AU435</f>
        <v>0</v>
      </c>
      <c r="BH435">
        <f>(AU435-AT435)/(AU435-BF435)</f>
        <v>0</v>
      </c>
      <c r="BI435">
        <f>(AO435-AU435)/(AO435-BF435)</f>
        <v>0</v>
      </c>
      <c r="BJ435">
        <f>(AU435-AT435)/(AU435-AN435)</f>
        <v>0</v>
      </c>
      <c r="BK435">
        <f>(AO435-AU435)/(AO435-AN435)</f>
        <v>0</v>
      </c>
      <c r="BL435">
        <f>(BH435*BF435/AT435)</f>
        <v>0</v>
      </c>
      <c r="BM435">
        <f>(1-BL435)</f>
        <v>0</v>
      </c>
      <c r="BN435">
        <f>$B$11*CL435+$C$11*CM435+$F$11*CN435*(1-CQ435)</f>
        <v>0</v>
      </c>
      <c r="BO435">
        <f>BN435*BP435</f>
        <v>0</v>
      </c>
      <c r="BP435">
        <f>($B$11*$D$9+$C$11*$D$9+$F$11*((DA435+CS435)/MAX(DA435+CS435+DB435, 0.1)*$I$9+DB435/MAX(DA435+CS435+DB435, 0.1)*$J$9))/($B$11+$C$11+$F$11)</f>
        <v>0</v>
      </c>
      <c r="BQ435">
        <f>($B$11*$K$9+$C$11*$K$9+$F$11*((DA435+CS435)/MAX(DA435+CS435+DB435, 0.1)*$P$9+DB435/MAX(DA435+CS435+DB435, 0.1)*$Q$9))/($B$11+$C$11+$F$11)</f>
        <v>0</v>
      </c>
      <c r="BR435">
        <v>6</v>
      </c>
      <c r="BS435">
        <v>0.5</v>
      </c>
      <c r="BT435" t="s">
        <v>293</v>
      </c>
      <c r="BU435">
        <v>2</v>
      </c>
      <c r="BV435">
        <v>1626127149.6</v>
      </c>
      <c r="BW435">
        <v>398.711</v>
      </c>
      <c r="BX435">
        <v>419.902666666667</v>
      </c>
      <c r="BY435">
        <v>14.1789</v>
      </c>
      <c r="BZ435">
        <v>8.13990666666667</v>
      </c>
      <c r="CA435">
        <v>396.586333333333</v>
      </c>
      <c r="CB435">
        <v>14.185</v>
      </c>
      <c r="CC435">
        <v>900.020333333333</v>
      </c>
      <c r="CD435">
        <v>100.772666666667</v>
      </c>
      <c r="CE435">
        <v>0.11122</v>
      </c>
      <c r="CF435">
        <v>29.5416</v>
      </c>
      <c r="CG435">
        <v>27.4008</v>
      </c>
      <c r="CH435">
        <v>999.9</v>
      </c>
      <c r="CI435">
        <v>0</v>
      </c>
      <c r="CJ435">
        <v>0</v>
      </c>
      <c r="CK435">
        <v>10016.2333333333</v>
      </c>
      <c r="CL435">
        <v>0</v>
      </c>
      <c r="CM435">
        <v>0.221023</v>
      </c>
      <c r="CN435">
        <v>1460.06666666667</v>
      </c>
      <c r="CO435">
        <v>0.973000666666667</v>
      </c>
      <c r="CP435">
        <v>0.0269992333333333</v>
      </c>
      <c r="CQ435">
        <v>0</v>
      </c>
      <c r="CR435">
        <v>876.604333333333</v>
      </c>
      <c r="CS435">
        <v>4.99999</v>
      </c>
      <c r="CT435">
        <v>12882.0333333333</v>
      </c>
      <c r="CU435">
        <v>12728.9</v>
      </c>
      <c r="CV435">
        <v>40.812</v>
      </c>
      <c r="CW435">
        <v>42.5</v>
      </c>
      <c r="CX435">
        <v>41.75</v>
      </c>
      <c r="CY435">
        <v>42.062</v>
      </c>
      <c r="CZ435">
        <v>43.187</v>
      </c>
      <c r="DA435">
        <v>1415.78333333333</v>
      </c>
      <c r="DB435">
        <v>39.2833333333333</v>
      </c>
      <c r="DC435">
        <v>0</v>
      </c>
      <c r="DD435">
        <v>1626127159.9</v>
      </c>
      <c r="DE435">
        <v>0</v>
      </c>
      <c r="DF435">
        <v>876.25564</v>
      </c>
      <c r="DG435">
        <v>3.10369229117819</v>
      </c>
      <c r="DH435">
        <v>41.9769229474072</v>
      </c>
      <c r="DI435">
        <v>12876.808</v>
      </c>
      <c r="DJ435">
        <v>15</v>
      </c>
      <c r="DK435">
        <v>1626126261</v>
      </c>
      <c r="DL435" t="s">
        <v>294</v>
      </c>
      <c r="DM435">
        <v>1626126255</v>
      </c>
      <c r="DN435">
        <v>1626126261</v>
      </c>
      <c r="DO435">
        <v>7</v>
      </c>
      <c r="DP435">
        <v>0.339</v>
      </c>
      <c r="DQ435">
        <v>0.02</v>
      </c>
      <c r="DR435">
        <v>2.158</v>
      </c>
      <c r="DS435">
        <v>-0.064</v>
      </c>
      <c r="DT435">
        <v>420</v>
      </c>
      <c r="DU435">
        <v>4</v>
      </c>
      <c r="DV435">
        <v>0.09</v>
      </c>
      <c r="DW435">
        <v>0.05</v>
      </c>
      <c r="DX435">
        <v>-21.2046317073171</v>
      </c>
      <c r="DY435">
        <v>0.0918982578397145</v>
      </c>
      <c r="DZ435">
        <v>0.0385567775132598</v>
      </c>
      <c r="EA435">
        <v>1</v>
      </c>
      <c r="EB435">
        <v>876.090303030303</v>
      </c>
      <c r="EC435">
        <v>2.86237801869383</v>
      </c>
      <c r="ED435">
        <v>0.326813679181132</v>
      </c>
      <c r="EE435">
        <v>1</v>
      </c>
      <c r="EF435">
        <v>5.98637512195122</v>
      </c>
      <c r="EG435">
        <v>0.308554285714295</v>
      </c>
      <c r="EH435">
        <v>0.031451287470018</v>
      </c>
      <c r="EI435">
        <v>0</v>
      </c>
      <c r="EJ435">
        <v>2</v>
      </c>
      <c r="EK435">
        <v>3</v>
      </c>
      <c r="EL435" t="s">
        <v>340</v>
      </c>
      <c r="EM435">
        <v>100</v>
      </c>
      <c r="EN435">
        <v>100</v>
      </c>
      <c r="EO435">
        <v>2.124</v>
      </c>
      <c r="EP435">
        <v>-0.0059</v>
      </c>
      <c r="EQ435">
        <v>1.36772170046793</v>
      </c>
      <c r="ER435">
        <v>0.00225868272383977</v>
      </c>
      <c r="ES435">
        <v>-9.96746185667655e-07</v>
      </c>
      <c r="ET435">
        <v>2.83711317370827e-10</v>
      </c>
      <c r="EU435">
        <v>-0.063082517618382</v>
      </c>
      <c r="EV435">
        <v>-0.00217948432402501</v>
      </c>
      <c r="EW435">
        <v>0.000453263451741206</v>
      </c>
      <c r="EX435">
        <v>-1.16319206543697e-06</v>
      </c>
      <c r="EY435">
        <v>-2</v>
      </c>
      <c r="EZ435">
        <v>2196</v>
      </c>
      <c r="FA435">
        <v>1</v>
      </c>
      <c r="FB435">
        <v>25</v>
      </c>
      <c r="FC435">
        <v>14.9</v>
      </c>
      <c r="FD435">
        <v>14.8</v>
      </c>
      <c r="FE435">
        <v>18</v>
      </c>
      <c r="FF435">
        <v>949.97</v>
      </c>
      <c r="FG435">
        <v>429.39</v>
      </c>
      <c r="FH435">
        <v>35.3809</v>
      </c>
      <c r="FI435">
        <v>25.4543</v>
      </c>
      <c r="FJ435">
        <v>30.0007</v>
      </c>
      <c r="FK435">
        <v>25.5059</v>
      </c>
      <c r="FL435">
        <v>25.5376</v>
      </c>
      <c r="FM435">
        <v>25.3464</v>
      </c>
      <c r="FN435">
        <v>54.5665</v>
      </c>
      <c r="FO435">
        <v>0</v>
      </c>
      <c r="FP435">
        <v>35.47</v>
      </c>
      <c r="FQ435">
        <v>420</v>
      </c>
      <c r="FR435">
        <v>8.26338</v>
      </c>
      <c r="FS435">
        <v>101.441</v>
      </c>
      <c r="FT435">
        <v>102.056</v>
      </c>
    </row>
    <row r="436" spans="1:176">
      <c r="A436">
        <v>420</v>
      </c>
      <c r="B436">
        <v>1626127152.6</v>
      </c>
      <c r="C436">
        <v>838.099999904633</v>
      </c>
      <c r="D436" t="s">
        <v>1134</v>
      </c>
      <c r="E436" t="s">
        <v>1135</v>
      </c>
      <c r="F436">
        <v>1</v>
      </c>
      <c r="I436">
        <v>1626127151.6</v>
      </c>
      <c r="J436">
        <f>(K436)/1000</f>
        <v>0</v>
      </c>
      <c r="K436">
        <f>1000*CC436*AI436*(BY436-BZ436)/(100*BR436*(1000-AI436*BY436))</f>
        <v>0</v>
      </c>
      <c r="L436">
        <f>CC436*AI436*(BX436-BW436*(1000-AI436*BZ436)/(1000-AI436*BY436))/(100*BR436)</f>
        <v>0</v>
      </c>
      <c r="M436">
        <f>BW436 - IF(AI436&gt;1, L436*BR436*100.0/(AK436*CK436), 0)</f>
        <v>0</v>
      </c>
      <c r="N436">
        <f>((T436-J436/2)*M436-L436)/(T436+J436/2)</f>
        <v>0</v>
      </c>
      <c r="O436">
        <f>N436*(CD436+CE436)/1000.0</f>
        <v>0</v>
      </c>
      <c r="P436">
        <f>(BW436 - IF(AI436&gt;1, L436*BR436*100.0/(AK436*CK436), 0))*(CD436+CE436)/1000.0</f>
        <v>0</v>
      </c>
      <c r="Q436">
        <f>2.0/((1/S436-1/R436)+SIGN(S436)*SQRT((1/S436-1/R436)*(1/S436-1/R436) + 4*BS436/((BS436+1)*(BS436+1))*(2*1/S436*1/R436-1/R436*1/R436)))</f>
        <v>0</v>
      </c>
      <c r="R436">
        <f>IF(LEFT(BT436,1)&lt;&gt;"0",IF(LEFT(BT436,1)="1",3.0,BU436),$D$5+$E$5*(CK436*CD436/($K$5*1000))+$F$5*(CK436*CD436/($K$5*1000))*MAX(MIN(BR436,$J$5),$I$5)*MAX(MIN(BR436,$J$5),$I$5)+$G$5*MAX(MIN(BR436,$J$5),$I$5)*(CK436*CD436/($K$5*1000))+$H$5*(CK436*CD436/($K$5*1000))*(CK436*CD436/($K$5*1000)))</f>
        <v>0</v>
      </c>
      <c r="S436">
        <f>J436*(1000-(1000*0.61365*exp(17.502*W436/(240.97+W436))/(CD436+CE436)+BY436)/2)/(1000*0.61365*exp(17.502*W436/(240.97+W436))/(CD436+CE436)-BY436)</f>
        <v>0</v>
      </c>
      <c r="T436">
        <f>1/((BS436+1)/(Q436/1.6)+1/(R436/1.37)) + BS436/((BS436+1)/(Q436/1.6) + BS436/(R436/1.37))</f>
        <v>0</v>
      </c>
      <c r="U436">
        <f>(BN436*BQ436)</f>
        <v>0</v>
      </c>
      <c r="V436">
        <f>(CF436+(U436+2*0.95*5.67E-8*(((CF436+$B$7)+273)^4-(CF436+273)^4)-44100*J436)/(1.84*29.3*R436+8*0.95*5.67E-8*(CF436+273)^3))</f>
        <v>0</v>
      </c>
      <c r="W436">
        <f>($C$7*CG436+$D$7*CH436+$E$7*V436)</f>
        <v>0</v>
      </c>
      <c r="X436">
        <f>0.61365*exp(17.502*W436/(240.97+W436))</f>
        <v>0</v>
      </c>
      <c r="Y436">
        <f>(Z436/AA436*100)</f>
        <v>0</v>
      </c>
      <c r="Z436">
        <f>BY436*(CD436+CE436)/1000</f>
        <v>0</v>
      </c>
      <c r="AA436">
        <f>0.61365*exp(17.502*CF436/(240.97+CF436))</f>
        <v>0</v>
      </c>
      <c r="AB436">
        <f>(X436-BY436*(CD436+CE436)/1000)</f>
        <v>0</v>
      </c>
      <c r="AC436">
        <f>(-J436*44100)</f>
        <v>0</v>
      </c>
      <c r="AD436">
        <f>2*29.3*R436*0.92*(CF436-W436)</f>
        <v>0</v>
      </c>
      <c r="AE436">
        <f>2*0.95*5.67E-8*(((CF436+$B$7)+273)^4-(W436+273)^4)</f>
        <v>0</v>
      </c>
      <c r="AF436">
        <f>U436+AE436+AC436+AD436</f>
        <v>0</v>
      </c>
      <c r="AG436">
        <v>8</v>
      </c>
      <c r="AH436">
        <v>1</v>
      </c>
      <c r="AI436">
        <f>IF(AG436*$H$13&gt;=AK436,1.0,(AK436/(AK436-AG436*$H$13)))</f>
        <v>0</v>
      </c>
      <c r="AJ436">
        <f>(AI436-1)*100</f>
        <v>0</v>
      </c>
      <c r="AK436">
        <f>MAX(0,($B$13+$C$13*CK436)/(1+$D$13*CK436)*CD436/(CF436+273)*$E$13)</f>
        <v>0</v>
      </c>
      <c r="AL436" t="s">
        <v>292</v>
      </c>
      <c r="AM436" t="s">
        <v>292</v>
      </c>
      <c r="AN436">
        <v>0</v>
      </c>
      <c r="AO436">
        <v>0</v>
      </c>
      <c r="AP436">
        <f>1-AN436/AO436</f>
        <v>0</v>
      </c>
      <c r="AQ436">
        <v>0</v>
      </c>
      <c r="AR436" t="s">
        <v>292</v>
      </c>
      <c r="AS436" t="s">
        <v>292</v>
      </c>
      <c r="AT436">
        <v>0</v>
      </c>
      <c r="AU436">
        <v>0</v>
      </c>
      <c r="AV436">
        <f>1-AT436/AU436</f>
        <v>0</v>
      </c>
      <c r="AW436">
        <v>0.5</v>
      </c>
      <c r="AX436">
        <f>BO436</f>
        <v>0</v>
      </c>
      <c r="AY436">
        <f>L436</f>
        <v>0</v>
      </c>
      <c r="AZ436">
        <f>AV436*AW436*AX436</f>
        <v>0</v>
      </c>
      <c r="BA436">
        <f>(AY436-AQ436)/AX436</f>
        <v>0</v>
      </c>
      <c r="BB436">
        <f>(AO436-AU436)/AU436</f>
        <v>0</v>
      </c>
      <c r="BC436">
        <f>AN436/(AP436+AN436/AU436)</f>
        <v>0</v>
      </c>
      <c r="BD436" t="s">
        <v>292</v>
      </c>
      <c r="BE436">
        <v>0</v>
      </c>
      <c r="BF436">
        <f>IF(BE436&lt;&gt;0, BE436, BC436)</f>
        <v>0</v>
      </c>
      <c r="BG436">
        <f>1-BF436/AU436</f>
        <v>0</v>
      </c>
      <c r="BH436">
        <f>(AU436-AT436)/(AU436-BF436)</f>
        <v>0</v>
      </c>
      <c r="BI436">
        <f>(AO436-AU436)/(AO436-BF436)</f>
        <v>0</v>
      </c>
      <c r="BJ436">
        <f>(AU436-AT436)/(AU436-AN436)</f>
        <v>0</v>
      </c>
      <c r="BK436">
        <f>(AO436-AU436)/(AO436-AN436)</f>
        <v>0</v>
      </c>
      <c r="BL436">
        <f>(BH436*BF436/AT436)</f>
        <v>0</v>
      </c>
      <c r="BM436">
        <f>(1-BL436)</f>
        <v>0</v>
      </c>
      <c r="BN436">
        <f>$B$11*CL436+$C$11*CM436+$F$11*CN436*(1-CQ436)</f>
        <v>0</v>
      </c>
      <c r="BO436">
        <f>BN436*BP436</f>
        <v>0</v>
      </c>
      <c r="BP436">
        <f>($B$11*$D$9+$C$11*$D$9+$F$11*((DA436+CS436)/MAX(DA436+CS436+DB436, 0.1)*$I$9+DB436/MAX(DA436+CS436+DB436, 0.1)*$J$9))/($B$11+$C$11+$F$11)</f>
        <v>0</v>
      </c>
      <c r="BQ436">
        <f>($B$11*$K$9+$C$11*$K$9+$F$11*((DA436+CS436)/MAX(DA436+CS436+DB436, 0.1)*$P$9+DB436/MAX(DA436+CS436+DB436, 0.1)*$Q$9))/($B$11+$C$11+$F$11)</f>
        <v>0</v>
      </c>
      <c r="BR436">
        <v>6</v>
      </c>
      <c r="BS436">
        <v>0.5</v>
      </c>
      <c r="BT436" t="s">
        <v>293</v>
      </c>
      <c r="BU436">
        <v>2</v>
      </c>
      <c r="BV436">
        <v>1626127151.6</v>
      </c>
      <c r="BW436">
        <v>398.703666666667</v>
      </c>
      <c r="BX436">
        <v>419.961666666667</v>
      </c>
      <c r="BY436">
        <v>14.2171666666667</v>
      </c>
      <c r="BZ436">
        <v>8.15894333333333</v>
      </c>
      <c r="CA436">
        <v>396.579333333333</v>
      </c>
      <c r="CB436">
        <v>14.2228666666667</v>
      </c>
      <c r="CC436">
        <v>900.032333333333</v>
      </c>
      <c r="CD436">
        <v>100.772</v>
      </c>
      <c r="CE436">
        <v>0.111376333333333</v>
      </c>
      <c r="CF436">
        <v>29.5872333333333</v>
      </c>
      <c r="CG436">
        <v>27.4328333333333</v>
      </c>
      <c r="CH436">
        <v>999.9</v>
      </c>
      <c r="CI436">
        <v>0</v>
      </c>
      <c r="CJ436">
        <v>0</v>
      </c>
      <c r="CK436">
        <v>9959.16666666667</v>
      </c>
      <c r="CL436">
        <v>0</v>
      </c>
      <c r="CM436">
        <v>0.221023</v>
      </c>
      <c r="CN436">
        <v>1459.98666666667</v>
      </c>
      <c r="CO436">
        <v>0.973000666666667</v>
      </c>
      <c r="CP436">
        <v>0.0269992333333333</v>
      </c>
      <c r="CQ436">
        <v>0</v>
      </c>
      <c r="CR436">
        <v>876.587333333333</v>
      </c>
      <c r="CS436">
        <v>4.99999</v>
      </c>
      <c r="CT436">
        <v>12882.6666666667</v>
      </c>
      <c r="CU436">
        <v>12728.2333333333</v>
      </c>
      <c r="CV436">
        <v>40.875</v>
      </c>
      <c r="CW436">
        <v>42.5</v>
      </c>
      <c r="CX436">
        <v>41.75</v>
      </c>
      <c r="CY436">
        <v>42.062</v>
      </c>
      <c r="CZ436">
        <v>43.187</v>
      </c>
      <c r="DA436">
        <v>1415.70666666667</v>
      </c>
      <c r="DB436">
        <v>39.28</v>
      </c>
      <c r="DC436">
        <v>0</v>
      </c>
      <c r="DD436">
        <v>1626127161.7</v>
      </c>
      <c r="DE436">
        <v>0</v>
      </c>
      <c r="DF436">
        <v>876.316576923077</v>
      </c>
      <c r="DG436">
        <v>2.98649572267088</v>
      </c>
      <c r="DH436">
        <v>42.7384615034763</v>
      </c>
      <c r="DI436">
        <v>12877.8192307692</v>
      </c>
      <c r="DJ436">
        <v>15</v>
      </c>
      <c r="DK436">
        <v>1626126261</v>
      </c>
      <c r="DL436" t="s">
        <v>294</v>
      </c>
      <c r="DM436">
        <v>1626126255</v>
      </c>
      <c r="DN436">
        <v>1626126261</v>
      </c>
      <c r="DO436">
        <v>7</v>
      </c>
      <c r="DP436">
        <v>0.339</v>
      </c>
      <c r="DQ436">
        <v>0.02</v>
      </c>
      <c r="DR436">
        <v>2.158</v>
      </c>
      <c r="DS436">
        <v>-0.064</v>
      </c>
      <c r="DT436">
        <v>420</v>
      </c>
      <c r="DU436">
        <v>4</v>
      </c>
      <c r="DV436">
        <v>0.09</v>
      </c>
      <c r="DW436">
        <v>0.05</v>
      </c>
      <c r="DX436">
        <v>-21.2063853658537</v>
      </c>
      <c r="DY436">
        <v>-0.0286724738676508</v>
      </c>
      <c r="DZ436">
        <v>0.0401114518102944</v>
      </c>
      <c r="EA436">
        <v>1</v>
      </c>
      <c r="EB436">
        <v>876.1724</v>
      </c>
      <c r="EC436">
        <v>2.66730383058506</v>
      </c>
      <c r="ED436">
        <v>0.325949706900581</v>
      </c>
      <c r="EE436">
        <v>1</v>
      </c>
      <c r="EF436">
        <v>5.99686658536585</v>
      </c>
      <c r="EG436">
        <v>0.325275052264801</v>
      </c>
      <c r="EH436">
        <v>0.0330167665913116</v>
      </c>
      <c r="EI436">
        <v>0</v>
      </c>
      <c r="EJ436">
        <v>2</v>
      </c>
      <c r="EK436">
        <v>3</v>
      </c>
      <c r="EL436" t="s">
        <v>340</v>
      </c>
      <c r="EM436">
        <v>100</v>
      </c>
      <c r="EN436">
        <v>100</v>
      </c>
      <c r="EO436">
        <v>2.125</v>
      </c>
      <c r="EP436">
        <v>-0.0056</v>
      </c>
      <c r="EQ436">
        <v>1.36772170046793</v>
      </c>
      <c r="ER436">
        <v>0.00225868272383977</v>
      </c>
      <c r="ES436">
        <v>-9.96746185667655e-07</v>
      </c>
      <c r="ET436">
        <v>2.83711317370827e-10</v>
      </c>
      <c r="EU436">
        <v>-0.063082517618382</v>
      </c>
      <c r="EV436">
        <v>-0.00217948432402501</v>
      </c>
      <c r="EW436">
        <v>0.000453263451741206</v>
      </c>
      <c r="EX436">
        <v>-1.16319206543697e-06</v>
      </c>
      <c r="EY436">
        <v>-2</v>
      </c>
      <c r="EZ436">
        <v>2196</v>
      </c>
      <c r="FA436">
        <v>1</v>
      </c>
      <c r="FB436">
        <v>25</v>
      </c>
      <c r="FC436">
        <v>15</v>
      </c>
      <c r="FD436">
        <v>14.9</v>
      </c>
      <c r="FE436">
        <v>18</v>
      </c>
      <c r="FF436">
        <v>950.067</v>
      </c>
      <c r="FG436">
        <v>429.513</v>
      </c>
      <c r="FH436">
        <v>35.4413</v>
      </c>
      <c r="FI436">
        <v>25.4567</v>
      </c>
      <c r="FJ436">
        <v>30.0004</v>
      </c>
      <c r="FK436">
        <v>25.507</v>
      </c>
      <c r="FL436">
        <v>25.5382</v>
      </c>
      <c r="FM436">
        <v>25.3468</v>
      </c>
      <c r="FN436">
        <v>54.2881</v>
      </c>
      <c r="FO436">
        <v>0</v>
      </c>
      <c r="FP436">
        <v>35.57</v>
      </c>
      <c r="FQ436">
        <v>420</v>
      </c>
      <c r="FR436">
        <v>8.32675</v>
      </c>
      <c r="FS436">
        <v>101.441</v>
      </c>
      <c r="FT436">
        <v>102.055</v>
      </c>
    </row>
    <row r="437" spans="1:176">
      <c r="A437">
        <v>421</v>
      </c>
      <c r="B437">
        <v>1626127154.6</v>
      </c>
      <c r="C437">
        <v>840.099999904633</v>
      </c>
      <c r="D437" t="s">
        <v>1136</v>
      </c>
      <c r="E437" t="s">
        <v>1137</v>
      </c>
      <c r="F437">
        <v>1</v>
      </c>
      <c r="I437">
        <v>1626127153.6</v>
      </c>
      <c r="J437">
        <f>(K437)/1000</f>
        <v>0</v>
      </c>
      <c r="K437">
        <f>1000*CC437*AI437*(BY437-BZ437)/(100*BR437*(1000-AI437*BY437))</f>
        <v>0</v>
      </c>
      <c r="L437">
        <f>CC437*AI437*(BX437-BW437*(1000-AI437*BZ437)/(1000-AI437*BY437))/(100*BR437)</f>
        <v>0</v>
      </c>
      <c r="M437">
        <f>BW437 - IF(AI437&gt;1, L437*BR437*100.0/(AK437*CK437), 0)</f>
        <v>0</v>
      </c>
      <c r="N437">
        <f>((T437-J437/2)*M437-L437)/(T437+J437/2)</f>
        <v>0</v>
      </c>
      <c r="O437">
        <f>N437*(CD437+CE437)/1000.0</f>
        <v>0</v>
      </c>
      <c r="P437">
        <f>(BW437 - IF(AI437&gt;1, L437*BR437*100.0/(AK437*CK437), 0))*(CD437+CE437)/1000.0</f>
        <v>0</v>
      </c>
      <c r="Q437">
        <f>2.0/((1/S437-1/R437)+SIGN(S437)*SQRT((1/S437-1/R437)*(1/S437-1/R437) + 4*BS437/((BS437+1)*(BS437+1))*(2*1/S437*1/R437-1/R437*1/R437)))</f>
        <v>0</v>
      </c>
      <c r="R437">
        <f>IF(LEFT(BT437,1)&lt;&gt;"0",IF(LEFT(BT437,1)="1",3.0,BU437),$D$5+$E$5*(CK437*CD437/($K$5*1000))+$F$5*(CK437*CD437/($K$5*1000))*MAX(MIN(BR437,$J$5),$I$5)*MAX(MIN(BR437,$J$5),$I$5)+$G$5*MAX(MIN(BR437,$J$5),$I$5)*(CK437*CD437/($K$5*1000))+$H$5*(CK437*CD437/($K$5*1000))*(CK437*CD437/($K$5*1000)))</f>
        <v>0</v>
      </c>
      <c r="S437">
        <f>J437*(1000-(1000*0.61365*exp(17.502*W437/(240.97+W437))/(CD437+CE437)+BY437)/2)/(1000*0.61365*exp(17.502*W437/(240.97+W437))/(CD437+CE437)-BY437)</f>
        <v>0</v>
      </c>
      <c r="T437">
        <f>1/((BS437+1)/(Q437/1.6)+1/(R437/1.37)) + BS437/((BS437+1)/(Q437/1.6) + BS437/(R437/1.37))</f>
        <v>0</v>
      </c>
      <c r="U437">
        <f>(BN437*BQ437)</f>
        <v>0</v>
      </c>
      <c r="V437">
        <f>(CF437+(U437+2*0.95*5.67E-8*(((CF437+$B$7)+273)^4-(CF437+273)^4)-44100*J437)/(1.84*29.3*R437+8*0.95*5.67E-8*(CF437+273)^3))</f>
        <v>0</v>
      </c>
      <c r="W437">
        <f>($C$7*CG437+$D$7*CH437+$E$7*V437)</f>
        <v>0</v>
      </c>
      <c r="X437">
        <f>0.61365*exp(17.502*W437/(240.97+W437))</f>
        <v>0</v>
      </c>
      <c r="Y437">
        <f>(Z437/AA437*100)</f>
        <v>0</v>
      </c>
      <c r="Z437">
        <f>BY437*(CD437+CE437)/1000</f>
        <v>0</v>
      </c>
      <c r="AA437">
        <f>0.61365*exp(17.502*CF437/(240.97+CF437))</f>
        <v>0</v>
      </c>
      <c r="AB437">
        <f>(X437-BY437*(CD437+CE437)/1000)</f>
        <v>0</v>
      </c>
      <c r="AC437">
        <f>(-J437*44100)</f>
        <v>0</v>
      </c>
      <c r="AD437">
        <f>2*29.3*R437*0.92*(CF437-W437)</f>
        <v>0</v>
      </c>
      <c r="AE437">
        <f>2*0.95*5.67E-8*(((CF437+$B$7)+273)^4-(W437+273)^4)</f>
        <v>0</v>
      </c>
      <c r="AF437">
        <f>U437+AE437+AC437+AD437</f>
        <v>0</v>
      </c>
      <c r="AG437">
        <v>9</v>
      </c>
      <c r="AH437">
        <v>1</v>
      </c>
      <c r="AI437">
        <f>IF(AG437*$H$13&gt;=AK437,1.0,(AK437/(AK437-AG437*$H$13)))</f>
        <v>0</v>
      </c>
      <c r="AJ437">
        <f>(AI437-1)*100</f>
        <v>0</v>
      </c>
      <c r="AK437">
        <f>MAX(0,($B$13+$C$13*CK437)/(1+$D$13*CK437)*CD437/(CF437+273)*$E$13)</f>
        <v>0</v>
      </c>
      <c r="AL437" t="s">
        <v>292</v>
      </c>
      <c r="AM437" t="s">
        <v>292</v>
      </c>
      <c r="AN437">
        <v>0</v>
      </c>
      <c r="AO437">
        <v>0</v>
      </c>
      <c r="AP437">
        <f>1-AN437/AO437</f>
        <v>0</v>
      </c>
      <c r="AQ437">
        <v>0</v>
      </c>
      <c r="AR437" t="s">
        <v>292</v>
      </c>
      <c r="AS437" t="s">
        <v>292</v>
      </c>
      <c r="AT437">
        <v>0</v>
      </c>
      <c r="AU437">
        <v>0</v>
      </c>
      <c r="AV437">
        <f>1-AT437/AU437</f>
        <v>0</v>
      </c>
      <c r="AW437">
        <v>0.5</v>
      </c>
      <c r="AX437">
        <f>BO437</f>
        <v>0</v>
      </c>
      <c r="AY437">
        <f>L437</f>
        <v>0</v>
      </c>
      <c r="AZ437">
        <f>AV437*AW437*AX437</f>
        <v>0</v>
      </c>
      <c r="BA437">
        <f>(AY437-AQ437)/AX437</f>
        <v>0</v>
      </c>
      <c r="BB437">
        <f>(AO437-AU437)/AU437</f>
        <v>0</v>
      </c>
      <c r="BC437">
        <f>AN437/(AP437+AN437/AU437)</f>
        <v>0</v>
      </c>
      <c r="BD437" t="s">
        <v>292</v>
      </c>
      <c r="BE437">
        <v>0</v>
      </c>
      <c r="BF437">
        <f>IF(BE437&lt;&gt;0, BE437, BC437)</f>
        <v>0</v>
      </c>
      <c r="BG437">
        <f>1-BF437/AU437</f>
        <v>0</v>
      </c>
      <c r="BH437">
        <f>(AU437-AT437)/(AU437-BF437)</f>
        <v>0</v>
      </c>
      <c r="BI437">
        <f>(AO437-AU437)/(AO437-BF437)</f>
        <v>0</v>
      </c>
      <c r="BJ437">
        <f>(AU437-AT437)/(AU437-AN437)</f>
        <v>0</v>
      </c>
      <c r="BK437">
        <f>(AO437-AU437)/(AO437-AN437)</f>
        <v>0</v>
      </c>
      <c r="BL437">
        <f>(BH437*BF437/AT437)</f>
        <v>0</v>
      </c>
      <c r="BM437">
        <f>(1-BL437)</f>
        <v>0</v>
      </c>
      <c r="BN437">
        <f>$B$11*CL437+$C$11*CM437+$F$11*CN437*(1-CQ437)</f>
        <v>0</v>
      </c>
      <c r="BO437">
        <f>BN437*BP437</f>
        <v>0</v>
      </c>
      <c r="BP437">
        <f>($B$11*$D$9+$C$11*$D$9+$F$11*((DA437+CS437)/MAX(DA437+CS437+DB437, 0.1)*$I$9+DB437/MAX(DA437+CS437+DB437, 0.1)*$J$9))/($B$11+$C$11+$F$11)</f>
        <v>0</v>
      </c>
      <c r="BQ437">
        <f>($B$11*$K$9+$C$11*$K$9+$F$11*((DA437+CS437)/MAX(DA437+CS437+DB437, 0.1)*$P$9+DB437/MAX(DA437+CS437+DB437, 0.1)*$Q$9))/($B$11+$C$11+$F$11)</f>
        <v>0</v>
      </c>
      <c r="BR437">
        <v>6</v>
      </c>
      <c r="BS437">
        <v>0.5</v>
      </c>
      <c r="BT437" t="s">
        <v>293</v>
      </c>
      <c r="BU437">
        <v>2</v>
      </c>
      <c r="BV437">
        <v>1626127153.6</v>
      </c>
      <c r="BW437">
        <v>398.745333333333</v>
      </c>
      <c r="BX437">
        <v>419.987</v>
      </c>
      <c r="BY437">
        <v>14.2514333333333</v>
      </c>
      <c r="BZ437">
        <v>8.17859333333333</v>
      </c>
      <c r="CA437">
        <v>396.620666666667</v>
      </c>
      <c r="CB437">
        <v>14.2568333333333</v>
      </c>
      <c r="CC437">
        <v>900.001333333333</v>
      </c>
      <c r="CD437">
        <v>100.771666666667</v>
      </c>
      <c r="CE437">
        <v>0.112246333333333</v>
      </c>
      <c r="CF437">
        <v>29.6320333333333</v>
      </c>
      <c r="CG437">
        <v>27.4751333333333</v>
      </c>
      <c r="CH437">
        <v>999.9</v>
      </c>
      <c r="CI437">
        <v>0</v>
      </c>
      <c r="CJ437">
        <v>0</v>
      </c>
      <c r="CK437">
        <v>9953.33333333333</v>
      </c>
      <c r="CL437">
        <v>0</v>
      </c>
      <c r="CM437">
        <v>0.221023</v>
      </c>
      <c r="CN437">
        <v>1459.98</v>
      </c>
      <c r="CO437">
        <v>0.973000666666667</v>
      </c>
      <c r="CP437">
        <v>0.0269992333333333</v>
      </c>
      <c r="CQ437">
        <v>0</v>
      </c>
      <c r="CR437">
        <v>876.497</v>
      </c>
      <c r="CS437">
        <v>4.99999</v>
      </c>
      <c r="CT437">
        <v>12883.8666666667</v>
      </c>
      <c r="CU437">
        <v>12728.2</v>
      </c>
      <c r="CV437">
        <v>40.875</v>
      </c>
      <c r="CW437">
        <v>42.5</v>
      </c>
      <c r="CX437">
        <v>41.75</v>
      </c>
      <c r="CY437">
        <v>42.062</v>
      </c>
      <c r="CZ437">
        <v>43.187</v>
      </c>
      <c r="DA437">
        <v>1415.7</v>
      </c>
      <c r="DB437">
        <v>39.28</v>
      </c>
      <c r="DC437">
        <v>0</v>
      </c>
      <c r="DD437">
        <v>1626127164.1</v>
      </c>
      <c r="DE437">
        <v>0</v>
      </c>
      <c r="DF437">
        <v>876.414346153846</v>
      </c>
      <c r="DG437">
        <v>2.63654700283197</v>
      </c>
      <c r="DH437">
        <v>39.9042734576166</v>
      </c>
      <c r="DI437">
        <v>12879.5076923077</v>
      </c>
      <c r="DJ437">
        <v>15</v>
      </c>
      <c r="DK437">
        <v>1626126261</v>
      </c>
      <c r="DL437" t="s">
        <v>294</v>
      </c>
      <c r="DM437">
        <v>1626126255</v>
      </c>
      <c r="DN437">
        <v>1626126261</v>
      </c>
      <c r="DO437">
        <v>7</v>
      </c>
      <c r="DP437">
        <v>0.339</v>
      </c>
      <c r="DQ437">
        <v>0.02</v>
      </c>
      <c r="DR437">
        <v>2.158</v>
      </c>
      <c r="DS437">
        <v>-0.064</v>
      </c>
      <c r="DT437">
        <v>420</v>
      </c>
      <c r="DU437">
        <v>4</v>
      </c>
      <c r="DV437">
        <v>0.09</v>
      </c>
      <c r="DW437">
        <v>0.05</v>
      </c>
      <c r="DX437">
        <v>-21.2144512195122</v>
      </c>
      <c r="DY437">
        <v>-0.0640285714285521</v>
      </c>
      <c r="DZ437">
        <v>0.0422702000892587</v>
      </c>
      <c r="EA437">
        <v>1</v>
      </c>
      <c r="EB437">
        <v>876.255588235294</v>
      </c>
      <c r="EC437">
        <v>2.59518031702659</v>
      </c>
      <c r="ED437">
        <v>0.307294466714519</v>
      </c>
      <c r="EE437">
        <v>1</v>
      </c>
      <c r="EF437">
        <v>6.00727804878049</v>
      </c>
      <c r="EG437">
        <v>0.367746062717775</v>
      </c>
      <c r="EH437">
        <v>0.0367132103040158</v>
      </c>
      <c r="EI437">
        <v>0</v>
      </c>
      <c r="EJ437">
        <v>2</v>
      </c>
      <c r="EK437">
        <v>3</v>
      </c>
      <c r="EL437" t="s">
        <v>340</v>
      </c>
      <c r="EM437">
        <v>100</v>
      </c>
      <c r="EN437">
        <v>100</v>
      </c>
      <c r="EO437">
        <v>2.124</v>
      </c>
      <c r="EP437">
        <v>-0.0053</v>
      </c>
      <c r="EQ437">
        <v>1.36772170046793</v>
      </c>
      <c r="ER437">
        <v>0.00225868272383977</v>
      </c>
      <c r="ES437">
        <v>-9.96746185667655e-07</v>
      </c>
      <c r="ET437">
        <v>2.83711317370827e-10</v>
      </c>
      <c r="EU437">
        <v>-0.063082517618382</v>
      </c>
      <c r="EV437">
        <v>-0.00217948432402501</v>
      </c>
      <c r="EW437">
        <v>0.000453263451741206</v>
      </c>
      <c r="EX437">
        <v>-1.16319206543697e-06</v>
      </c>
      <c r="EY437">
        <v>-2</v>
      </c>
      <c r="EZ437">
        <v>2196</v>
      </c>
      <c r="FA437">
        <v>1</v>
      </c>
      <c r="FB437">
        <v>25</v>
      </c>
      <c r="FC437">
        <v>15</v>
      </c>
      <c r="FD437">
        <v>14.9</v>
      </c>
      <c r="FE437">
        <v>18</v>
      </c>
      <c r="FF437">
        <v>949.659</v>
      </c>
      <c r="FG437">
        <v>429.67</v>
      </c>
      <c r="FH437">
        <v>35.4994</v>
      </c>
      <c r="FI437">
        <v>25.4594</v>
      </c>
      <c r="FJ437">
        <v>30.0005</v>
      </c>
      <c r="FK437">
        <v>25.5075</v>
      </c>
      <c r="FL437">
        <v>25.5392</v>
      </c>
      <c r="FM437">
        <v>25.3477</v>
      </c>
      <c r="FN437">
        <v>54.2881</v>
      </c>
      <c r="FO437">
        <v>0</v>
      </c>
      <c r="FP437">
        <v>35.57</v>
      </c>
      <c r="FQ437">
        <v>420</v>
      </c>
      <c r="FR437">
        <v>8.33376</v>
      </c>
      <c r="FS437">
        <v>101.441</v>
      </c>
      <c r="FT437">
        <v>102.054</v>
      </c>
    </row>
    <row r="438" spans="1:176">
      <c r="A438">
        <v>422</v>
      </c>
      <c r="B438">
        <v>1626127156.6</v>
      </c>
      <c r="C438">
        <v>842.099999904633</v>
      </c>
      <c r="D438" t="s">
        <v>1138</v>
      </c>
      <c r="E438" t="s">
        <v>1139</v>
      </c>
      <c r="F438">
        <v>1</v>
      </c>
      <c r="I438">
        <v>1626127155.6</v>
      </c>
      <c r="J438">
        <f>(K438)/1000</f>
        <v>0</v>
      </c>
      <c r="K438">
        <f>1000*CC438*AI438*(BY438-BZ438)/(100*BR438*(1000-AI438*BY438))</f>
        <v>0</v>
      </c>
      <c r="L438">
        <f>CC438*AI438*(BX438-BW438*(1000-AI438*BZ438)/(1000-AI438*BY438))/(100*BR438)</f>
        <v>0</v>
      </c>
      <c r="M438">
        <f>BW438 - IF(AI438&gt;1, L438*BR438*100.0/(AK438*CK438), 0)</f>
        <v>0</v>
      </c>
      <c r="N438">
        <f>((T438-J438/2)*M438-L438)/(T438+J438/2)</f>
        <v>0</v>
      </c>
      <c r="O438">
        <f>N438*(CD438+CE438)/1000.0</f>
        <v>0</v>
      </c>
      <c r="P438">
        <f>(BW438 - IF(AI438&gt;1, L438*BR438*100.0/(AK438*CK438), 0))*(CD438+CE438)/1000.0</f>
        <v>0</v>
      </c>
      <c r="Q438">
        <f>2.0/((1/S438-1/R438)+SIGN(S438)*SQRT((1/S438-1/R438)*(1/S438-1/R438) + 4*BS438/((BS438+1)*(BS438+1))*(2*1/S438*1/R438-1/R438*1/R438)))</f>
        <v>0</v>
      </c>
      <c r="R438">
        <f>IF(LEFT(BT438,1)&lt;&gt;"0",IF(LEFT(BT438,1)="1",3.0,BU438),$D$5+$E$5*(CK438*CD438/($K$5*1000))+$F$5*(CK438*CD438/($K$5*1000))*MAX(MIN(BR438,$J$5),$I$5)*MAX(MIN(BR438,$J$5),$I$5)+$G$5*MAX(MIN(BR438,$J$5),$I$5)*(CK438*CD438/($K$5*1000))+$H$5*(CK438*CD438/($K$5*1000))*(CK438*CD438/($K$5*1000)))</f>
        <v>0</v>
      </c>
      <c r="S438">
        <f>J438*(1000-(1000*0.61365*exp(17.502*W438/(240.97+W438))/(CD438+CE438)+BY438)/2)/(1000*0.61365*exp(17.502*W438/(240.97+W438))/(CD438+CE438)-BY438)</f>
        <v>0</v>
      </c>
      <c r="T438">
        <f>1/((BS438+1)/(Q438/1.6)+1/(R438/1.37)) + BS438/((BS438+1)/(Q438/1.6) + BS438/(R438/1.37))</f>
        <v>0</v>
      </c>
      <c r="U438">
        <f>(BN438*BQ438)</f>
        <v>0</v>
      </c>
      <c r="V438">
        <f>(CF438+(U438+2*0.95*5.67E-8*(((CF438+$B$7)+273)^4-(CF438+273)^4)-44100*J438)/(1.84*29.3*R438+8*0.95*5.67E-8*(CF438+273)^3))</f>
        <v>0</v>
      </c>
      <c r="W438">
        <f>($C$7*CG438+$D$7*CH438+$E$7*V438)</f>
        <v>0</v>
      </c>
      <c r="X438">
        <f>0.61365*exp(17.502*W438/(240.97+W438))</f>
        <v>0</v>
      </c>
      <c r="Y438">
        <f>(Z438/AA438*100)</f>
        <v>0</v>
      </c>
      <c r="Z438">
        <f>BY438*(CD438+CE438)/1000</f>
        <v>0</v>
      </c>
      <c r="AA438">
        <f>0.61365*exp(17.502*CF438/(240.97+CF438))</f>
        <v>0</v>
      </c>
      <c r="AB438">
        <f>(X438-BY438*(CD438+CE438)/1000)</f>
        <v>0</v>
      </c>
      <c r="AC438">
        <f>(-J438*44100)</f>
        <v>0</v>
      </c>
      <c r="AD438">
        <f>2*29.3*R438*0.92*(CF438-W438)</f>
        <v>0</v>
      </c>
      <c r="AE438">
        <f>2*0.95*5.67E-8*(((CF438+$B$7)+273)^4-(W438+273)^4)</f>
        <v>0</v>
      </c>
      <c r="AF438">
        <f>U438+AE438+AC438+AD438</f>
        <v>0</v>
      </c>
      <c r="AG438">
        <v>9</v>
      </c>
      <c r="AH438">
        <v>1</v>
      </c>
      <c r="AI438">
        <f>IF(AG438*$H$13&gt;=AK438,1.0,(AK438/(AK438-AG438*$H$13)))</f>
        <v>0</v>
      </c>
      <c r="AJ438">
        <f>(AI438-1)*100</f>
        <v>0</v>
      </c>
      <c r="AK438">
        <f>MAX(0,($B$13+$C$13*CK438)/(1+$D$13*CK438)*CD438/(CF438+273)*$E$13)</f>
        <v>0</v>
      </c>
      <c r="AL438" t="s">
        <v>292</v>
      </c>
      <c r="AM438" t="s">
        <v>292</v>
      </c>
      <c r="AN438">
        <v>0</v>
      </c>
      <c r="AO438">
        <v>0</v>
      </c>
      <c r="AP438">
        <f>1-AN438/AO438</f>
        <v>0</v>
      </c>
      <c r="AQ438">
        <v>0</v>
      </c>
      <c r="AR438" t="s">
        <v>292</v>
      </c>
      <c r="AS438" t="s">
        <v>292</v>
      </c>
      <c r="AT438">
        <v>0</v>
      </c>
      <c r="AU438">
        <v>0</v>
      </c>
      <c r="AV438">
        <f>1-AT438/AU438</f>
        <v>0</v>
      </c>
      <c r="AW438">
        <v>0.5</v>
      </c>
      <c r="AX438">
        <f>BO438</f>
        <v>0</v>
      </c>
      <c r="AY438">
        <f>L438</f>
        <v>0</v>
      </c>
      <c r="AZ438">
        <f>AV438*AW438*AX438</f>
        <v>0</v>
      </c>
      <c r="BA438">
        <f>(AY438-AQ438)/AX438</f>
        <v>0</v>
      </c>
      <c r="BB438">
        <f>(AO438-AU438)/AU438</f>
        <v>0</v>
      </c>
      <c r="BC438">
        <f>AN438/(AP438+AN438/AU438)</f>
        <v>0</v>
      </c>
      <c r="BD438" t="s">
        <v>292</v>
      </c>
      <c r="BE438">
        <v>0</v>
      </c>
      <c r="BF438">
        <f>IF(BE438&lt;&gt;0, BE438, BC438)</f>
        <v>0</v>
      </c>
      <c r="BG438">
        <f>1-BF438/AU438</f>
        <v>0</v>
      </c>
      <c r="BH438">
        <f>(AU438-AT438)/(AU438-BF438)</f>
        <v>0</v>
      </c>
      <c r="BI438">
        <f>(AO438-AU438)/(AO438-BF438)</f>
        <v>0</v>
      </c>
      <c r="BJ438">
        <f>(AU438-AT438)/(AU438-AN438)</f>
        <v>0</v>
      </c>
      <c r="BK438">
        <f>(AO438-AU438)/(AO438-AN438)</f>
        <v>0</v>
      </c>
      <c r="BL438">
        <f>(BH438*BF438/AT438)</f>
        <v>0</v>
      </c>
      <c r="BM438">
        <f>(1-BL438)</f>
        <v>0</v>
      </c>
      <c r="BN438">
        <f>$B$11*CL438+$C$11*CM438+$F$11*CN438*(1-CQ438)</f>
        <v>0</v>
      </c>
      <c r="BO438">
        <f>BN438*BP438</f>
        <v>0</v>
      </c>
      <c r="BP438">
        <f>($B$11*$D$9+$C$11*$D$9+$F$11*((DA438+CS438)/MAX(DA438+CS438+DB438, 0.1)*$I$9+DB438/MAX(DA438+CS438+DB438, 0.1)*$J$9))/($B$11+$C$11+$F$11)</f>
        <v>0</v>
      </c>
      <c r="BQ438">
        <f>($B$11*$K$9+$C$11*$K$9+$F$11*((DA438+CS438)/MAX(DA438+CS438+DB438, 0.1)*$P$9+DB438/MAX(DA438+CS438+DB438, 0.1)*$Q$9))/($B$11+$C$11+$F$11)</f>
        <v>0</v>
      </c>
      <c r="BR438">
        <v>6</v>
      </c>
      <c r="BS438">
        <v>0.5</v>
      </c>
      <c r="BT438" t="s">
        <v>293</v>
      </c>
      <c r="BU438">
        <v>2</v>
      </c>
      <c r="BV438">
        <v>1626127155.6</v>
      </c>
      <c r="BW438">
        <v>398.768</v>
      </c>
      <c r="BX438">
        <v>419.97</v>
      </c>
      <c r="BY438">
        <v>14.2829</v>
      </c>
      <c r="BZ438">
        <v>8.21044</v>
      </c>
      <c r="CA438">
        <v>396.644</v>
      </c>
      <c r="CB438">
        <v>14.2879333333333</v>
      </c>
      <c r="CC438">
        <v>900.024333333333</v>
      </c>
      <c r="CD438">
        <v>100.773</v>
      </c>
      <c r="CE438">
        <v>0.112675333333333</v>
      </c>
      <c r="CF438">
        <v>29.6738666666667</v>
      </c>
      <c r="CG438">
        <v>27.5211</v>
      </c>
      <c r="CH438">
        <v>999.9</v>
      </c>
      <c r="CI438">
        <v>0</v>
      </c>
      <c r="CJ438">
        <v>0</v>
      </c>
      <c r="CK438">
        <v>9994.98333333333</v>
      </c>
      <c r="CL438">
        <v>0</v>
      </c>
      <c r="CM438">
        <v>0.221023</v>
      </c>
      <c r="CN438">
        <v>1459.98</v>
      </c>
      <c r="CO438">
        <v>0.973000666666667</v>
      </c>
      <c r="CP438">
        <v>0.0269992333333333</v>
      </c>
      <c r="CQ438">
        <v>0</v>
      </c>
      <c r="CR438">
        <v>876.837666666667</v>
      </c>
      <c r="CS438">
        <v>4.99999</v>
      </c>
      <c r="CT438">
        <v>12885.1333333333</v>
      </c>
      <c r="CU438">
        <v>12728.1666666667</v>
      </c>
      <c r="CV438">
        <v>40.875</v>
      </c>
      <c r="CW438">
        <v>42.5</v>
      </c>
      <c r="CX438">
        <v>41.75</v>
      </c>
      <c r="CY438">
        <v>42.104</v>
      </c>
      <c r="CZ438">
        <v>43.187</v>
      </c>
      <c r="DA438">
        <v>1415.7</v>
      </c>
      <c r="DB438">
        <v>39.28</v>
      </c>
      <c r="DC438">
        <v>0</v>
      </c>
      <c r="DD438">
        <v>1626127165.9</v>
      </c>
      <c r="DE438">
        <v>0</v>
      </c>
      <c r="DF438">
        <v>876.50904</v>
      </c>
      <c r="DG438">
        <v>2.56984615430677</v>
      </c>
      <c r="DH438">
        <v>41.0538460577249</v>
      </c>
      <c r="DI438">
        <v>12880.948</v>
      </c>
      <c r="DJ438">
        <v>15</v>
      </c>
      <c r="DK438">
        <v>1626126261</v>
      </c>
      <c r="DL438" t="s">
        <v>294</v>
      </c>
      <c r="DM438">
        <v>1626126255</v>
      </c>
      <c r="DN438">
        <v>1626126261</v>
      </c>
      <c r="DO438">
        <v>7</v>
      </c>
      <c r="DP438">
        <v>0.339</v>
      </c>
      <c r="DQ438">
        <v>0.02</v>
      </c>
      <c r="DR438">
        <v>2.158</v>
      </c>
      <c r="DS438">
        <v>-0.064</v>
      </c>
      <c r="DT438">
        <v>420</v>
      </c>
      <c r="DU438">
        <v>4</v>
      </c>
      <c r="DV438">
        <v>0.09</v>
      </c>
      <c r="DW438">
        <v>0.05</v>
      </c>
      <c r="DX438">
        <v>-21.2191878048781</v>
      </c>
      <c r="DY438">
        <v>0.0456104529616802</v>
      </c>
      <c r="DZ438">
        <v>0.0384907033129158</v>
      </c>
      <c r="EA438">
        <v>1</v>
      </c>
      <c r="EB438">
        <v>876.344575757576</v>
      </c>
      <c r="EC438">
        <v>2.61336782597834</v>
      </c>
      <c r="ED438">
        <v>0.307829156701151</v>
      </c>
      <c r="EE438">
        <v>1</v>
      </c>
      <c r="EF438">
        <v>6.01841170731707</v>
      </c>
      <c r="EG438">
        <v>0.38508752613242</v>
      </c>
      <c r="EH438">
        <v>0.0382259207104059</v>
      </c>
      <c r="EI438">
        <v>0</v>
      </c>
      <c r="EJ438">
        <v>2</v>
      </c>
      <c r="EK438">
        <v>3</v>
      </c>
      <c r="EL438" t="s">
        <v>340</v>
      </c>
      <c r="EM438">
        <v>100</v>
      </c>
      <c r="EN438">
        <v>100</v>
      </c>
      <c r="EO438">
        <v>2.124</v>
      </c>
      <c r="EP438">
        <v>-0.0049</v>
      </c>
      <c r="EQ438">
        <v>1.36772170046793</v>
      </c>
      <c r="ER438">
        <v>0.00225868272383977</v>
      </c>
      <c r="ES438">
        <v>-9.96746185667655e-07</v>
      </c>
      <c r="ET438">
        <v>2.83711317370827e-10</v>
      </c>
      <c r="EU438">
        <v>-0.063082517618382</v>
      </c>
      <c r="EV438">
        <v>-0.00217948432402501</v>
      </c>
      <c r="EW438">
        <v>0.000453263451741206</v>
      </c>
      <c r="EX438">
        <v>-1.16319206543697e-06</v>
      </c>
      <c r="EY438">
        <v>-2</v>
      </c>
      <c r="EZ438">
        <v>2196</v>
      </c>
      <c r="FA438">
        <v>1</v>
      </c>
      <c r="FB438">
        <v>25</v>
      </c>
      <c r="FC438">
        <v>15</v>
      </c>
      <c r="FD438">
        <v>14.9</v>
      </c>
      <c r="FE438">
        <v>18</v>
      </c>
      <c r="FF438">
        <v>949.832</v>
      </c>
      <c r="FG438">
        <v>429.736</v>
      </c>
      <c r="FH438">
        <v>35.5626</v>
      </c>
      <c r="FI438">
        <v>25.4615</v>
      </c>
      <c r="FJ438">
        <v>30.0007</v>
      </c>
      <c r="FK438">
        <v>25.5084</v>
      </c>
      <c r="FL438">
        <v>25.5402</v>
      </c>
      <c r="FM438">
        <v>25.3464</v>
      </c>
      <c r="FN438">
        <v>54.2881</v>
      </c>
      <c r="FO438">
        <v>0</v>
      </c>
      <c r="FP438">
        <v>35.67</v>
      </c>
      <c r="FQ438">
        <v>420</v>
      </c>
      <c r="FR438">
        <v>8.38461</v>
      </c>
      <c r="FS438">
        <v>101.44</v>
      </c>
      <c r="FT438">
        <v>102.054</v>
      </c>
    </row>
    <row r="439" spans="1:176">
      <c r="A439">
        <v>423</v>
      </c>
      <c r="B439">
        <v>1626127158.6</v>
      </c>
      <c r="C439">
        <v>844.099999904633</v>
      </c>
      <c r="D439" t="s">
        <v>1140</v>
      </c>
      <c r="E439" t="s">
        <v>1141</v>
      </c>
      <c r="F439">
        <v>1</v>
      </c>
      <c r="I439">
        <v>1626127157.6</v>
      </c>
      <c r="J439">
        <f>(K439)/1000</f>
        <v>0</v>
      </c>
      <c r="K439">
        <f>1000*CC439*AI439*(BY439-BZ439)/(100*BR439*(1000-AI439*BY439))</f>
        <v>0</v>
      </c>
      <c r="L439">
        <f>CC439*AI439*(BX439-BW439*(1000-AI439*BZ439)/(1000-AI439*BY439))/(100*BR439)</f>
        <v>0</v>
      </c>
      <c r="M439">
        <f>BW439 - IF(AI439&gt;1, L439*BR439*100.0/(AK439*CK439), 0)</f>
        <v>0</v>
      </c>
      <c r="N439">
        <f>((T439-J439/2)*M439-L439)/(T439+J439/2)</f>
        <v>0</v>
      </c>
      <c r="O439">
        <f>N439*(CD439+CE439)/1000.0</f>
        <v>0</v>
      </c>
      <c r="P439">
        <f>(BW439 - IF(AI439&gt;1, L439*BR439*100.0/(AK439*CK439), 0))*(CD439+CE439)/1000.0</f>
        <v>0</v>
      </c>
      <c r="Q439">
        <f>2.0/((1/S439-1/R439)+SIGN(S439)*SQRT((1/S439-1/R439)*(1/S439-1/R439) + 4*BS439/((BS439+1)*(BS439+1))*(2*1/S439*1/R439-1/R439*1/R439)))</f>
        <v>0</v>
      </c>
      <c r="R439">
        <f>IF(LEFT(BT439,1)&lt;&gt;"0",IF(LEFT(BT439,1)="1",3.0,BU439),$D$5+$E$5*(CK439*CD439/($K$5*1000))+$F$5*(CK439*CD439/($K$5*1000))*MAX(MIN(BR439,$J$5),$I$5)*MAX(MIN(BR439,$J$5),$I$5)+$G$5*MAX(MIN(BR439,$J$5),$I$5)*(CK439*CD439/($K$5*1000))+$H$5*(CK439*CD439/($K$5*1000))*(CK439*CD439/($K$5*1000)))</f>
        <v>0</v>
      </c>
      <c r="S439">
        <f>J439*(1000-(1000*0.61365*exp(17.502*W439/(240.97+W439))/(CD439+CE439)+BY439)/2)/(1000*0.61365*exp(17.502*W439/(240.97+W439))/(CD439+CE439)-BY439)</f>
        <v>0</v>
      </c>
      <c r="T439">
        <f>1/((BS439+1)/(Q439/1.6)+1/(R439/1.37)) + BS439/((BS439+1)/(Q439/1.6) + BS439/(R439/1.37))</f>
        <v>0</v>
      </c>
      <c r="U439">
        <f>(BN439*BQ439)</f>
        <v>0</v>
      </c>
      <c r="V439">
        <f>(CF439+(U439+2*0.95*5.67E-8*(((CF439+$B$7)+273)^4-(CF439+273)^4)-44100*J439)/(1.84*29.3*R439+8*0.95*5.67E-8*(CF439+273)^3))</f>
        <v>0</v>
      </c>
      <c r="W439">
        <f>($C$7*CG439+$D$7*CH439+$E$7*V439)</f>
        <v>0</v>
      </c>
      <c r="X439">
        <f>0.61365*exp(17.502*W439/(240.97+W439))</f>
        <v>0</v>
      </c>
      <c r="Y439">
        <f>(Z439/AA439*100)</f>
        <v>0</v>
      </c>
      <c r="Z439">
        <f>BY439*(CD439+CE439)/1000</f>
        <v>0</v>
      </c>
      <c r="AA439">
        <f>0.61365*exp(17.502*CF439/(240.97+CF439))</f>
        <v>0</v>
      </c>
      <c r="AB439">
        <f>(X439-BY439*(CD439+CE439)/1000)</f>
        <v>0</v>
      </c>
      <c r="AC439">
        <f>(-J439*44100)</f>
        <v>0</v>
      </c>
      <c r="AD439">
        <f>2*29.3*R439*0.92*(CF439-W439)</f>
        <v>0</v>
      </c>
      <c r="AE439">
        <f>2*0.95*5.67E-8*(((CF439+$B$7)+273)^4-(W439+273)^4)</f>
        <v>0</v>
      </c>
      <c r="AF439">
        <f>U439+AE439+AC439+AD439</f>
        <v>0</v>
      </c>
      <c r="AG439">
        <v>8</v>
      </c>
      <c r="AH439">
        <v>1</v>
      </c>
      <c r="AI439">
        <f>IF(AG439*$H$13&gt;=AK439,1.0,(AK439/(AK439-AG439*$H$13)))</f>
        <v>0</v>
      </c>
      <c r="AJ439">
        <f>(AI439-1)*100</f>
        <v>0</v>
      </c>
      <c r="AK439">
        <f>MAX(0,($B$13+$C$13*CK439)/(1+$D$13*CK439)*CD439/(CF439+273)*$E$13)</f>
        <v>0</v>
      </c>
      <c r="AL439" t="s">
        <v>292</v>
      </c>
      <c r="AM439" t="s">
        <v>292</v>
      </c>
      <c r="AN439">
        <v>0</v>
      </c>
      <c r="AO439">
        <v>0</v>
      </c>
      <c r="AP439">
        <f>1-AN439/AO439</f>
        <v>0</v>
      </c>
      <c r="AQ439">
        <v>0</v>
      </c>
      <c r="AR439" t="s">
        <v>292</v>
      </c>
      <c r="AS439" t="s">
        <v>292</v>
      </c>
      <c r="AT439">
        <v>0</v>
      </c>
      <c r="AU439">
        <v>0</v>
      </c>
      <c r="AV439">
        <f>1-AT439/AU439</f>
        <v>0</v>
      </c>
      <c r="AW439">
        <v>0.5</v>
      </c>
      <c r="AX439">
        <f>BO439</f>
        <v>0</v>
      </c>
      <c r="AY439">
        <f>L439</f>
        <v>0</v>
      </c>
      <c r="AZ439">
        <f>AV439*AW439*AX439</f>
        <v>0</v>
      </c>
      <c r="BA439">
        <f>(AY439-AQ439)/AX439</f>
        <v>0</v>
      </c>
      <c r="BB439">
        <f>(AO439-AU439)/AU439</f>
        <v>0</v>
      </c>
      <c r="BC439">
        <f>AN439/(AP439+AN439/AU439)</f>
        <v>0</v>
      </c>
      <c r="BD439" t="s">
        <v>292</v>
      </c>
      <c r="BE439">
        <v>0</v>
      </c>
      <c r="BF439">
        <f>IF(BE439&lt;&gt;0, BE439, BC439)</f>
        <v>0</v>
      </c>
      <c r="BG439">
        <f>1-BF439/AU439</f>
        <v>0</v>
      </c>
      <c r="BH439">
        <f>(AU439-AT439)/(AU439-BF439)</f>
        <v>0</v>
      </c>
      <c r="BI439">
        <f>(AO439-AU439)/(AO439-BF439)</f>
        <v>0</v>
      </c>
      <c r="BJ439">
        <f>(AU439-AT439)/(AU439-AN439)</f>
        <v>0</v>
      </c>
      <c r="BK439">
        <f>(AO439-AU439)/(AO439-AN439)</f>
        <v>0</v>
      </c>
      <c r="BL439">
        <f>(BH439*BF439/AT439)</f>
        <v>0</v>
      </c>
      <c r="BM439">
        <f>(1-BL439)</f>
        <v>0</v>
      </c>
      <c r="BN439">
        <f>$B$11*CL439+$C$11*CM439+$F$11*CN439*(1-CQ439)</f>
        <v>0</v>
      </c>
      <c r="BO439">
        <f>BN439*BP439</f>
        <v>0</v>
      </c>
      <c r="BP439">
        <f>($B$11*$D$9+$C$11*$D$9+$F$11*((DA439+CS439)/MAX(DA439+CS439+DB439, 0.1)*$I$9+DB439/MAX(DA439+CS439+DB439, 0.1)*$J$9))/($B$11+$C$11+$F$11)</f>
        <v>0</v>
      </c>
      <c r="BQ439">
        <f>($B$11*$K$9+$C$11*$K$9+$F$11*((DA439+CS439)/MAX(DA439+CS439+DB439, 0.1)*$P$9+DB439/MAX(DA439+CS439+DB439, 0.1)*$Q$9))/($B$11+$C$11+$F$11)</f>
        <v>0</v>
      </c>
      <c r="BR439">
        <v>6</v>
      </c>
      <c r="BS439">
        <v>0.5</v>
      </c>
      <c r="BT439" t="s">
        <v>293</v>
      </c>
      <c r="BU439">
        <v>2</v>
      </c>
      <c r="BV439">
        <v>1626127157.6</v>
      </c>
      <c r="BW439">
        <v>398.775333333333</v>
      </c>
      <c r="BX439">
        <v>419.960666666667</v>
      </c>
      <c r="BY439">
        <v>14.3202333333333</v>
      </c>
      <c r="BZ439">
        <v>8.25147666666667</v>
      </c>
      <c r="CA439">
        <v>396.650666666667</v>
      </c>
      <c r="CB439">
        <v>14.3249333333333</v>
      </c>
      <c r="CC439">
        <v>899.977666666667</v>
      </c>
      <c r="CD439">
        <v>100.773</v>
      </c>
      <c r="CE439">
        <v>0.112749666666667</v>
      </c>
      <c r="CF439">
        <v>29.7157666666667</v>
      </c>
      <c r="CG439">
        <v>27.5686</v>
      </c>
      <c r="CH439">
        <v>999.9</v>
      </c>
      <c r="CI439">
        <v>0</v>
      </c>
      <c r="CJ439">
        <v>0</v>
      </c>
      <c r="CK439">
        <v>9987.5</v>
      </c>
      <c r="CL439">
        <v>0</v>
      </c>
      <c r="CM439">
        <v>0.221023</v>
      </c>
      <c r="CN439">
        <v>1460.06666666667</v>
      </c>
      <c r="CO439">
        <v>0.973002333333333</v>
      </c>
      <c r="CP439">
        <v>0.0269976666666667</v>
      </c>
      <c r="CQ439">
        <v>0</v>
      </c>
      <c r="CR439">
        <v>876.944</v>
      </c>
      <c r="CS439">
        <v>4.99999</v>
      </c>
      <c r="CT439">
        <v>12887.6333333333</v>
      </c>
      <c r="CU439">
        <v>12728.8666666667</v>
      </c>
      <c r="CV439">
        <v>40.875</v>
      </c>
      <c r="CW439">
        <v>42.5</v>
      </c>
      <c r="CX439">
        <v>41.7913333333333</v>
      </c>
      <c r="CY439">
        <v>42.104</v>
      </c>
      <c r="CZ439">
        <v>43.187</v>
      </c>
      <c r="DA439">
        <v>1415.78666666667</v>
      </c>
      <c r="DB439">
        <v>39.28</v>
      </c>
      <c r="DC439">
        <v>0</v>
      </c>
      <c r="DD439">
        <v>1626127168.3</v>
      </c>
      <c r="DE439">
        <v>0</v>
      </c>
      <c r="DF439">
        <v>876.61792</v>
      </c>
      <c r="DG439">
        <v>2.24638461817199</v>
      </c>
      <c r="DH439">
        <v>46.6153846545899</v>
      </c>
      <c r="DI439">
        <v>12882.628</v>
      </c>
      <c r="DJ439">
        <v>15</v>
      </c>
      <c r="DK439">
        <v>1626126261</v>
      </c>
      <c r="DL439" t="s">
        <v>294</v>
      </c>
      <c r="DM439">
        <v>1626126255</v>
      </c>
      <c r="DN439">
        <v>1626126261</v>
      </c>
      <c r="DO439">
        <v>7</v>
      </c>
      <c r="DP439">
        <v>0.339</v>
      </c>
      <c r="DQ439">
        <v>0.02</v>
      </c>
      <c r="DR439">
        <v>2.158</v>
      </c>
      <c r="DS439">
        <v>-0.064</v>
      </c>
      <c r="DT439">
        <v>420</v>
      </c>
      <c r="DU439">
        <v>4</v>
      </c>
      <c r="DV439">
        <v>0.09</v>
      </c>
      <c r="DW439">
        <v>0.05</v>
      </c>
      <c r="DX439">
        <v>-21.2162756097561</v>
      </c>
      <c r="DY439">
        <v>0.0796055749128643</v>
      </c>
      <c r="DZ439">
        <v>0.0391476740142472</v>
      </c>
      <c r="EA439">
        <v>1</v>
      </c>
      <c r="EB439">
        <v>876.428314285714</v>
      </c>
      <c r="EC439">
        <v>2.7472470314623</v>
      </c>
      <c r="ED439">
        <v>0.327706817700444</v>
      </c>
      <c r="EE439">
        <v>1</v>
      </c>
      <c r="EF439">
        <v>6.02884268292683</v>
      </c>
      <c r="EG439">
        <v>0.358432264808364</v>
      </c>
      <c r="EH439">
        <v>0.0360562764080217</v>
      </c>
      <c r="EI439">
        <v>0</v>
      </c>
      <c r="EJ439">
        <v>2</v>
      </c>
      <c r="EK439">
        <v>3</v>
      </c>
      <c r="EL439" t="s">
        <v>340</v>
      </c>
      <c r="EM439">
        <v>100</v>
      </c>
      <c r="EN439">
        <v>100</v>
      </c>
      <c r="EO439">
        <v>2.125</v>
      </c>
      <c r="EP439">
        <v>-0.0045</v>
      </c>
      <c r="EQ439">
        <v>1.36772170046793</v>
      </c>
      <c r="ER439">
        <v>0.00225868272383977</v>
      </c>
      <c r="ES439">
        <v>-9.96746185667655e-07</v>
      </c>
      <c r="ET439">
        <v>2.83711317370827e-10</v>
      </c>
      <c r="EU439">
        <v>-0.063082517618382</v>
      </c>
      <c r="EV439">
        <v>-0.00217948432402501</v>
      </c>
      <c r="EW439">
        <v>0.000453263451741206</v>
      </c>
      <c r="EX439">
        <v>-1.16319206543697e-06</v>
      </c>
      <c r="EY439">
        <v>-2</v>
      </c>
      <c r="EZ439">
        <v>2196</v>
      </c>
      <c r="FA439">
        <v>1</v>
      </c>
      <c r="FB439">
        <v>25</v>
      </c>
      <c r="FC439">
        <v>15.1</v>
      </c>
      <c r="FD439">
        <v>15</v>
      </c>
      <c r="FE439">
        <v>18</v>
      </c>
      <c r="FF439">
        <v>950.009</v>
      </c>
      <c r="FG439">
        <v>429.667</v>
      </c>
      <c r="FH439">
        <v>35.6283</v>
      </c>
      <c r="FI439">
        <v>25.4644</v>
      </c>
      <c r="FJ439">
        <v>30.0003</v>
      </c>
      <c r="FK439">
        <v>25.5096</v>
      </c>
      <c r="FL439">
        <v>25.5408</v>
      </c>
      <c r="FM439">
        <v>25.3483</v>
      </c>
      <c r="FN439">
        <v>54.015</v>
      </c>
      <c r="FO439">
        <v>0</v>
      </c>
      <c r="FP439">
        <v>35.79</v>
      </c>
      <c r="FQ439">
        <v>420</v>
      </c>
      <c r="FR439">
        <v>8.38648</v>
      </c>
      <c r="FS439">
        <v>101.439</v>
      </c>
      <c r="FT439">
        <v>102.055</v>
      </c>
    </row>
    <row r="440" spans="1:176">
      <c r="A440">
        <v>424</v>
      </c>
      <c r="B440">
        <v>1626127160.6</v>
      </c>
      <c r="C440">
        <v>846.099999904633</v>
      </c>
      <c r="D440" t="s">
        <v>1142</v>
      </c>
      <c r="E440" t="s">
        <v>1143</v>
      </c>
      <c r="F440">
        <v>1</v>
      </c>
      <c r="I440">
        <v>1626127159.6</v>
      </c>
      <c r="J440">
        <f>(K440)/1000</f>
        <v>0</v>
      </c>
      <c r="K440">
        <f>1000*CC440*AI440*(BY440-BZ440)/(100*BR440*(1000-AI440*BY440))</f>
        <v>0</v>
      </c>
      <c r="L440">
        <f>CC440*AI440*(BX440-BW440*(1000-AI440*BZ440)/(1000-AI440*BY440))/(100*BR440)</f>
        <v>0</v>
      </c>
      <c r="M440">
        <f>BW440 - IF(AI440&gt;1, L440*BR440*100.0/(AK440*CK440), 0)</f>
        <v>0</v>
      </c>
      <c r="N440">
        <f>((T440-J440/2)*M440-L440)/(T440+J440/2)</f>
        <v>0</v>
      </c>
      <c r="O440">
        <f>N440*(CD440+CE440)/1000.0</f>
        <v>0</v>
      </c>
      <c r="P440">
        <f>(BW440 - IF(AI440&gt;1, L440*BR440*100.0/(AK440*CK440), 0))*(CD440+CE440)/1000.0</f>
        <v>0</v>
      </c>
      <c r="Q440">
        <f>2.0/((1/S440-1/R440)+SIGN(S440)*SQRT((1/S440-1/R440)*(1/S440-1/R440) + 4*BS440/((BS440+1)*(BS440+1))*(2*1/S440*1/R440-1/R440*1/R440)))</f>
        <v>0</v>
      </c>
      <c r="R440">
        <f>IF(LEFT(BT440,1)&lt;&gt;"0",IF(LEFT(BT440,1)="1",3.0,BU440),$D$5+$E$5*(CK440*CD440/($K$5*1000))+$F$5*(CK440*CD440/($K$5*1000))*MAX(MIN(BR440,$J$5),$I$5)*MAX(MIN(BR440,$J$5),$I$5)+$G$5*MAX(MIN(BR440,$J$5),$I$5)*(CK440*CD440/($K$5*1000))+$H$5*(CK440*CD440/($K$5*1000))*(CK440*CD440/($K$5*1000)))</f>
        <v>0</v>
      </c>
      <c r="S440">
        <f>J440*(1000-(1000*0.61365*exp(17.502*W440/(240.97+W440))/(CD440+CE440)+BY440)/2)/(1000*0.61365*exp(17.502*W440/(240.97+W440))/(CD440+CE440)-BY440)</f>
        <v>0</v>
      </c>
      <c r="T440">
        <f>1/((BS440+1)/(Q440/1.6)+1/(R440/1.37)) + BS440/((BS440+1)/(Q440/1.6) + BS440/(R440/1.37))</f>
        <v>0</v>
      </c>
      <c r="U440">
        <f>(BN440*BQ440)</f>
        <v>0</v>
      </c>
      <c r="V440">
        <f>(CF440+(U440+2*0.95*5.67E-8*(((CF440+$B$7)+273)^4-(CF440+273)^4)-44100*J440)/(1.84*29.3*R440+8*0.95*5.67E-8*(CF440+273)^3))</f>
        <v>0</v>
      </c>
      <c r="W440">
        <f>($C$7*CG440+$D$7*CH440+$E$7*V440)</f>
        <v>0</v>
      </c>
      <c r="X440">
        <f>0.61365*exp(17.502*W440/(240.97+W440))</f>
        <v>0</v>
      </c>
      <c r="Y440">
        <f>(Z440/AA440*100)</f>
        <v>0</v>
      </c>
      <c r="Z440">
        <f>BY440*(CD440+CE440)/1000</f>
        <v>0</v>
      </c>
      <c r="AA440">
        <f>0.61365*exp(17.502*CF440/(240.97+CF440))</f>
        <v>0</v>
      </c>
      <c r="AB440">
        <f>(X440-BY440*(CD440+CE440)/1000)</f>
        <v>0</v>
      </c>
      <c r="AC440">
        <f>(-J440*44100)</f>
        <v>0</v>
      </c>
      <c r="AD440">
        <f>2*29.3*R440*0.92*(CF440-W440)</f>
        <v>0</v>
      </c>
      <c r="AE440">
        <f>2*0.95*5.67E-8*(((CF440+$B$7)+273)^4-(W440+273)^4)</f>
        <v>0</v>
      </c>
      <c r="AF440">
        <f>U440+AE440+AC440+AD440</f>
        <v>0</v>
      </c>
      <c r="AG440">
        <v>9</v>
      </c>
      <c r="AH440">
        <v>1</v>
      </c>
      <c r="AI440">
        <f>IF(AG440*$H$13&gt;=AK440,1.0,(AK440/(AK440-AG440*$H$13)))</f>
        <v>0</v>
      </c>
      <c r="AJ440">
        <f>(AI440-1)*100</f>
        <v>0</v>
      </c>
      <c r="AK440">
        <f>MAX(0,($B$13+$C$13*CK440)/(1+$D$13*CK440)*CD440/(CF440+273)*$E$13)</f>
        <v>0</v>
      </c>
      <c r="AL440" t="s">
        <v>292</v>
      </c>
      <c r="AM440" t="s">
        <v>292</v>
      </c>
      <c r="AN440">
        <v>0</v>
      </c>
      <c r="AO440">
        <v>0</v>
      </c>
      <c r="AP440">
        <f>1-AN440/AO440</f>
        <v>0</v>
      </c>
      <c r="AQ440">
        <v>0</v>
      </c>
      <c r="AR440" t="s">
        <v>292</v>
      </c>
      <c r="AS440" t="s">
        <v>292</v>
      </c>
      <c r="AT440">
        <v>0</v>
      </c>
      <c r="AU440">
        <v>0</v>
      </c>
      <c r="AV440">
        <f>1-AT440/AU440</f>
        <v>0</v>
      </c>
      <c r="AW440">
        <v>0.5</v>
      </c>
      <c r="AX440">
        <f>BO440</f>
        <v>0</v>
      </c>
      <c r="AY440">
        <f>L440</f>
        <v>0</v>
      </c>
      <c r="AZ440">
        <f>AV440*AW440*AX440</f>
        <v>0</v>
      </c>
      <c r="BA440">
        <f>(AY440-AQ440)/AX440</f>
        <v>0</v>
      </c>
      <c r="BB440">
        <f>(AO440-AU440)/AU440</f>
        <v>0</v>
      </c>
      <c r="BC440">
        <f>AN440/(AP440+AN440/AU440)</f>
        <v>0</v>
      </c>
      <c r="BD440" t="s">
        <v>292</v>
      </c>
      <c r="BE440">
        <v>0</v>
      </c>
      <c r="BF440">
        <f>IF(BE440&lt;&gt;0, BE440, BC440)</f>
        <v>0</v>
      </c>
      <c r="BG440">
        <f>1-BF440/AU440</f>
        <v>0</v>
      </c>
      <c r="BH440">
        <f>(AU440-AT440)/(AU440-BF440)</f>
        <v>0</v>
      </c>
      <c r="BI440">
        <f>(AO440-AU440)/(AO440-BF440)</f>
        <v>0</v>
      </c>
      <c r="BJ440">
        <f>(AU440-AT440)/(AU440-AN440)</f>
        <v>0</v>
      </c>
      <c r="BK440">
        <f>(AO440-AU440)/(AO440-AN440)</f>
        <v>0</v>
      </c>
      <c r="BL440">
        <f>(BH440*BF440/AT440)</f>
        <v>0</v>
      </c>
      <c r="BM440">
        <f>(1-BL440)</f>
        <v>0</v>
      </c>
      <c r="BN440">
        <f>$B$11*CL440+$C$11*CM440+$F$11*CN440*(1-CQ440)</f>
        <v>0</v>
      </c>
      <c r="BO440">
        <f>BN440*BP440</f>
        <v>0</v>
      </c>
      <c r="BP440">
        <f>($B$11*$D$9+$C$11*$D$9+$F$11*((DA440+CS440)/MAX(DA440+CS440+DB440, 0.1)*$I$9+DB440/MAX(DA440+CS440+DB440, 0.1)*$J$9))/($B$11+$C$11+$F$11)</f>
        <v>0</v>
      </c>
      <c r="BQ440">
        <f>($B$11*$K$9+$C$11*$K$9+$F$11*((DA440+CS440)/MAX(DA440+CS440+DB440, 0.1)*$P$9+DB440/MAX(DA440+CS440+DB440, 0.1)*$Q$9))/($B$11+$C$11+$F$11)</f>
        <v>0</v>
      </c>
      <c r="BR440">
        <v>6</v>
      </c>
      <c r="BS440">
        <v>0.5</v>
      </c>
      <c r="BT440" t="s">
        <v>293</v>
      </c>
      <c r="BU440">
        <v>2</v>
      </c>
      <c r="BV440">
        <v>1626127159.6</v>
      </c>
      <c r="BW440">
        <v>398.754666666667</v>
      </c>
      <c r="BX440">
        <v>419.943</v>
      </c>
      <c r="BY440">
        <v>14.3615</v>
      </c>
      <c r="BZ440">
        <v>8.27893666666667</v>
      </c>
      <c r="CA440">
        <v>396.63</v>
      </c>
      <c r="CB440">
        <v>14.3658</v>
      </c>
      <c r="CC440">
        <v>899.915333333333</v>
      </c>
      <c r="CD440">
        <v>100.773</v>
      </c>
      <c r="CE440">
        <v>0.112469333333333</v>
      </c>
      <c r="CF440">
        <v>29.7603333333333</v>
      </c>
      <c r="CG440">
        <v>27.6096666666667</v>
      </c>
      <c r="CH440">
        <v>999.9</v>
      </c>
      <c r="CI440">
        <v>0</v>
      </c>
      <c r="CJ440">
        <v>0</v>
      </c>
      <c r="CK440">
        <v>9979.37666666667</v>
      </c>
      <c r="CL440">
        <v>0</v>
      </c>
      <c r="CM440">
        <v>0.221023</v>
      </c>
      <c r="CN440">
        <v>1460.05333333333</v>
      </c>
      <c r="CO440">
        <v>0.973000666666667</v>
      </c>
      <c r="CP440">
        <v>0.0269992333333333</v>
      </c>
      <c r="CQ440">
        <v>0</v>
      </c>
      <c r="CR440">
        <v>876.965333333333</v>
      </c>
      <c r="CS440">
        <v>4.99999</v>
      </c>
      <c r="CT440">
        <v>12889.2</v>
      </c>
      <c r="CU440">
        <v>12728.8</v>
      </c>
      <c r="CV440">
        <v>40.875</v>
      </c>
      <c r="CW440">
        <v>42.5</v>
      </c>
      <c r="CX440">
        <v>41.812</v>
      </c>
      <c r="CY440">
        <v>42.125</v>
      </c>
      <c r="CZ440">
        <v>43.229</v>
      </c>
      <c r="DA440">
        <v>1415.77</v>
      </c>
      <c r="DB440">
        <v>39.2833333333333</v>
      </c>
      <c r="DC440">
        <v>0</v>
      </c>
      <c r="DD440">
        <v>1626127170.1</v>
      </c>
      <c r="DE440">
        <v>0</v>
      </c>
      <c r="DF440">
        <v>876.685961538462</v>
      </c>
      <c r="DG440">
        <v>2.17699145567818</v>
      </c>
      <c r="DH440">
        <v>44.9982905861172</v>
      </c>
      <c r="DI440">
        <v>12883.9307692308</v>
      </c>
      <c r="DJ440">
        <v>15</v>
      </c>
      <c r="DK440">
        <v>1626126261</v>
      </c>
      <c r="DL440" t="s">
        <v>294</v>
      </c>
      <c r="DM440">
        <v>1626126255</v>
      </c>
      <c r="DN440">
        <v>1626126261</v>
      </c>
      <c r="DO440">
        <v>7</v>
      </c>
      <c r="DP440">
        <v>0.339</v>
      </c>
      <c r="DQ440">
        <v>0.02</v>
      </c>
      <c r="DR440">
        <v>2.158</v>
      </c>
      <c r="DS440">
        <v>-0.064</v>
      </c>
      <c r="DT440">
        <v>420</v>
      </c>
      <c r="DU440">
        <v>4</v>
      </c>
      <c r="DV440">
        <v>0.09</v>
      </c>
      <c r="DW440">
        <v>0.05</v>
      </c>
      <c r="DX440">
        <v>-21.2093926829268</v>
      </c>
      <c r="DY440">
        <v>0.0329979094076914</v>
      </c>
      <c r="DZ440">
        <v>0.0366392791376787</v>
      </c>
      <c r="EA440">
        <v>1</v>
      </c>
      <c r="EB440">
        <v>876.529303030303</v>
      </c>
      <c r="EC440">
        <v>2.79504033850591</v>
      </c>
      <c r="ED440">
        <v>0.318475581562268</v>
      </c>
      <c r="EE440">
        <v>1</v>
      </c>
      <c r="EF440">
        <v>6.03945682926829</v>
      </c>
      <c r="EG440">
        <v>0.313349895470389</v>
      </c>
      <c r="EH440">
        <v>0.0319587215806329</v>
      </c>
      <c r="EI440">
        <v>0</v>
      </c>
      <c r="EJ440">
        <v>2</v>
      </c>
      <c r="EK440">
        <v>3</v>
      </c>
      <c r="EL440" t="s">
        <v>340</v>
      </c>
      <c r="EM440">
        <v>100</v>
      </c>
      <c r="EN440">
        <v>100</v>
      </c>
      <c r="EO440">
        <v>2.125</v>
      </c>
      <c r="EP440">
        <v>-0.0041</v>
      </c>
      <c r="EQ440">
        <v>1.36772170046793</v>
      </c>
      <c r="ER440">
        <v>0.00225868272383977</v>
      </c>
      <c r="ES440">
        <v>-9.96746185667655e-07</v>
      </c>
      <c r="ET440">
        <v>2.83711317370827e-10</v>
      </c>
      <c r="EU440">
        <v>-0.063082517618382</v>
      </c>
      <c r="EV440">
        <v>-0.00217948432402501</v>
      </c>
      <c r="EW440">
        <v>0.000453263451741206</v>
      </c>
      <c r="EX440">
        <v>-1.16319206543697e-06</v>
      </c>
      <c r="EY440">
        <v>-2</v>
      </c>
      <c r="EZ440">
        <v>2196</v>
      </c>
      <c r="FA440">
        <v>1</v>
      </c>
      <c r="FB440">
        <v>25</v>
      </c>
      <c r="FC440">
        <v>15.1</v>
      </c>
      <c r="FD440">
        <v>15</v>
      </c>
      <c r="FE440">
        <v>18</v>
      </c>
      <c r="FF440">
        <v>949.663</v>
      </c>
      <c r="FG440">
        <v>429.795</v>
      </c>
      <c r="FH440">
        <v>35.6774</v>
      </c>
      <c r="FI440">
        <v>25.4672</v>
      </c>
      <c r="FJ440">
        <v>30.0004</v>
      </c>
      <c r="FK440">
        <v>25.5108</v>
      </c>
      <c r="FL440">
        <v>25.5419</v>
      </c>
      <c r="FM440">
        <v>25.3495</v>
      </c>
      <c r="FN440">
        <v>54.015</v>
      </c>
      <c r="FO440">
        <v>0</v>
      </c>
      <c r="FP440">
        <v>35.79</v>
      </c>
      <c r="FQ440">
        <v>420</v>
      </c>
      <c r="FR440">
        <v>8.38752</v>
      </c>
      <c r="FS440">
        <v>101.438</v>
      </c>
      <c r="FT440">
        <v>102.054</v>
      </c>
    </row>
    <row r="441" spans="1:176">
      <c r="A441">
        <v>425</v>
      </c>
      <c r="B441">
        <v>1626127162.6</v>
      </c>
      <c r="C441">
        <v>848.099999904633</v>
      </c>
      <c r="D441" t="s">
        <v>1144</v>
      </c>
      <c r="E441" t="s">
        <v>1145</v>
      </c>
      <c r="F441">
        <v>1</v>
      </c>
      <c r="I441">
        <v>1626127161.6</v>
      </c>
      <c r="J441">
        <f>(K441)/1000</f>
        <v>0</v>
      </c>
      <c r="K441">
        <f>1000*CC441*AI441*(BY441-BZ441)/(100*BR441*(1000-AI441*BY441))</f>
        <v>0</v>
      </c>
      <c r="L441">
        <f>CC441*AI441*(BX441-BW441*(1000-AI441*BZ441)/(1000-AI441*BY441))/(100*BR441)</f>
        <v>0</v>
      </c>
      <c r="M441">
        <f>BW441 - IF(AI441&gt;1, L441*BR441*100.0/(AK441*CK441), 0)</f>
        <v>0</v>
      </c>
      <c r="N441">
        <f>((T441-J441/2)*M441-L441)/(T441+J441/2)</f>
        <v>0</v>
      </c>
      <c r="O441">
        <f>N441*(CD441+CE441)/1000.0</f>
        <v>0</v>
      </c>
      <c r="P441">
        <f>(BW441 - IF(AI441&gt;1, L441*BR441*100.0/(AK441*CK441), 0))*(CD441+CE441)/1000.0</f>
        <v>0</v>
      </c>
      <c r="Q441">
        <f>2.0/((1/S441-1/R441)+SIGN(S441)*SQRT((1/S441-1/R441)*(1/S441-1/R441) + 4*BS441/((BS441+1)*(BS441+1))*(2*1/S441*1/R441-1/R441*1/R441)))</f>
        <v>0</v>
      </c>
      <c r="R441">
        <f>IF(LEFT(BT441,1)&lt;&gt;"0",IF(LEFT(BT441,1)="1",3.0,BU441),$D$5+$E$5*(CK441*CD441/($K$5*1000))+$F$5*(CK441*CD441/($K$5*1000))*MAX(MIN(BR441,$J$5),$I$5)*MAX(MIN(BR441,$J$5),$I$5)+$G$5*MAX(MIN(BR441,$J$5),$I$5)*(CK441*CD441/($K$5*1000))+$H$5*(CK441*CD441/($K$5*1000))*(CK441*CD441/($K$5*1000)))</f>
        <v>0</v>
      </c>
      <c r="S441">
        <f>J441*(1000-(1000*0.61365*exp(17.502*W441/(240.97+W441))/(CD441+CE441)+BY441)/2)/(1000*0.61365*exp(17.502*W441/(240.97+W441))/(CD441+CE441)-BY441)</f>
        <v>0</v>
      </c>
      <c r="T441">
        <f>1/((BS441+1)/(Q441/1.6)+1/(R441/1.37)) + BS441/((BS441+1)/(Q441/1.6) + BS441/(R441/1.37))</f>
        <v>0</v>
      </c>
      <c r="U441">
        <f>(BN441*BQ441)</f>
        <v>0</v>
      </c>
      <c r="V441">
        <f>(CF441+(U441+2*0.95*5.67E-8*(((CF441+$B$7)+273)^4-(CF441+273)^4)-44100*J441)/(1.84*29.3*R441+8*0.95*5.67E-8*(CF441+273)^3))</f>
        <v>0</v>
      </c>
      <c r="W441">
        <f>($C$7*CG441+$D$7*CH441+$E$7*V441)</f>
        <v>0</v>
      </c>
      <c r="X441">
        <f>0.61365*exp(17.502*W441/(240.97+W441))</f>
        <v>0</v>
      </c>
      <c r="Y441">
        <f>(Z441/AA441*100)</f>
        <v>0</v>
      </c>
      <c r="Z441">
        <f>BY441*(CD441+CE441)/1000</f>
        <v>0</v>
      </c>
      <c r="AA441">
        <f>0.61365*exp(17.502*CF441/(240.97+CF441))</f>
        <v>0</v>
      </c>
      <c r="AB441">
        <f>(X441-BY441*(CD441+CE441)/1000)</f>
        <v>0</v>
      </c>
      <c r="AC441">
        <f>(-J441*44100)</f>
        <v>0</v>
      </c>
      <c r="AD441">
        <f>2*29.3*R441*0.92*(CF441-W441)</f>
        <v>0</v>
      </c>
      <c r="AE441">
        <f>2*0.95*5.67E-8*(((CF441+$B$7)+273)^4-(W441+273)^4)</f>
        <v>0</v>
      </c>
      <c r="AF441">
        <f>U441+AE441+AC441+AD441</f>
        <v>0</v>
      </c>
      <c r="AG441">
        <v>9</v>
      </c>
      <c r="AH441">
        <v>1</v>
      </c>
      <c r="AI441">
        <f>IF(AG441*$H$13&gt;=AK441,1.0,(AK441/(AK441-AG441*$H$13)))</f>
        <v>0</v>
      </c>
      <c r="AJ441">
        <f>(AI441-1)*100</f>
        <v>0</v>
      </c>
      <c r="AK441">
        <f>MAX(0,($B$13+$C$13*CK441)/(1+$D$13*CK441)*CD441/(CF441+273)*$E$13)</f>
        <v>0</v>
      </c>
      <c r="AL441" t="s">
        <v>292</v>
      </c>
      <c r="AM441" t="s">
        <v>292</v>
      </c>
      <c r="AN441">
        <v>0</v>
      </c>
      <c r="AO441">
        <v>0</v>
      </c>
      <c r="AP441">
        <f>1-AN441/AO441</f>
        <v>0</v>
      </c>
      <c r="AQ441">
        <v>0</v>
      </c>
      <c r="AR441" t="s">
        <v>292</v>
      </c>
      <c r="AS441" t="s">
        <v>292</v>
      </c>
      <c r="AT441">
        <v>0</v>
      </c>
      <c r="AU441">
        <v>0</v>
      </c>
      <c r="AV441">
        <f>1-AT441/AU441</f>
        <v>0</v>
      </c>
      <c r="AW441">
        <v>0.5</v>
      </c>
      <c r="AX441">
        <f>BO441</f>
        <v>0</v>
      </c>
      <c r="AY441">
        <f>L441</f>
        <v>0</v>
      </c>
      <c r="AZ441">
        <f>AV441*AW441*AX441</f>
        <v>0</v>
      </c>
      <c r="BA441">
        <f>(AY441-AQ441)/AX441</f>
        <v>0</v>
      </c>
      <c r="BB441">
        <f>(AO441-AU441)/AU441</f>
        <v>0</v>
      </c>
      <c r="BC441">
        <f>AN441/(AP441+AN441/AU441)</f>
        <v>0</v>
      </c>
      <c r="BD441" t="s">
        <v>292</v>
      </c>
      <c r="BE441">
        <v>0</v>
      </c>
      <c r="BF441">
        <f>IF(BE441&lt;&gt;0, BE441, BC441)</f>
        <v>0</v>
      </c>
      <c r="BG441">
        <f>1-BF441/AU441</f>
        <v>0</v>
      </c>
      <c r="BH441">
        <f>(AU441-AT441)/(AU441-BF441)</f>
        <v>0</v>
      </c>
      <c r="BI441">
        <f>(AO441-AU441)/(AO441-BF441)</f>
        <v>0</v>
      </c>
      <c r="BJ441">
        <f>(AU441-AT441)/(AU441-AN441)</f>
        <v>0</v>
      </c>
      <c r="BK441">
        <f>(AO441-AU441)/(AO441-AN441)</f>
        <v>0</v>
      </c>
      <c r="BL441">
        <f>(BH441*BF441/AT441)</f>
        <v>0</v>
      </c>
      <c r="BM441">
        <f>(1-BL441)</f>
        <v>0</v>
      </c>
      <c r="BN441">
        <f>$B$11*CL441+$C$11*CM441+$F$11*CN441*(1-CQ441)</f>
        <v>0</v>
      </c>
      <c r="BO441">
        <f>BN441*BP441</f>
        <v>0</v>
      </c>
      <c r="BP441">
        <f>($B$11*$D$9+$C$11*$D$9+$F$11*((DA441+CS441)/MAX(DA441+CS441+DB441, 0.1)*$I$9+DB441/MAX(DA441+CS441+DB441, 0.1)*$J$9))/($B$11+$C$11+$F$11)</f>
        <v>0</v>
      </c>
      <c r="BQ441">
        <f>($B$11*$K$9+$C$11*$K$9+$F$11*((DA441+CS441)/MAX(DA441+CS441+DB441, 0.1)*$P$9+DB441/MAX(DA441+CS441+DB441, 0.1)*$Q$9))/($B$11+$C$11+$F$11)</f>
        <v>0</v>
      </c>
      <c r="BR441">
        <v>6</v>
      </c>
      <c r="BS441">
        <v>0.5</v>
      </c>
      <c r="BT441" t="s">
        <v>293</v>
      </c>
      <c r="BU441">
        <v>2</v>
      </c>
      <c r="BV441">
        <v>1626127161.6</v>
      </c>
      <c r="BW441">
        <v>398.74</v>
      </c>
      <c r="BX441">
        <v>419.959333333333</v>
      </c>
      <c r="BY441">
        <v>14.3988</v>
      </c>
      <c r="BZ441">
        <v>8.30021333333333</v>
      </c>
      <c r="CA441">
        <v>396.615666666667</v>
      </c>
      <c r="CB441">
        <v>14.4027666666667</v>
      </c>
      <c r="CC441">
        <v>900.027666666667</v>
      </c>
      <c r="CD441">
        <v>100.773333333333</v>
      </c>
      <c r="CE441">
        <v>0.112739333333333</v>
      </c>
      <c r="CF441">
        <v>29.8087</v>
      </c>
      <c r="CG441">
        <v>27.6446666666667</v>
      </c>
      <c r="CH441">
        <v>999.9</v>
      </c>
      <c r="CI441">
        <v>0</v>
      </c>
      <c r="CJ441">
        <v>0</v>
      </c>
      <c r="CK441">
        <v>10021.6733333333</v>
      </c>
      <c r="CL441">
        <v>0</v>
      </c>
      <c r="CM441">
        <v>0.221023</v>
      </c>
      <c r="CN441">
        <v>1460.05333333333</v>
      </c>
      <c r="CO441">
        <v>0.973002333333333</v>
      </c>
      <c r="CP441">
        <v>0.0269976666666667</v>
      </c>
      <c r="CQ441">
        <v>0</v>
      </c>
      <c r="CR441">
        <v>877.245</v>
      </c>
      <c r="CS441">
        <v>4.99999</v>
      </c>
      <c r="CT441">
        <v>12890.5333333333</v>
      </c>
      <c r="CU441">
        <v>12728.8333333333</v>
      </c>
      <c r="CV441">
        <v>40.875</v>
      </c>
      <c r="CW441">
        <v>42.5206666666667</v>
      </c>
      <c r="CX441">
        <v>41.812</v>
      </c>
      <c r="CY441">
        <v>42.125</v>
      </c>
      <c r="CZ441">
        <v>43.25</v>
      </c>
      <c r="DA441">
        <v>1415.77333333333</v>
      </c>
      <c r="DB441">
        <v>39.28</v>
      </c>
      <c r="DC441">
        <v>0</v>
      </c>
      <c r="DD441">
        <v>1626127171.9</v>
      </c>
      <c r="DE441">
        <v>0</v>
      </c>
      <c r="DF441">
        <v>876.79036</v>
      </c>
      <c r="DG441">
        <v>2.79015384900018</v>
      </c>
      <c r="DH441">
        <v>41.6307692019993</v>
      </c>
      <c r="DI441">
        <v>12885.52</v>
      </c>
      <c r="DJ441">
        <v>15</v>
      </c>
      <c r="DK441">
        <v>1626126261</v>
      </c>
      <c r="DL441" t="s">
        <v>294</v>
      </c>
      <c r="DM441">
        <v>1626126255</v>
      </c>
      <c r="DN441">
        <v>1626126261</v>
      </c>
      <c r="DO441">
        <v>7</v>
      </c>
      <c r="DP441">
        <v>0.339</v>
      </c>
      <c r="DQ441">
        <v>0.02</v>
      </c>
      <c r="DR441">
        <v>2.158</v>
      </c>
      <c r="DS441">
        <v>-0.064</v>
      </c>
      <c r="DT441">
        <v>420</v>
      </c>
      <c r="DU441">
        <v>4</v>
      </c>
      <c r="DV441">
        <v>0.09</v>
      </c>
      <c r="DW441">
        <v>0.05</v>
      </c>
      <c r="DX441">
        <v>-21.2057024390244</v>
      </c>
      <c r="DY441">
        <v>-0.00302299651571785</v>
      </c>
      <c r="DZ441">
        <v>0.0360873769417919</v>
      </c>
      <c r="EA441">
        <v>1</v>
      </c>
      <c r="EB441">
        <v>876.619242424242</v>
      </c>
      <c r="EC441">
        <v>2.67730028470863</v>
      </c>
      <c r="ED441">
        <v>0.299256759150315</v>
      </c>
      <c r="EE441">
        <v>1</v>
      </c>
      <c r="EF441">
        <v>6.05053024390244</v>
      </c>
      <c r="EG441">
        <v>0.283240348432049</v>
      </c>
      <c r="EH441">
        <v>0.0287409143639706</v>
      </c>
      <c r="EI441">
        <v>0</v>
      </c>
      <c r="EJ441">
        <v>2</v>
      </c>
      <c r="EK441">
        <v>3</v>
      </c>
      <c r="EL441" t="s">
        <v>340</v>
      </c>
      <c r="EM441">
        <v>100</v>
      </c>
      <c r="EN441">
        <v>100</v>
      </c>
      <c r="EO441">
        <v>2.125</v>
      </c>
      <c r="EP441">
        <v>-0.0038</v>
      </c>
      <c r="EQ441">
        <v>1.36772170046793</v>
      </c>
      <c r="ER441">
        <v>0.00225868272383977</v>
      </c>
      <c r="ES441">
        <v>-9.96746185667655e-07</v>
      </c>
      <c r="ET441">
        <v>2.83711317370827e-10</v>
      </c>
      <c r="EU441">
        <v>-0.063082517618382</v>
      </c>
      <c r="EV441">
        <v>-0.00217948432402501</v>
      </c>
      <c r="EW441">
        <v>0.000453263451741206</v>
      </c>
      <c r="EX441">
        <v>-1.16319206543697e-06</v>
      </c>
      <c r="EY441">
        <v>-2</v>
      </c>
      <c r="EZ441">
        <v>2196</v>
      </c>
      <c r="FA441">
        <v>1</v>
      </c>
      <c r="FB441">
        <v>25</v>
      </c>
      <c r="FC441">
        <v>15.1</v>
      </c>
      <c r="FD441">
        <v>15</v>
      </c>
      <c r="FE441">
        <v>18</v>
      </c>
      <c r="FF441">
        <v>949.679</v>
      </c>
      <c r="FG441">
        <v>429.755</v>
      </c>
      <c r="FH441">
        <v>35.7633</v>
      </c>
      <c r="FI441">
        <v>25.4696</v>
      </c>
      <c r="FJ441">
        <v>30.001</v>
      </c>
      <c r="FK441">
        <v>25.5116</v>
      </c>
      <c r="FL441">
        <v>25.5424</v>
      </c>
      <c r="FM441">
        <v>25.349</v>
      </c>
      <c r="FN441">
        <v>54.015</v>
      </c>
      <c r="FO441">
        <v>0</v>
      </c>
      <c r="FP441">
        <v>35.89</v>
      </c>
      <c r="FQ441">
        <v>420</v>
      </c>
      <c r="FR441">
        <v>8.42992</v>
      </c>
      <c r="FS441">
        <v>101.439</v>
      </c>
      <c r="FT441">
        <v>102.054</v>
      </c>
    </row>
    <row r="442" spans="1:176">
      <c r="A442">
        <v>426</v>
      </c>
      <c r="B442">
        <v>1626127164.6</v>
      </c>
      <c r="C442">
        <v>850.099999904633</v>
      </c>
      <c r="D442" t="s">
        <v>1146</v>
      </c>
      <c r="E442" t="s">
        <v>1147</v>
      </c>
      <c r="F442">
        <v>1</v>
      </c>
      <c r="I442">
        <v>1626127163.6</v>
      </c>
      <c r="J442">
        <f>(K442)/1000</f>
        <v>0</v>
      </c>
      <c r="K442">
        <f>1000*CC442*AI442*(BY442-BZ442)/(100*BR442*(1000-AI442*BY442))</f>
        <v>0</v>
      </c>
      <c r="L442">
        <f>CC442*AI442*(BX442-BW442*(1000-AI442*BZ442)/(1000-AI442*BY442))/(100*BR442)</f>
        <v>0</v>
      </c>
      <c r="M442">
        <f>BW442 - IF(AI442&gt;1, L442*BR442*100.0/(AK442*CK442), 0)</f>
        <v>0</v>
      </c>
      <c r="N442">
        <f>((T442-J442/2)*M442-L442)/(T442+J442/2)</f>
        <v>0</v>
      </c>
      <c r="O442">
        <f>N442*(CD442+CE442)/1000.0</f>
        <v>0</v>
      </c>
      <c r="P442">
        <f>(BW442 - IF(AI442&gt;1, L442*BR442*100.0/(AK442*CK442), 0))*(CD442+CE442)/1000.0</f>
        <v>0</v>
      </c>
      <c r="Q442">
        <f>2.0/((1/S442-1/R442)+SIGN(S442)*SQRT((1/S442-1/R442)*(1/S442-1/R442) + 4*BS442/((BS442+1)*(BS442+1))*(2*1/S442*1/R442-1/R442*1/R442)))</f>
        <v>0</v>
      </c>
      <c r="R442">
        <f>IF(LEFT(BT442,1)&lt;&gt;"0",IF(LEFT(BT442,1)="1",3.0,BU442),$D$5+$E$5*(CK442*CD442/($K$5*1000))+$F$5*(CK442*CD442/($K$5*1000))*MAX(MIN(BR442,$J$5),$I$5)*MAX(MIN(BR442,$J$5),$I$5)+$G$5*MAX(MIN(BR442,$J$5),$I$5)*(CK442*CD442/($K$5*1000))+$H$5*(CK442*CD442/($K$5*1000))*(CK442*CD442/($K$5*1000)))</f>
        <v>0</v>
      </c>
      <c r="S442">
        <f>J442*(1000-(1000*0.61365*exp(17.502*W442/(240.97+W442))/(CD442+CE442)+BY442)/2)/(1000*0.61365*exp(17.502*W442/(240.97+W442))/(CD442+CE442)-BY442)</f>
        <v>0</v>
      </c>
      <c r="T442">
        <f>1/((BS442+1)/(Q442/1.6)+1/(R442/1.37)) + BS442/((BS442+1)/(Q442/1.6) + BS442/(R442/1.37))</f>
        <v>0</v>
      </c>
      <c r="U442">
        <f>(BN442*BQ442)</f>
        <v>0</v>
      </c>
      <c r="V442">
        <f>(CF442+(U442+2*0.95*5.67E-8*(((CF442+$B$7)+273)^4-(CF442+273)^4)-44100*J442)/(1.84*29.3*R442+8*0.95*5.67E-8*(CF442+273)^3))</f>
        <v>0</v>
      </c>
      <c r="W442">
        <f>($C$7*CG442+$D$7*CH442+$E$7*V442)</f>
        <v>0</v>
      </c>
      <c r="X442">
        <f>0.61365*exp(17.502*W442/(240.97+W442))</f>
        <v>0</v>
      </c>
      <c r="Y442">
        <f>(Z442/AA442*100)</f>
        <v>0</v>
      </c>
      <c r="Z442">
        <f>BY442*(CD442+CE442)/1000</f>
        <v>0</v>
      </c>
      <c r="AA442">
        <f>0.61365*exp(17.502*CF442/(240.97+CF442))</f>
        <v>0</v>
      </c>
      <c r="AB442">
        <f>(X442-BY442*(CD442+CE442)/1000)</f>
        <v>0</v>
      </c>
      <c r="AC442">
        <f>(-J442*44100)</f>
        <v>0</v>
      </c>
      <c r="AD442">
        <f>2*29.3*R442*0.92*(CF442-W442)</f>
        <v>0</v>
      </c>
      <c r="AE442">
        <f>2*0.95*5.67E-8*(((CF442+$B$7)+273)^4-(W442+273)^4)</f>
        <v>0</v>
      </c>
      <c r="AF442">
        <f>U442+AE442+AC442+AD442</f>
        <v>0</v>
      </c>
      <c r="AG442">
        <v>9</v>
      </c>
      <c r="AH442">
        <v>1</v>
      </c>
      <c r="AI442">
        <f>IF(AG442*$H$13&gt;=AK442,1.0,(AK442/(AK442-AG442*$H$13)))</f>
        <v>0</v>
      </c>
      <c r="AJ442">
        <f>(AI442-1)*100</f>
        <v>0</v>
      </c>
      <c r="AK442">
        <f>MAX(0,($B$13+$C$13*CK442)/(1+$D$13*CK442)*CD442/(CF442+273)*$E$13)</f>
        <v>0</v>
      </c>
      <c r="AL442" t="s">
        <v>292</v>
      </c>
      <c r="AM442" t="s">
        <v>292</v>
      </c>
      <c r="AN442">
        <v>0</v>
      </c>
      <c r="AO442">
        <v>0</v>
      </c>
      <c r="AP442">
        <f>1-AN442/AO442</f>
        <v>0</v>
      </c>
      <c r="AQ442">
        <v>0</v>
      </c>
      <c r="AR442" t="s">
        <v>292</v>
      </c>
      <c r="AS442" t="s">
        <v>292</v>
      </c>
      <c r="AT442">
        <v>0</v>
      </c>
      <c r="AU442">
        <v>0</v>
      </c>
      <c r="AV442">
        <f>1-AT442/AU442</f>
        <v>0</v>
      </c>
      <c r="AW442">
        <v>0.5</v>
      </c>
      <c r="AX442">
        <f>BO442</f>
        <v>0</v>
      </c>
      <c r="AY442">
        <f>L442</f>
        <v>0</v>
      </c>
      <c r="AZ442">
        <f>AV442*AW442*AX442</f>
        <v>0</v>
      </c>
      <c r="BA442">
        <f>(AY442-AQ442)/AX442</f>
        <v>0</v>
      </c>
      <c r="BB442">
        <f>(AO442-AU442)/AU442</f>
        <v>0</v>
      </c>
      <c r="BC442">
        <f>AN442/(AP442+AN442/AU442)</f>
        <v>0</v>
      </c>
      <c r="BD442" t="s">
        <v>292</v>
      </c>
      <c r="BE442">
        <v>0</v>
      </c>
      <c r="BF442">
        <f>IF(BE442&lt;&gt;0, BE442, BC442)</f>
        <v>0</v>
      </c>
      <c r="BG442">
        <f>1-BF442/AU442</f>
        <v>0</v>
      </c>
      <c r="BH442">
        <f>(AU442-AT442)/(AU442-BF442)</f>
        <v>0</v>
      </c>
      <c r="BI442">
        <f>(AO442-AU442)/(AO442-BF442)</f>
        <v>0</v>
      </c>
      <c r="BJ442">
        <f>(AU442-AT442)/(AU442-AN442)</f>
        <v>0</v>
      </c>
      <c r="BK442">
        <f>(AO442-AU442)/(AO442-AN442)</f>
        <v>0</v>
      </c>
      <c r="BL442">
        <f>(BH442*BF442/AT442)</f>
        <v>0</v>
      </c>
      <c r="BM442">
        <f>(1-BL442)</f>
        <v>0</v>
      </c>
      <c r="BN442">
        <f>$B$11*CL442+$C$11*CM442+$F$11*CN442*(1-CQ442)</f>
        <v>0</v>
      </c>
      <c r="BO442">
        <f>BN442*BP442</f>
        <v>0</v>
      </c>
      <c r="BP442">
        <f>($B$11*$D$9+$C$11*$D$9+$F$11*((DA442+CS442)/MAX(DA442+CS442+DB442, 0.1)*$I$9+DB442/MAX(DA442+CS442+DB442, 0.1)*$J$9))/($B$11+$C$11+$F$11)</f>
        <v>0</v>
      </c>
      <c r="BQ442">
        <f>($B$11*$K$9+$C$11*$K$9+$F$11*((DA442+CS442)/MAX(DA442+CS442+DB442, 0.1)*$P$9+DB442/MAX(DA442+CS442+DB442, 0.1)*$Q$9))/($B$11+$C$11+$F$11)</f>
        <v>0</v>
      </c>
      <c r="BR442">
        <v>6</v>
      </c>
      <c r="BS442">
        <v>0.5</v>
      </c>
      <c r="BT442" t="s">
        <v>293</v>
      </c>
      <c r="BU442">
        <v>2</v>
      </c>
      <c r="BV442">
        <v>1626127163.6</v>
      </c>
      <c r="BW442">
        <v>398.737333333333</v>
      </c>
      <c r="BX442">
        <v>420.000666666667</v>
      </c>
      <c r="BY442">
        <v>14.4384</v>
      </c>
      <c r="BZ442">
        <v>8.32165</v>
      </c>
      <c r="CA442">
        <v>396.612666666667</v>
      </c>
      <c r="CB442">
        <v>14.4419</v>
      </c>
      <c r="CC442">
        <v>900.038666666667</v>
      </c>
      <c r="CD442">
        <v>100.773</v>
      </c>
      <c r="CE442">
        <v>0.112529</v>
      </c>
      <c r="CF442">
        <v>29.8529</v>
      </c>
      <c r="CG442">
        <v>27.6742</v>
      </c>
      <c r="CH442">
        <v>999.9</v>
      </c>
      <c r="CI442">
        <v>0</v>
      </c>
      <c r="CJ442">
        <v>0</v>
      </c>
      <c r="CK442">
        <v>9998.35</v>
      </c>
      <c r="CL442">
        <v>0</v>
      </c>
      <c r="CM442">
        <v>0.221023</v>
      </c>
      <c r="CN442">
        <v>1459.88666666667</v>
      </c>
      <c r="CO442">
        <v>0.972999</v>
      </c>
      <c r="CP442">
        <v>0.0270008</v>
      </c>
      <c r="CQ442">
        <v>0</v>
      </c>
      <c r="CR442">
        <v>877.076666666667</v>
      </c>
      <c r="CS442">
        <v>4.99999</v>
      </c>
      <c r="CT442">
        <v>12890.8333333333</v>
      </c>
      <c r="CU442">
        <v>12727.3</v>
      </c>
      <c r="CV442">
        <v>40.875</v>
      </c>
      <c r="CW442">
        <v>42.562</v>
      </c>
      <c r="CX442">
        <v>41.812</v>
      </c>
      <c r="CY442">
        <v>42.125</v>
      </c>
      <c r="CZ442">
        <v>43.25</v>
      </c>
      <c r="DA442">
        <v>1415.60666666667</v>
      </c>
      <c r="DB442">
        <v>39.28</v>
      </c>
      <c r="DC442">
        <v>0</v>
      </c>
      <c r="DD442">
        <v>1626127174.3</v>
      </c>
      <c r="DE442">
        <v>0</v>
      </c>
      <c r="DF442">
        <v>876.843</v>
      </c>
      <c r="DG442">
        <v>2.45623078375863</v>
      </c>
      <c r="DH442">
        <v>46.6692308574744</v>
      </c>
      <c r="DI442">
        <v>12887.08</v>
      </c>
      <c r="DJ442">
        <v>15</v>
      </c>
      <c r="DK442">
        <v>1626126261</v>
      </c>
      <c r="DL442" t="s">
        <v>294</v>
      </c>
      <c r="DM442">
        <v>1626126255</v>
      </c>
      <c r="DN442">
        <v>1626126261</v>
      </c>
      <c r="DO442">
        <v>7</v>
      </c>
      <c r="DP442">
        <v>0.339</v>
      </c>
      <c r="DQ442">
        <v>0.02</v>
      </c>
      <c r="DR442">
        <v>2.158</v>
      </c>
      <c r="DS442">
        <v>-0.064</v>
      </c>
      <c r="DT442">
        <v>420</v>
      </c>
      <c r="DU442">
        <v>4</v>
      </c>
      <c r="DV442">
        <v>0.09</v>
      </c>
      <c r="DW442">
        <v>0.05</v>
      </c>
      <c r="DX442">
        <v>-21.2100707317073</v>
      </c>
      <c r="DY442">
        <v>-0.0439797909407819</v>
      </c>
      <c r="DZ442">
        <v>0.0374187134863935</v>
      </c>
      <c r="EA442">
        <v>1</v>
      </c>
      <c r="EB442">
        <v>876.7102</v>
      </c>
      <c r="EC442">
        <v>2.57994983836751</v>
      </c>
      <c r="ED442">
        <v>0.307493256604343</v>
      </c>
      <c r="EE442">
        <v>1</v>
      </c>
      <c r="EF442">
        <v>6.06105536585366</v>
      </c>
      <c r="EG442">
        <v>0.278954425087112</v>
      </c>
      <c r="EH442">
        <v>0.0282856910389171</v>
      </c>
      <c r="EI442">
        <v>0</v>
      </c>
      <c r="EJ442">
        <v>2</v>
      </c>
      <c r="EK442">
        <v>3</v>
      </c>
      <c r="EL442" t="s">
        <v>340</v>
      </c>
      <c r="EM442">
        <v>100</v>
      </c>
      <c r="EN442">
        <v>100</v>
      </c>
      <c r="EO442">
        <v>2.124</v>
      </c>
      <c r="EP442">
        <v>-0.0033</v>
      </c>
      <c r="EQ442">
        <v>1.36772170046793</v>
      </c>
      <c r="ER442">
        <v>0.00225868272383977</v>
      </c>
      <c r="ES442">
        <v>-9.96746185667655e-07</v>
      </c>
      <c r="ET442">
        <v>2.83711317370827e-10</v>
      </c>
      <c r="EU442">
        <v>-0.063082517618382</v>
      </c>
      <c r="EV442">
        <v>-0.00217948432402501</v>
      </c>
      <c r="EW442">
        <v>0.000453263451741206</v>
      </c>
      <c r="EX442">
        <v>-1.16319206543697e-06</v>
      </c>
      <c r="EY442">
        <v>-2</v>
      </c>
      <c r="EZ442">
        <v>2196</v>
      </c>
      <c r="FA442">
        <v>1</v>
      </c>
      <c r="FB442">
        <v>25</v>
      </c>
      <c r="FC442">
        <v>15.2</v>
      </c>
      <c r="FD442">
        <v>15.1</v>
      </c>
      <c r="FE442">
        <v>18</v>
      </c>
      <c r="FF442">
        <v>949.979</v>
      </c>
      <c r="FG442">
        <v>429.645</v>
      </c>
      <c r="FH442">
        <v>35.852</v>
      </c>
      <c r="FI442">
        <v>25.4723</v>
      </c>
      <c r="FJ442">
        <v>30.0007</v>
      </c>
      <c r="FK442">
        <v>25.5124</v>
      </c>
      <c r="FL442">
        <v>25.5435</v>
      </c>
      <c r="FM442">
        <v>25.3501</v>
      </c>
      <c r="FN442">
        <v>53.7305</v>
      </c>
      <c r="FO442">
        <v>0</v>
      </c>
      <c r="FP442">
        <v>35.99</v>
      </c>
      <c r="FQ442">
        <v>420</v>
      </c>
      <c r="FR442">
        <v>8.43691</v>
      </c>
      <c r="FS442">
        <v>101.439</v>
      </c>
      <c r="FT442">
        <v>102.055</v>
      </c>
    </row>
    <row r="443" spans="1:176">
      <c r="A443">
        <v>427</v>
      </c>
      <c r="B443">
        <v>1626127166.6</v>
      </c>
      <c r="C443">
        <v>852.099999904633</v>
      </c>
      <c r="D443" t="s">
        <v>1148</v>
      </c>
      <c r="E443" t="s">
        <v>1149</v>
      </c>
      <c r="F443">
        <v>1</v>
      </c>
      <c r="I443">
        <v>1626127165.6</v>
      </c>
      <c r="J443">
        <f>(K443)/1000</f>
        <v>0</v>
      </c>
      <c r="K443">
        <f>1000*CC443*AI443*(BY443-BZ443)/(100*BR443*(1000-AI443*BY443))</f>
        <v>0</v>
      </c>
      <c r="L443">
        <f>CC443*AI443*(BX443-BW443*(1000-AI443*BZ443)/(1000-AI443*BY443))/(100*BR443)</f>
        <v>0</v>
      </c>
      <c r="M443">
        <f>BW443 - IF(AI443&gt;1, L443*BR443*100.0/(AK443*CK443), 0)</f>
        <v>0</v>
      </c>
      <c r="N443">
        <f>((T443-J443/2)*M443-L443)/(T443+J443/2)</f>
        <v>0</v>
      </c>
      <c r="O443">
        <f>N443*(CD443+CE443)/1000.0</f>
        <v>0</v>
      </c>
      <c r="P443">
        <f>(BW443 - IF(AI443&gt;1, L443*BR443*100.0/(AK443*CK443), 0))*(CD443+CE443)/1000.0</f>
        <v>0</v>
      </c>
      <c r="Q443">
        <f>2.0/((1/S443-1/R443)+SIGN(S443)*SQRT((1/S443-1/R443)*(1/S443-1/R443) + 4*BS443/((BS443+1)*(BS443+1))*(2*1/S443*1/R443-1/R443*1/R443)))</f>
        <v>0</v>
      </c>
      <c r="R443">
        <f>IF(LEFT(BT443,1)&lt;&gt;"0",IF(LEFT(BT443,1)="1",3.0,BU443),$D$5+$E$5*(CK443*CD443/($K$5*1000))+$F$5*(CK443*CD443/($K$5*1000))*MAX(MIN(BR443,$J$5),$I$5)*MAX(MIN(BR443,$J$5),$I$5)+$G$5*MAX(MIN(BR443,$J$5),$I$5)*(CK443*CD443/($K$5*1000))+$H$5*(CK443*CD443/($K$5*1000))*(CK443*CD443/($K$5*1000)))</f>
        <v>0</v>
      </c>
      <c r="S443">
        <f>J443*(1000-(1000*0.61365*exp(17.502*W443/(240.97+W443))/(CD443+CE443)+BY443)/2)/(1000*0.61365*exp(17.502*W443/(240.97+W443))/(CD443+CE443)-BY443)</f>
        <v>0</v>
      </c>
      <c r="T443">
        <f>1/((BS443+1)/(Q443/1.6)+1/(R443/1.37)) + BS443/((BS443+1)/(Q443/1.6) + BS443/(R443/1.37))</f>
        <v>0</v>
      </c>
      <c r="U443">
        <f>(BN443*BQ443)</f>
        <v>0</v>
      </c>
      <c r="V443">
        <f>(CF443+(U443+2*0.95*5.67E-8*(((CF443+$B$7)+273)^4-(CF443+273)^4)-44100*J443)/(1.84*29.3*R443+8*0.95*5.67E-8*(CF443+273)^3))</f>
        <v>0</v>
      </c>
      <c r="W443">
        <f>($C$7*CG443+$D$7*CH443+$E$7*V443)</f>
        <v>0</v>
      </c>
      <c r="X443">
        <f>0.61365*exp(17.502*W443/(240.97+W443))</f>
        <v>0</v>
      </c>
      <c r="Y443">
        <f>(Z443/AA443*100)</f>
        <v>0</v>
      </c>
      <c r="Z443">
        <f>BY443*(CD443+CE443)/1000</f>
        <v>0</v>
      </c>
      <c r="AA443">
        <f>0.61365*exp(17.502*CF443/(240.97+CF443))</f>
        <v>0</v>
      </c>
      <c r="AB443">
        <f>(X443-BY443*(CD443+CE443)/1000)</f>
        <v>0</v>
      </c>
      <c r="AC443">
        <f>(-J443*44100)</f>
        <v>0</v>
      </c>
      <c r="AD443">
        <f>2*29.3*R443*0.92*(CF443-W443)</f>
        <v>0</v>
      </c>
      <c r="AE443">
        <f>2*0.95*5.67E-8*(((CF443+$B$7)+273)^4-(W443+273)^4)</f>
        <v>0</v>
      </c>
      <c r="AF443">
        <f>U443+AE443+AC443+AD443</f>
        <v>0</v>
      </c>
      <c r="AG443">
        <v>9</v>
      </c>
      <c r="AH443">
        <v>1</v>
      </c>
      <c r="AI443">
        <f>IF(AG443*$H$13&gt;=AK443,1.0,(AK443/(AK443-AG443*$H$13)))</f>
        <v>0</v>
      </c>
      <c r="AJ443">
        <f>(AI443-1)*100</f>
        <v>0</v>
      </c>
      <c r="AK443">
        <f>MAX(0,($B$13+$C$13*CK443)/(1+$D$13*CK443)*CD443/(CF443+273)*$E$13)</f>
        <v>0</v>
      </c>
      <c r="AL443" t="s">
        <v>292</v>
      </c>
      <c r="AM443" t="s">
        <v>292</v>
      </c>
      <c r="AN443">
        <v>0</v>
      </c>
      <c r="AO443">
        <v>0</v>
      </c>
      <c r="AP443">
        <f>1-AN443/AO443</f>
        <v>0</v>
      </c>
      <c r="AQ443">
        <v>0</v>
      </c>
      <c r="AR443" t="s">
        <v>292</v>
      </c>
      <c r="AS443" t="s">
        <v>292</v>
      </c>
      <c r="AT443">
        <v>0</v>
      </c>
      <c r="AU443">
        <v>0</v>
      </c>
      <c r="AV443">
        <f>1-AT443/AU443</f>
        <v>0</v>
      </c>
      <c r="AW443">
        <v>0.5</v>
      </c>
      <c r="AX443">
        <f>BO443</f>
        <v>0</v>
      </c>
      <c r="AY443">
        <f>L443</f>
        <v>0</v>
      </c>
      <c r="AZ443">
        <f>AV443*AW443*AX443</f>
        <v>0</v>
      </c>
      <c r="BA443">
        <f>(AY443-AQ443)/AX443</f>
        <v>0</v>
      </c>
      <c r="BB443">
        <f>(AO443-AU443)/AU443</f>
        <v>0</v>
      </c>
      <c r="BC443">
        <f>AN443/(AP443+AN443/AU443)</f>
        <v>0</v>
      </c>
      <c r="BD443" t="s">
        <v>292</v>
      </c>
      <c r="BE443">
        <v>0</v>
      </c>
      <c r="BF443">
        <f>IF(BE443&lt;&gt;0, BE443, BC443)</f>
        <v>0</v>
      </c>
      <c r="BG443">
        <f>1-BF443/AU443</f>
        <v>0</v>
      </c>
      <c r="BH443">
        <f>(AU443-AT443)/(AU443-BF443)</f>
        <v>0</v>
      </c>
      <c r="BI443">
        <f>(AO443-AU443)/(AO443-BF443)</f>
        <v>0</v>
      </c>
      <c r="BJ443">
        <f>(AU443-AT443)/(AU443-AN443)</f>
        <v>0</v>
      </c>
      <c r="BK443">
        <f>(AO443-AU443)/(AO443-AN443)</f>
        <v>0</v>
      </c>
      <c r="BL443">
        <f>(BH443*BF443/AT443)</f>
        <v>0</v>
      </c>
      <c r="BM443">
        <f>(1-BL443)</f>
        <v>0</v>
      </c>
      <c r="BN443">
        <f>$B$11*CL443+$C$11*CM443+$F$11*CN443*(1-CQ443)</f>
        <v>0</v>
      </c>
      <c r="BO443">
        <f>BN443*BP443</f>
        <v>0</v>
      </c>
      <c r="BP443">
        <f>($B$11*$D$9+$C$11*$D$9+$F$11*((DA443+CS443)/MAX(DA443+CS443+DB443, 0.1)*$I$9+DB443/MAX(DA443+CS443+DB443, 0.1)*$J$9))/($B$11+$C$11+$F$11)</f>
        <v>0</v>
      </c>
      <c r="BQ443">
        <f>($B$11*$K$9+$C$11*$K$9+$F$11*((DA443+CS443)/MAX(DA443+CS443+DB443, 0.1)*$P$9+DB443/MAX(DA443+CS443+DB443, 0.1)*$Q$9))/($B$11+$C$11+$F$11)</f>
        <v>0</v>
      </c>
      <c r="BR443">
        <v>6</v>
      </c>
      <c r="BS443">
        <v>0.5</v>
      </c>
      <c r="BT443" t="s">
        <v>293</v>
      </c>
      <c r="BU443">
        <v>2</v>
      </c>
      <c r="BV443">
        <v>1626127165.6</v>
      </c>
      <c r="BW443">
        <v>398.731333333333</v>
      </c>
      <c r="BX443">
        <v>419.960333333333</v>
      </c>
      <c r="BY443">
        <v>14.4734</v>
      </c>
      <c r="BZ443">
        <v>8.33075333333333</v>
      </c>
      <c r="CA443">
        <v>396.607</v>
      </c>
      <c r="CB443">
        <v>14.4765666666667</v>
      </c>
      <c r="CC443">
        <v>899.981666666667</v>
      </c>
      <c r="CD443">
        <v>100.773</v>
      </c>
      <c r="CE443">
        <v>0.112065</v>
      </c>
      <c r="CF443">
        <v>29.8964666666667</v>
      </c>
      <c r="CG443">
        <v>27.7065</v>
      </c>
      <c r="CH443">
        <v>999.9</v>
      </c>
      <c r="CI443">
        <v>0</v>
      </c>
      <c r="CJ443">
        <v>0</v>
      </c>
      <c r="CK443">
        <v>10008.5266666667</v>
      </c>
      <c r="CL443">
        <v>0</v>
      </c>
      <c r="CM443">
        <v>0.221023</v>
      </c>
      <c r="CN443">
        <v>1460.03666666667</v>
      </c>
      <c r="CO443">
        <v>0.973000666666667</v>
      </c>
      <c r="CP443">
        <v>0.0269992333333333</v>
      </c>
      <c r="CQ443">
        <v>0</v>
      </c>
      <c r="CR443">
        <v>877.213666666667</v>
      </c>
      <c r="CS443">
        <v>4.99999</v>
      </c>
      <c r="CT443">
        <v>12893.7333333333</v>
      </c>
      <c r="CU443">
        <v>12728.6666666667</v>
      </c>
      <c r="CV443">
        <v>40.875</v>
      </c>
      <c r="CW443">
        <v>42.5</v>
      </c>
      <c r="CX443">
        <v>41.812</v>
      </c>
      <c r="CY443">
        <v>42.125</v>
      </c>
      <c r="CZ443">
        <v>43.25</v>
      </c>
      <c r="DA443">
        <v>1415.75333333333</v>
      </c>
      <c r="DB443">
        <v>39.2833333333333</v>
      </c>
      <c r="DC443">
        <v>0</v>
      </c>
      <c r="DD443">
        <v>1626127176.1</v>
      </c>
      <c r="DE443">
        <v>0</v>
      </c>
      <c r="DF443">
        <v>876.915730769231</v>
      </c>
      <c r="DG443">
        <v>2.88516240977373</v>
      </c>
      <c r="DH443">
        <v>49.2478632369726</v>
      </c>
      <c r="DI443">
        <v>12888.25</v>
      </c>
      <c r="DJ443">
        <v>15</v>
      </c>
      <c r="DK443">
        <v>1626126261</v>
      </c>
      <c r="DL443" t="s">
        <v>294</v>
      </c>
      <c r="DM443">
        <v>1626126255</v>
      </c>
      <c r="DN443">
        <v>1626126261</v>
      </c>
      <c r="DO443">
        <v>7</v>
      </c>
      <c r="DP443">
        <v>0.339</v>
      </c>
      <c r="DQ443">
        <v>0.02</v>
      </c>
      <c r="DR443">
        <v>2.158</v>
      </c>
      <c r="DS443">
        <v>-0.064</v>
      </c>
      <c r="DT443">
        <v>420</v>
      </c>
      <c r="DU443">
        <v>4</v>
      </c>
      <c r="DV443">
        <v>0.09</v>
      </c>
      <c r="DW443">
        <v>0.05</v>
      </c>
      <c r="DX443">
        <v>-21.2121414634146</v>
      </c>
      <c r="DY443">
        <v>-0.13722229965158</v>
      </c>
      <c r="DZ443">
        <v>0.0394199279528723</v>
      </c>
      <c r="EA443">
        <v>1</v>
      </c>
      <c r="EB443">
        <v>876.809575757576</v>
      </c>
      <c r="EC443">
        <v>2.37917509727894</v>
      </c>
      <c r="ED443">
        <v>0.305933943187294</v>
      </c>
      <c r="EE443">
        <v>1</v>
      </c>
      <c r="EF443">
        <v>6.07282902439024</v>
      </c>
      <c r="EG443">
        <v>0.30157651567945</v>
      </c>
      <c r="EH443">
        <v>0.0309332198733192</v>
      </c>
      <c r="EI443">
        <v>0</v>
      </c>
      <c r="EJ443">
        <v>2</v>
      </c>
      <c r="EK443">
        <v>3</v>
      </c>
      <c r="EL443" t="s">
        <v>340</v>
      </c>
      <c r="EM443">
        <v>100</v>
      </c>
      <c r="EN443">
        <v>100</v>
      </c>
      <c r="EO443">
        <v>2.124</v>
      </c>
      <c r="EP443">
        <v>-0.003</v>
      </c>
      <c r="EQ443">
        <v>1.36772170046793</v>
      </c>
      <c r="ER443">
        <v>0.00225868272383977</v>
      </c>
      <c r="ES443">
        <v>-9.96746185667655e-07</v>
      </c>
      <c r="ET443">
        <v>2.83711317370827e-10</v>
      </c>
      <c r="EU443">
        <v>-0.063082517618382</v>
      </c>
      <c r="EV443">
        <v>-0.00217948432402501</v>
      </c>
      <c r="EW443">
        <v>0.000453263451741206</v>
      </c>
      <c r="EX443">
        <v>-1.16319206543697e-06</v>
      </c>
      <c r="EY443">
        <v>-2</v>
      </c>
      <c r="EZ443">
        <v>2196</v>
      </c>
      <c r="FA443">
        <v>1</v>
      </c>
      <c r="FB443">
        <v>25</v>
      </c>
      <c r="FC443">
        <v>15.2</v>
      </c>
      <c r="FD443">
        <v>15.1</v>
      </c>
      <c r="FE443">
        <v>18</v>
      </c>
      <c r="FF443">
        <v>949.972</v>
      </c>
      <c r="FG443">
        <v>429.756</v>
      </c>
      <c r="FH443">
        <v>35.9096</v>
      </c>
      <c r="FI443">
        <v>25.4747</v>
      </c>
      <c r="FJ443">
        <v>30.0004</v>
      </c>
      <c r="FK443">
        <v>25.5134</v>
      </c>
      <c r="FL443">
        <v>25.5444</v>
      </c>
      <c r="FM443">
        <v>25.3525</v>
      </c>
      <c r="FN443">
        <v>53.7305</v>
      </c>
      <c r="FO443">
        <v>0</v>
      </c>
      <c r="FP443">
        <v>35.99</v>
      </c>
      <c r="FQ443">
        <v>420</v>
      </c>
      <c r="FR443">
        <v>8.50461</v>
      </c>
      <c r="FS443">
        <v>101.439</v>
      </c>
      <c r="FT443">
        <v>102.054</v>
      </c>
    </row>
    <row r="444" spans="1:176">
      <c r="A444">
        <v>428</v>
      </c>
      <c r="B444">
        <v>1626127168.6</v>
      </c>
      <c r="C444">
        <v>854.099999904633</v>
      </c>
      <c r="D444" t="s">
        <v>1150</v>
      </c>
      <c r="E444" t="s">
        <v>1151</v>
      </c>
      <c r="F444">
        <v>1</v>
      </c>
      <c r="I444">
        <v>1626127167.6</v>
      </c>
      <c r="J444">
        <f>(K444)/1000</f>
        <v>0</v>
      </c>
      <c r="K444">
        <f>1000*CC444*AI444*(BY444-BZ444)/(100*BR444*(1000-AI444*BY444))</f>
        <v>0</v>
      </c>
      <c r="L444">
        <f>CC444*AI444*(BX444-BW444*(1000-AI444*BZ444)/(1000-AI444*BY444))/(100*BR444)</f>
        <v>0</v>
      </c>
      <c r="M444">
        <f>BW444 - IF(AI444&gt;1, L444*BR444*100.0/(AK444*CK444), 0)</f>
        <v>0</v>
      </c>
      <c r="N444">
        <f>((T444-J444/2)*M444-L444)/(T444+J444/2)</f>
        <v>0</v>
      </c>
      <c r="O444">
        <f>N444*(CD444+CE444)/1000.0</f>
        <v>0</v>
      </c>
      <c r="P444">
        <f>(BW444 - IF(AI444&gt;1, L444*BR444*100.0/(AK444*CK444), 0))*(CD444+CE444)/1000.0</f>
        <v>0</v>
      </c>
      <c r="Q444">
        <f>2.0/((1/S444-1/R444)+SIGN(S444)*SQRT((1/S444-1/R444)*(1/S444-1/R444) + 4*BS444/((BS444+1)*(BS444+1))*(2*1/S444*1/R444-1/R444*1/R444)))</f>
        <v>0</v>
      </c>
      <c r="R444">
        <f>IF(LEFT(BT444,1)&lt;&gt;"0",IF(LEFT(BT444,1)="1",3.0,BU444),$D$5+$E$5*(CK444*CD444/($K$5*1000))+$F$5*(CK444*CD444/($K$5*1000))*MAX(MIN(BR444,$J$5),$I$5)*MAX(MIN(BR444,$J$5),$I$5)+$G$5*MAX(MIN(BR444,$J$5),$I$5)*(CK444*CD444/($K$5*1000))+$H$5*(CK444*CD444/($K$5*1000))*(CK444*CD444/($K$5*1000)))</f>
        <v>0</v>
      </c>
      <c r="S444">
        <f>J444*(1000-(1000*0.61365*exp(17.502*W444/(240.97+W444))/(CD444+CE444)+BY444)/2)/(1000*0.61365*exp(17.502*W444/(240.97+W444))/(CD444+CE444)-BY444)</f>
        <v>0</v>
      </c>
      <c r="T444">
        <f>1/((BS444+1)/(Q444/1.6)+1/(R444/1.37)) + BS444/((BS444+1)/(Q444/1.6) + BS444/(R444/1.37))</f>
        <v>0</v>
      </c>
      <c r="U444">
        <f>(BN444*BQ444)</f>
        <v>0</v>
      </c>
      <c r="V444">
        <f>(CF444+(U444+2*0.95*5.67E-8*(((CF444+$B$7)+273)^4-(CF444+273)^4)-44100*J444)/(1.84*29.3*R444+8*0.95*5.67E-8*(CF444+273)^3))</f>
        <v>0</v>
      </c>
      <c r="W444">
        <f>($C$7*CG444+$D$7*CH444+$E$7*V444)</f>
        <v>0</v>
      </c>
      <c r="X444">
        <f>0.61365*exp(17.502*W444/(240.97+W444))</f>
        <v>0</v>
      </c>
      <c r="Y444">
        <f>(Z444/AA444*100)</f>
        <v>0</v>
      </c>
      <c r="Z444">
        <f>BY444*(CD444+CE444)/1000</f>
        <v>0</v>
      </c>
      <c r="AA444">
        <f>0.61365*exp(17.502*CF444/(240.97+CF444))</f>
        <v>0</v>
      </c>
      <c r="AB444">
        <f>(X444-BY444*(CD444+CE444)/1000)</f>
        <v>0</v>
      </c>
      <c r="AC444">
        <f>(-J444*44100)</f>
        <v>0</v>
      </c>
      <c r="AD444">
        <f>2*29.3*R444*0.92*(CF444-W444)</f>
        <v>0</v>
      </c>
      <c r="AE444">
        <f>2*0.95*5.67E-8*(((CF444+$B$7)+273)^4-(W444+273)^4)</f>
        <v>0</v>
      </c>
      <c r="AF444">
        <f>U444+AE444+AC444+AD444</f>
        <v>0</v>
      </c>
      <c r="AG444">
        <v>8</v>
      </c>
      <c r="AH444">
        <v>1</v>
      </c>
      <c r="AI444">
        <f>IF(AG444*$H$13&gt;=AK444,1.0,(AK444/(AK444-AG444*$H$13)))</f>
        <v>0</v>
      </c>
      <c r="AJ444">
        <f>(AI444-1)*100</f>
        <v>0</v>
      </c>
      <c r="AK444">
        <f>MAX(0,($B$13+$C$13*CK444)/(1+$D$13*CK444)*CD444/(CF444+273)*$E$13)</f>
        <v>0</v>
      </c>
      <c r="AL444" t="s">
        <v>292</v>
      </c>
      <c r="AM444" t="s">
        <v>292</v>
      </c>
      <c r="AN444">
        <v>0</v>
      </c>
      <c r="AO444">
        <v>0</v>
      </c>
      <c r="AP444">
        <f>1-AN444/AO444</f>
        <v>0</v>
      </c>
      <c r="AQ444">
        <v>0</v>
      </c>
      <c r="AR444" t="s">
        <v>292</v>
      </c>
      <c r="AS444" t="s">
        <v>292</v>
      </c>
      <c r="AT444">
        <v>0</v>
      </c>
      <c r="AU444">
        <v>0</v>
      </c>
      <c r="AV444">
        <f>1-AT444/AU444</f>
        <v>0</v>
      </c>
      <c r="AW444">
        <v>0.5</v>
      </c>
      <c r="AX444">
        <f>BO444</f>
        <v>0</v>
      </c>
      <c r="AY444">
        <f>L444</f>
        <v>0</v>
      </c>
      <c r="AZ444">
        <f>AV444*AW444*AX444</f>
        <v>0</v>
      </c>
      <c r="BA444">
        <f>(AY444-AQ444)/AX444</f>
        <v>0</v>
      </c>
      <c r="BB444">
        <f>(AO444-AU444)/AU444</f>
        <v>0</v>
      </c>
      <c r="BC444">
        <f>AN444/(AP444+AN444/AU444)</f>
        <v>0</v>
      </c>
      <c r="BD444" t="s">
        <v>292</v>
      </c>
      <c r="BE444">
        <v>0</v>
      </c>
      <c r="BF444">
        <f>IF(BE444&lt;&gt;0, BE444, BC444)</f>
        <v>0</v>
      </c>
      <c r="BG444">
        <f>1-BF444/AU444</f>
        <v>0</v>
      </c>
      <c r="BH444">
        <f>(AU444-AT444)/(AU444-BF444)</f>
        <v>0</v>
      </c>
      <c r="BI444">
        <f>(AO444-AU444)/(AO444-BF444)</f>
        <v>0</v>
      </c>
      <c r="BJ444">
        <f>(AU444-AT444)/(AU444-AN444)</f>
        <v>0</v>
      </c>
      <c r="BK444">
        <f>(AO444-AU444)/(AO444-AN444)</f>
        <v>0</v>
      </c>
      <c r="BL444">
        <f>(BH444*BF444/AT444)</f>
        <v>0</v>
      </c>
      <c r="BM444">
        <f>(1-BL444)</f>
        <v>0</v>
      </c>
      <c r="BN444">
        <f>$B$11*CL444+$C$11*CM444+$F$11*CN444*(1-CQ444)</f>
        <v>0</v>
      </c>
      <c r="BO444">
        <f>BN444*BP444</f>
        <v>0</v>
      </c>
      <c r="BP444">
        <f>($B$11*$D$9+$C$11*$D$9+$F$11*((DA444+CS444)/MAX(DA444+CS444+DB444, 0.1)*$I$9+DB444/MAX(DA444+CS444+DB444, 0.1)*$J$9))/($B$11+$C$11+$F$11)</f>
        <v>0</v>
      </c>
      <c r="BQ444">
        <f>($B$11*$K$9+$C$11*$K$9+$F$11*((DA444+CS444)/MAX(DA444+CS444+DB444, 0.1)*$P$9+DB444/MAX(DA444+CS444+DB444, 0.1)*$Q$9))/($B$11+$C$11+$F$11)</f>
        <v>0</v>
      </c>
      <c r="BR444">
        <v>6</v>
      </c>
      <c r="BS444">
        <v>0.5</v>
      </c>
      <c r="BT444" t="s">
        <v>293</v>
      </c>
      <c r="BU444">
        <v>2</v>
      </c>
      <c r="BV444">
        <v>1626127167.6</v>
      </c>
      <c r="BW444">
        <v>398.727</v>
      </c>
      <c r="BX444">
        <v>419.942666666667</v>
      </c>
      <c r="BY444">
        <v>14.5021</v>
      </c>
      <c r="BZ444">
        <v>8.35601333333333</v>
      </c>
      <c r="CA444">
        <v>396.602666666667</v>
      </c>
      <c r="CB444">
        <v>14.505</v>
      </c>
      <c r="CC444">
        <v>900.016</v>
      </c>
      <c r="CD444">
        <v>100.773333333333</v>
      </c>
      <c r="CE444">
        <v>0.112006333333333</v>
      </c>
      <c r="CF444">
        <v>29.9416</v>
      </c>
      <c r="CG444">
        <v>27.7513333333333</v>
      </c>
      <c r="CH444">
        <v>999.9</v>
      </c>
      <c r="CI444">
        <v>0</v>
      </c>
      <c r="CJ444">
        <v>0</v>
      </c>
      <c r="CK444">
        <v>10012.3</v>
      </c>
      <c r="CL444">
        <v>0</v>
      </c>
      <c r="CM444">
        <v>0.221023</v>
      </c>
      <c r="CN444">
        <v>1460.03666666667</v>
      </c>
      <c r="CO444">
        <v>0.973002333333333</v>
      </c>
      <c r="CP444">
        <v>0.0269976666666667</v>
      </c>
      <c r="CQ444">
        <v>0</v>
      </c>
      <c r="CR444">
        <v>877.343</v>
      </c>
      <c r="CS444">
        <v>4.99999</v>
      </c>
      <c r="CT444">
        <v>12895.2333333333</v>
      </c>
      <c r="CU444">
        <v>12728.6666666667</v>
      </c>
      <c r="CV444">
        <v>40.875</v>
      </c>
      <c r="CW444">
        <v>42.5413333333333</v>
      </c>
      <c r="CX444">
        <v>41.812</v>
      </c>
      <c r="CY444">
        <v>42.125</v>
      </c>
      <c r="CZ444">
        <v>43.25</v>
      </c>
      <c r="DA444">
        <v>1415.75666666667</v>
      </c>
      <c r="DB444">
        <v>39.28</v>
      </c>
      <c r="DC444">
        <v>0</v>
      </c>
      <c r="DD444">
        <v>1626127177.9</v>
      </c>
      <c r="DE444">
        <v>0</v>
      </c>
      <c r="DF444">
        <v>877.04484</v>
      </c>
      <c r="DG444">
        <v>2.79584616660224</v>
      </c>
      <c r="DH444">
        <v>48.7307690800042</v>
      </c>
      <c r="DI444">
        <v>12889.888</v>
      </c>
      <c r="DJ444">
        <v>15</v>
      </c>
      <c r="DK444">
        <v>1626126261</v>
      </c>
      <c r="DL444" t="s">
        <v>294</v>
      </c>
      <c r="DM444">
        <v>1626126255</v>
      </c>
      <c r="DN444">
        <v>1626126261</v>
      </c>
      <c r="DO444">
        <v>7</v>
      </c>
      <c r="DP444">
        <v>0.339</v>
      </c>
      <c r="DQ444">
        <v>0.02</v>
      </c>
      <c r="DR444">
        <v>2.158</v>
      </c>
      <c r="DS444">
        <v>-0.064</v>
      </c>
      <c r="DT444">
        <v>420</v>
      </c>
      <c r="DU444">
        <v>4</v>
      </c>
      <c r="DV444">
        <v>0.09</v>
      </c>
      <c r="DW444">
        <v>0.05</v>
      </c>
      <c r="DX444">
        <v>-21.2147975609756</v>
      </c>
      <c r="DY444">
        <v>-0.106189547038326</v>
      </c>
      <c r="DZ444">
        <v>0.0373727988196247</v>
      </c>
      <c r="EA444">
        <v>1</v>
      </c>
      <c r="EB444">
        <v>876.882818181818</v>
      </c>
      <c r="EC444">
        <v>2.58670989066851</v>
      </c>
      <c r="ED444">
        <v>0.322763395332235</v>
      </c>
      <c r="EE444">
        <v>1</v>
      </c>
      <c r="EF444">
        <v>6.08441365853659</v>
      </c>
      <c r="EG444">
        <v>0.333080487804878</v>
      </c>
      <c r="EH444">
        <v>0.0342217098228664</v>
      </c>
      <c r="EI444">
        <v>0</v>
      </c>
      <c r="EJ444">
        <v>2</v>
      </c>
      <c r="EK444">
        <v>3</v>
      </c>
      <c r="EL444" t="s">
        <v>340</v>
      </c>
      <c r="EM444">
        <v>100</v>
      </c>
      <c r="EN444">
        <v>100</v>
      </c>
      <c r="EO444">
        <v>2.124</v>
      </c>
      <c r="EP444">
        <v>-0.0027</v>
      </c>
      <c r="EQ444">
        <v>1.36772170046793</v>
      </c>
      <c r="ER444">
        <v>0.00225868272383977</v>
      </c>
      <c r="ES444">
        <v>-9.96746185667655e-07</v>
      </c>
      <c r="ET444">
        <v>2.83711317370827e-10</v>
      </c>
      <c r="EU444">
        <v>-0.063082517618382</v>
      </c>
      <c r="EV444">
        <v>-0.00217948432402501</v>
      </c>
      <c r="EW444">
        <v>0.000453263451741206</v>
      </c>
      <c r="EX444">
        <v>-1.16319206543697e-06</v>
      </c>
      <c r="EY444">
        <v>-2</v>
      </c>
      <c r="EZ444">
        <v>2196</v>
      </c>
      <c r="FA444">
        <v>1</v>
      </c>
      <c r="FB444">
        <v>25</v>
      </c>
      <c r="FC444">
        <v>15.2</v>
      </c>
      <c r="FD444">
        <v>15.1</v>
      </c>
      <c r="FE444">
        <v>18</v>
      </c>
      <c r="FF444">
        <v>950.017</v>
      </c>
      <c r="FG444">
        <v>429.821</v>
      </c>
      <c r="FH444">
        <v>35.9847</v>
      </c>
      <c r="FI444">
        <v>25.4774</v>
      </c>
      <c r="FJ444">
        <v>30.0006</v>
      </c>
      <c r="FK444">
        <v>25.5145</v>
      </c>
      <c r="FL444">
        <v>25.5451</v>
      </c>
      <c r="FM444">
        <v>25.3505</v>
      </c>
      <c r="FN444">
        <v>53.4597</v>
      </c>
      <c r="FO444">
        <v>0</v>
      </c>
      <c r="FP444">
        <v>36.09</v>
      </c>
      <c r="FQ444">
        <v>420</v>
      </c>
      <c r="FR444">
        <v>8.50322</v>
      </c>
      <c r="FS444">
        <v>101.44</v>
      </c>
      <c r="FT444">
        <v>102.053</v>
      </c>
    </row>
    <row r="445" spans="1:176">
      <c r="A445">
        <v>429</v>
      </c>
      <c r="B445">
        <v>1626127170.6</v>
      </c>
      <c r="C445">
        <v>856.099999904633</v>
      </c>
      <c r="D445" t="s">
        <v>1152</v>
      </c>
      <c r="E445" t="s">
        <v>1153</v>
      </c>
      <c r="F445">
        <v>1</v>
      </c>
      <c r="I445">
        <v>1626127169.6</v>
      </c>
      <c r="J445">
        <f>(K445)/1000</f>
        <v>0</v>
      </c>
      <c r="K445">
        <f>1000*CC445*AI445*(BY445-BZ445)/(100*BR445*(1000-AI445*BY445))</f>
        <v>0</v>
      </c>
      <c r="L445">
        <f>CC445*AI445*(BX445-BW445*(1000-AI445*BZ445)/(1000-AI445*BY445))/(100*BR445)</f>
        <v>0</v>
      </c>
      <c r="M445">
        <f>BW445 - IF(AI445&gt;1, L445*BR445*100.0/(AK445*CK445), 0)</f>
        <v>0</v>
      </c>
      <c r="N445">
        <f>((T445-J445/2)*M445-L445)/(T445+J445/2)</f>
        <v>0</v>
      </c>
      <c r="O445">
        <f>N445*(CD445+CE445)/1000.0</f>
        <v>0</v>
      </c>
      <c r="P445">
        <f>(BW445 - IF(AI445&gt;1, L445*BR445*100.0/(AK445*CK445), 0))*(CD445+CE445)/1000.0</f>
        <v>0</v>
      </c>
      <c r="Q445">
        <f>2.0/((1/S445-1/R445)+SIGN(S445)*SQRT((1/S445-1/R445)*(1/S445-1/R445) + 4*BS445/((BS445+1)*(BS445+1))*(2*1/S445*1/R445-1/R445*1/R445)))</f>
        <v>0</v>
      </c>
      <c r="R445">
        <f>IF(LEFT(BT445,1)&lt;&gt;"0",IF(LEFT(BT445,1)="1",3.0,BU445),$D$5+$E$5*(CK445*CD445/($K$5*1000))+$F$5*(CK445*CD445/($K$5*1000))*MAX(MIN(BR445,$J$5),$I$5)*MAX(MIN(BR445,$J$5),$I$5)+$G$5*MAX(MIN(BR445,$J$5),$I$5)*(CK445*CD445/($K$5*1000))+$H$5*(CK445*CD445/($K$5*1000))*(CK445*CD445/($K$5*1000)))</f>
        <v>0</v>
      </c>
      <c r="S445">
        <f>J445*(1000-(1000*0.61365*exp(17.502*W445/(240.97+W445))/(CD445+CE445)+BY445)/2)/(1000*0.61365*exp(17.502*W445/(240.97+W445))/(CD445+CE445)-BY445)</f>
        <v>0</v>
      </c>
      <c r="T445">
        <f>1/((BS445+1)/(Q445/1.6)+1/(R445/1.37)) + BS445/((BS445+1)/(Q445/1.6) + BS445/(R445/1.37))</f>
        <v>0</v>
      </c>
      <c r="U445">
        <f>(BN445*BQ445)</f>
        <v>0</v>
      </c>
      <c r="V445">
        <f>(CF445+(U445+2*0.95*5.67E-8*(((CF445+$B$7)+273)^4-(CF445+273)^4)-44100*J445)/(1.84*29.3*R445+8*0.95*5.67E-8*(CF445+273)^3))</f>
        <v>0</v>
      </c>
      <c r="W445">
        <f>($C$7*CG445+$D$7*CH445+$E$7*V445)</f>
        <v>0</v>
      </c>
      <c r="X445">
        <f>0.61365*exp(17.502*W445/(240.97+W445))</f>
        <v>0</v>
      </c>
      <c r="Y445">
        <f>(Z445/AA445*100)</f>
        <v>0</v>
      </c>
      <c r="Z445">
        <f>BY445*(CD445+CE445)/1000</f>
        <v>0</v>
      </c>
      <c r="AA445">
        <f>0.61365*exp(17.502*CF445/(240.97+CF445))</f>
        <v>0</v>
      </c>
      <c r="AB445">
        <f>(X445-BY445*(CD445+CE445)/1000)</f>
        <v>0</v>
      </c>
      <c r="AC445">
        <f>(-J445*44100)</f>
        <v>0</v>
      </c>
      <c r="AD445">
        <f>2*29.3*R445*0.92*(CF445-W445)</f>
        <v>0</v>
      </c>
      <c r="AE445">
        <f>2*0.95*5.67E-8*(((CF445+$B$7)+273)^4-(W445+273)^4)</f>
        <v>0</v>
      </c>
      <c r="AF445">
        <f>U445+AE445+AC445+AD445</f>
        <v>0</v>
      </c>
      <c r="AG445">
        <v>9</v>
      </c>
      <c r="AH445">
        <v>1</v>
      </c>
      <c r="AI445">
        <f>IF(AG445*$H$13&gt;=AK445,1.0,(AK445/(AK445-AG445*$H$13)))</f>
        <v>0</v>
      </c>
      <c r="AJ445">
        <f>(AI445-1)*100</f>
        <v>0</v>
      </c>
      <c r="AK445">
        <f>MAX(0,($B$13+$C$13*CK445)/(1+$D$13*CK445)*CD445/(CF445+273)*$E$13)</f>
        <v>0</v>
      </c>
      <c r="AL445" t="s">
        <v>292</v>
      </c>
      <c r="AM445" t="s">
        <v>292</v>
      </c>
      <c r="AN445">
        <v>0</v>
      </c>
      <c r="AO445">
        <v>0</v>
      </c>
      <c r="AP445">
        <f>1-AN445/AO445</f>
        <v>0</v>
      </c>
      <c r="AQ445">
        <v>0</v>
      </c>
      <c r="AR445" t="s">
        <v>292</v>
      </c>
      <c r="AS445" t="s">
        <v>292</v>
      </c>
      <c r="AT445">
        <v>0</v>
      </c>
      <c r="AU445">
        <v>0</v>
      </c>
      <c r="AV445">
        <f>1-AT445/AU445</f>
        <v>0</v>
      </c>
      <c r="AW445">
        <v>0.5</v>
      </c>
      <c r="AX445">
        <f>BO445</f>
        <v>0</v>
      </c>
      <c r="AY445">
        <f>L445</f>
        <v>0</v>
      </c>
      <c r="AZ445">
        <f>AV445*AW445*AX445</f>
        <v>0</v>
      </c>
      <c r="BA445">
        <f>(AY445-AQ445)/AX445</f>
        <v>0</v>
      </c>
      <c r="BB445">
        <f>(AO445-AU445)/AU445</f>
        <v>0</v>
      </c>
      <c r="BC445">
        <f>AN445/(AP445+AN445/AU445)</f>
        <v>0</v>
      </c>
      <c r="BD445" t="s">
        <v>292</v>
      </c>
      <c r="BE445">
        <v>0</v>
      </c>
      <c r="BF445">
        <f>IF(BE445&lt;&gt;0, BE445, BC445)</f>
        <v>0</v>
      </c>
      <c r="BG445">
        <f>1-BF445/AU445</f>
        <v>0</v>
      </c>
      <c r="BH445">
        <f>(AU445-AT445)/(AU445-BF445)</f>
        <v>0</v>
      </c>
      <c r="BI445">
        <f>(AO445-AU445)/(AO445-BF445)</f>
        <v>0</v>
      </c>
      <c r="BJ445">
        <f>(AU445-AT445)/(AU445-AN445)</f>
        <v>0</v>
      </c>
      <c r="BK445">
        <f>(AO445-AU445)/(AO445-AN445)</f>
        <v>0</v>
      </c>
      <c r="BL445">
        <f>(BH445*BF445/AT445)</f>
        <v>0</v>
      </c>
      <c r="BM445">
        <f>(1-BL445)</f>
        <v>0</v>
      </c>
      <c r="BN445">
        <f>$B$11*CL445+$C$11*CM445+$F$11*CN445*(1-CQ445)</f>
        <v>0</v>
      </c>
      <c r="BO445">
        <f>BN445*BP445</f>
        <v>0</v>
      </c>
      <c r="BP445">
        <f>($B$11*$D$9+$C$11*$D$9+$F$11*((DA445+CS445)/MAX(DA445+CS445+DB445, 0.1)*$I$9+DB445/MAX(DA445+CS445+DB445, 0.1)*$J$9))/($B$11+$C$11+$F$11)</f>
        <v>0</v>
      </c>
      <c r="BQ445">
        <f>($B$11*$K$9+$C$11*$K$9+$F$11*((DA445+CS445)/MAX(DA445+CS445+DB445, 0.1)*$P$9+DB445/MAX(DA445+CS445+DB445, 0.1)*$Q$9))/($B$11+$C$11+$F$11)</f>
        <v>0</v>
      </c>
      <c r="BR445">
        <v>6</v>
      </c>
      <c r="BS445">
        <v>0.5</v>
      </c>
      <c r="BT445" t="s">
        <v>293</v>
      </c>
      <c r="BU445">
        <v>2</v>
      </c>
      <c r="BV445">
        <v>1626127169.6</v>
      </c>
      <c r="BW445">
        <v>398.741666666667</v>
      </c>
      <c r="BX445">
        <v>419.988</v>
      </c>
      <c r="BY445">
        <v>14.5383</v>
      </c>
      <c r="BZ445">
        <v>8.39426333333333</v>
      </c>
      <c r="CA445">
        <v>396.617</v>
      </c>
      <c r="CB445">
        <v>14.5408333333333</v>
      </c>
      <c r="CC445">
        <v>900.023333333333</v>
      </c>
      <c r="CD445">
        <v>100.773333333333</v>
      </c>
      <c r="CE445">
        <v>0.112126666666667</v>
      </c>
      <c r="CF445">
        <v>29.9819</v>
      </c>
      <c r="CG445">
        <v>27.7981333333333</v>
      </c>
      <c r="CH445">
        <v>999.9</v>
      </c>
      <c r="CI445">
        <v>0</v>
      </c>
      <c r="CJ445">
        <v>0</v>
      </c>
      <c r="CK445">
        <v>9972.29</v>
      </c>
      <c r="CL445">
        <v>0</v>
      </c>
      <c r="CM445">
        <v>0.221023</v>
      </c>
      <c r="CN445">
        <v>1459.95666666667</v>
      </c>
      <c r="CO445">
        <v>0.973000666666667</v>
      </c>
      <c r="CP445">
        <v>0.0269992333333333</v>
      </c>
      <c r="CQ445">
        <v>0</v>
      </c>
      <c r="CR445">
        <v>877.399</v>
      </c>
      <c r="CS445">
        <v>4.99999</v>
      </c>
      <c r="CT445">
        <v>12896.4</v>
      </c>
      <c r="CU445">
        <v>12727.9666666667</v>
      </c>
      <c r="CV445">
        <v>40.8956666666667</v>
      </c>
      <c r="CW445">
        <v>42.5206666666667</v>
      </c>
      <c r="CX445">
        <v>41.812</v>
      </c>
      <c r="CY445">
        <v>42.125</v>
      </c>
      <c r="CZ445">
        <v>43.25</v>
      </c>
      <c r="DA445">
        <v>1415.67666666667</v>
      </c>
      <c r="DB445">
        <v>39.28</v>
      </c>
      <c r="DC445">
        <v>0</v>
      </c>
      <c r="DD445">
        <v>1626127179.7</v>
      </c>
      <c r="DE445">
        <v>0</v>
      </c>
      <c r="DF445">
        <v>877.108653846154</v>
      </c>
      <c r="DG445">
        <v>2.74410258378737</v>
      </c>
      <c r="DH445">
        <v>46.4957264190815</v>
      </c>
      <c r="DI445">
        <v>12891.1307692308</v>
      </c>
      <c r="DJ445">
        <v>15</v>
      </c>
      <c r="DK445">
        <v>1626126261</v>
      </c>
      <c r="DL445" t="s">
        <v>294</v>
      </c>
      <c r="DM445">
        <v>1626126255</v>
      </c>
      <c r="DN445">
        <v>1626126261</v>
      </c>
      <c r="DO445">
        <v>7</v>
      </c>
      <c r="DP445">
        <v>0.339</v>
      </c>
      <c r="DQ445">
        <v>0.02</v>
      </c>
      <c r="DR445">
        <v>2.158</v>
      </c>
      <c r="DS445">
        <v>-0.064</v>
      </c>
      <c r="DT445">
        <v>420</v>
      </c>
      <c r="DU445">
        <v>4</v>
      </c>
      <c r="DV445">
        <v>0.09</v>
      </c>
      <c r="DW445">
        <v>0.05</v>
      </c>
      <c r="DX445">
        <v>-21.2234195121951</v>
      </c>
      <c r="DY445">
        <v>0.0128968641115013</v>
      </c>
      <c r="DZ445">
        <v>0.028267288856101</v>
      </c>
      <c r="EA445">
        <v>1</v>
      </c>
      <c r="EB445">
        <v>876.954457142857</v>
      </c>
      <c r="EC445">
        <v>2.75869286600828</v>
      </c>
      <c r="ED445">
        <v>0.343247377920038</v>
      </c>
      <c r="EE445">
        <v>1</v>
      </c>
      <c r="EF445">
        <v>6.09502463414634</v>
      </c>
      <c r="EG445">
        <v>0.33309763066203</v>
      </c>
      <c r="EH445">
        <v>0.034235807035949</v>
      </c>
      <c r="EI445">
        <v>0</v>
      </c>
      <c r="EJ445">
        <v>2</v>
      </c>
      <c r="EK445">
        <v>3</v>
      </c>
      <c r="EL445" t="s">
        <v>340</v>
      </c>
      <c r="EM445">
        <v>100</v>
      </c>
      <c r="EN445">
        <v>100</v>
      </c>
      <c r="EO445">
        <v>2.125</v>
      </c>
      <c r="EP445">
        <v>-0.0023</v>
      </c>
      <c r="EQ445">
        <v>1.36772170046793</v>
      </c>
      <c r="ER445">
        <v>0.00225868272383977</v>
      </c>
      <c r="ES445">
        <v>-9.96746185667655e-07</v>
      </c>
      <c r="ET445">
        <v>2.83711317370827e-10</v>
      </c>
      <c r="EU445">
        <v>-0.063082517618382</v>
      </c>
      <c r="EV445">
        <v>-0.00217948432402501</v>
      </c>
      <c r="EW445">
        <v>0.000453263451741206</v>
      </c>
      <c r="EX445">
        <v>-1.16319206543697e-06</v>
      </c>
      <c r="EY445">
        <v>-2</v>
      </c>
      <c r="EZ445">
        <v>2196</v>
      </c>
      <c r="FA445">
        <v>1</v>
      </c>
      <c r="FB445">
        <v>25</v>
      </c>
      <c r="FC445">
        <v>15.3</v>
      </c>
      <c r="FD445">
        <v>15.2</v>
      </c>
      <c r="FE445">
        <v>18</v>
      </c>
      <c r="FF445">
        <v>949.958</v>
      </c>
      <c r="FG445">
        <v>429.859</v>
      </c>
      <c r="FH445">
        <v>36.0535</v>
      </c>
      <c r="FI445">
        <v>25.48</v>
      </c>
      <c r="FJ445">
        <v>30.0005</v>
      </c>
      <c r="FK445">
        <v>25.5156</v>
      </c>
      <c r="FL445">
        <v>25.5462</v>
      </c>
      <c r="FM445">
        <v>25.3507</v>
      </c>
      <c r="FN445">
        <v>53.4597</v>
      </c>
      <c r="FO445">
        <v>0</v>
      </c>
      <c r="FP445">
        <v>36.09</v>
      </c>
      <c r="FQ445">
        <v>420</v>
      </c>
      <c r="FR445">
        <v>8.56238</v>
      </c>
      <c r="FS445">
        <v>101.44</v>
      </c>
      <c r="FT445">
        <v>102.052</v>
      </c>
    </row>
    <row r="446" spans="1:176">
      <c r="A446">
        <v>430</v>
      </c>
      <c r="B446">
        <v>1626127172.6</v>
      </c>
      <c r="C446">
        <v>858.099999904633</v>
      </c>
      <c r="D446" t="s">
        <v>1154</v>
      </c>
      <c r="E446" t="s">
        <v>1155</v>
      </c>
      <c r="F446">
        <v>1</v>
      </c>
      <c r="I446">
        <v>1626127171.6</v>
      </c>
      <c r="J446">
        <f>(K446)/1000</f>
        <v>0</v>
      </c>
      <c r="K446">
        <f>1000*CC446*AI446*(BY446-BZ446)/(100*BR446*(1000-AI446*BY446))</f>
        <v>0</v>
      </c>
      <c r="L446">
        <f>CC446*AI446*(BX446-BW446*(1000-AI446*BZ446)/(1000-AI446*BY446))/(100*BR446)</f>
        <v>0</v>
      </c>
      <c r="M446">
        <f>BW446 - IF(AI446&gt;1, L446*BR446*100.0/(AK446*CK446), 0)</f>
        <v>0</v>
      </c>
      <c r="N446">
        <f>((T446-J446/2)*M446-L446)/(T446+J446/2)</f>
        <v>0</v>
      </c>
      <c r="O446">
        <f>N446*(CD446+CE446)/1000.0</f>
        <v>0</v>
      </c>
      <c r="P446">
        <f>(BW446 - IF(AI446&gt;1, L446*BR446*100.0/(AK446*CK446), 0))*(CD446+CE446)/1000.0</f>
        <v>0</v>
      </c>
      <c r="Q446">
        <f>2.0/((1/S446-1/R446)+SIGN(S446)*SQRT((1/S446-1/R446)*(1/S446-1/R446) + 4*BS446/((BS446+1)*(BS446+1))*(2*1/S446*1/R446-1/R446*1/R446)))</f>
        <v>0</v>
      </c>
      <c r="R446">
        <f>IF(LEFT(BT446,1)&lt;&gt;"0",IF(LEFT(BT446,1)="1",3.0,BU446),$D$5+$E$5*(CK446*CD446/($K$5*1000))+$F$5*(CK446*CD446/($K$5*1000))*MAX(MIN(BR446,$J$5),$I$5)*MAX(MIN(BR446,$J$5),$I$5)+$G$5*MAX(MIN(BR446,$J$5),$I$5)*(CK446*CD446/($K$5*1000))+$H$5*(CK446*CD446/($K$5*1000))*(CK446*CD446/($K$5*1000)))</f>
        <v>0</v>
      </c>
      <c r="S446">
        <f>J446*(1000-(1000*0.61365*exp(17.502*W446/(240.97+W446))/(CD446+CE446)+BY446)/2)/(1000*0.61365*exp(17.502*W446/(240.97+W446))/(CD446+CE446)-BY446)</f>
        <v>0</v>
      </c>
      <c r="T446">
        <f>1/((BS446+1)/(Q446/1.6)+1/(R446/1.37)) + BS446/((BS446+1)/(Q446/1.6) + BS446/(R446/1.37))</f>
        <v>0</v>
      </c>
      <c r="U446">
        <f>(BN446*BQ446)</f>
        <v>0</v>
      </c>
      <c r="V446">
        <f>(CF446+(U446+2*0.95*5.67E-8*(((CF446+$B$7)+273)^4-(CF446+273)^4)-44100*J446)/(1.84*29.3*R446+8*0.95*5.67E-8*(CF446+273)^3))</f>
        <v>0</v>
      </c>
      <c r="W446">
        <f>($C$7*CG446+$D$7*CH446+$E$7*V446)</f>
        <v>0</v>
      </c>
      <c r="X446">
        <f>0.61365*exp(17.502*W446/(240.97+W446))</f>
        <v>0</v>
      </c>
      <c r="Y446">
        <f>(Z446/AA446*100)</f>
        <v>0</v>
      </c>
      <c r="Z446">
        <f>BY446*(CD446+CE446)/1000</f>
        <v>0</v>
      </c>
      <c r="AA446">
        <f>0.61365*exp(17.502*CF446/(240.97+CF446))</f>
        <v>0</v>
      </c>
      <c r="AB446">
        <f>(X446-BY446*(CD446+CE446)/1000)</f>
        <v>0</v>
      </c>
      <c r="AC446">
        <f>(-J446*44100)</f>
        <v>0</v>
      </c>
      <c r="AD446">
        <f>2*29.3*R446*0.92*(CF446-W446)</f>
        <v>0</v>
      </c>
      <c r="AE446">
        <f>2*0.95*5.67E-8*(((CF446+$B$7)+273)^4-(W446+273)^4)</f>
        <v>0</v>
      </c>
      <c r="AF446">
        <f>U446+AE446+AC446+AD446</f>
        <v>0</v>
      </c>
      <c r="AG446">
        <v>9</v>
      </c>
      <c r="AH446">
        <v>1</v>
      </c>
      <c r="AI446">
        <f>IF(AG446*$H$13&gt;=AK446,1.0,(AK446/(AK446-AG446*$H$13)))</f>
        <v>0</v>
      </c>
      <c r="AJ446">
        <f>(AI446-1)*100</f>
        <v>0</v>
      </c>
      <c r="AK446">
        <f>MAX(0,($B$13+$C$13*CK446)/(1+$D$13*CK446)*CD446/(CF446+273)*$E$13)</f>
        <v>0</v>
      </c>
      <c r="AL446" t="s">
        <v>292</v>
      </c>
      <c r="AM446" t="s">
        <v>292</v>
      </c>
      <c r="AN446">
        <v>0</v>
      </c>
      <c r="AO446">
        <v>0</v>
      </c>
      <c r="AP446">
        <f>1-AN446/AO446</f>
        <v>0</v>
      </c>
      <c r="AQ446">
        <v>0</v>
      </c>
      <c r="AR446" t="s">
        <v>292</v>
      </c>
      <c r="AS446" t="s">
        <v>292</v>
      </c>
      <c r="AT446">
        <v>0</v>
      </c>
      <c r="AU446">
        <v>0</v>
      </c>
      <c r="AV446">
        <f>1-AT446/AU446</f>
        <v>0</v>
      </c>
      <c r="AW446">
        <v>0.5</v>
      </c>
      <c r="AX446">
        <f>BO446</f>
        <v>0</v>
      </c>
      <c r="AY446">
        <f>L446</f>
        <v>0</v>
      </c>
      <c r="AZ446">
        <f>AV446*AW446*AX446</f>
        <v>0</v>
      </c>
      <c r="BA446">
        <f>(AY446-AQ446)/AX446</f>
        <v>0</v>
      </c>
      <c r="BB446">
        <f>(AO446-AU446)/AU446</f>
        <v>0</v>
      </c>
      <c r="BC446">
        <f>AN446/(AP446+AN446/AU446)</f>
        <v>0</v>
      </c>
      <c r="BD446" t="s">
        <v>292</v>
      </c>
      <c r="BE446">
        <v>0</v>
      </c>
      <c r="BF446">
        <f>IF(BE446&lt;&gt;0, BE446, BC446)</f>
        <v>0</v>
      </c>
      <c r="BG446">
        <f>1-BF446/AU446</f>
        <v>0</v>
      </c>
      <c r="BH446">
        <f>(AU446-AT446)/(AU446-BF446)</f>
        <v>0</v>
      </c>
      <c r="BI446">
        <f>(AO446-AU446)/(AO446-BF446)</f>
        <v>0</v>
      </c>
      <c r="BJ446">
        <f>(AU446-AT446)/(AU446-AN446)</f>
        <v>0</v>
      </c>
      <c r="BK446">
        <f>(AO446-AU446)/(AO446-AN446)</f>
        <v>0</v>
      </c>
      <c r="BL446">
        <f>(BH446*BF446/AT446)</f>
        <v>0</v>
      </c>
      <c r="BM446">
        <f>(1-BL446)</f>
        <v>0</v>
      </c>
      <c r="BN446">
        <f>$B$11*CL446+$C$11*CM446+$F$11*CN446*(1-CQ446)</f>
        <v>0</v>
      </c>
      <c r="BO446">
        <f>BN446*BP446</f>
        <v>0</v>
      </c>
      <c r="BP446">
        <f>($B$11*$D$9+$C$11*$D$9+$F$11*((DA446+CS446)/MAX(DA446+CS446+DB446, 0.1)*$I$9+DB446/MAX(DA446+CS446+DB446, 0.1)*$J$9))/($B$11+$C$11+$F$11)</f>
        <v>0</v>
      </c>
      <c r="BQ446">
        <f>($B$11*$K$9+$C$11*$K$9+$F$11*((DA446+CS446)/MAX(DA446+CS446+DB446, 0.1)*$P$9+DB446/MAX(DA446+CS446+DB446, 0.1)*$Q$9))/($B$11+$C$11+$F$11)</f>
        <v>0</v>
      </c>
      <c r="BR446">
        <v>6</v>
      </c>
      <c r="BS446">
        <v>0.5</v>
      </c>
      <c r="BT446" t="s">
        <v>293</v>
      </c>
      <c r="BU446">
        <v>2</v>
      </c>
      <c r="BV446">
        <v>1626127171.6</v>
      </c>
      <c r="BW446">
        <v>398.772333333333</v>
      </c>
      <c r="BX446">
        <v>420.009666666667</v>
      </c>
      <c r="BY446">
        <v>14.5779333333333</v>
      </c>
      <c r="BZ446">
        <v>8.42333666666667</v>
      </c>
      <c r="CA446">
        <v>396.647666666667</v>
      </c>
      <c r="CB446">
        <v>14.5800333333333</v>
      </c>
      <c r="CC446">
        <v>900.021333333333</v>
      </c>
      <c r="CD446">
        <v>100.772333333333</v>
      </c>
      <c r="CE446">
        <v>0.111923</v>
      </c>
      <c r="CF446">
        <v>30.0263</v>
      </c>
      <c r="CG446">
        <v>27.8408333333333</v>
      </c>
      <c r="CH446">
        <v>999.9</v>
      </c>
      <c r="CI446">
        <v>0</v>
      </c>
      <c r="CJ446">
        <v>0</v>
      </c>
      <c r="CK446">
        <v>9994.36666666667</v>
      </c>
      <c r="CL446">
        <v>0</v>
      </c>
      <c r="CM446">
        <v>0.221023</v>
      </c>
      <c r="CN446">
        <v>1460.03666666667</v>
      </c>
      <c r="CO446">
        <v>0.973000666666667</v>
      </c>
      <c r="CP446">
        <v>0.0269992333333333</v>
      </c>
      <c r="CQ446">
        <v>0</v>
      </c>
      <c r="CR446">
        <v>877.559333333333</v>
      </c>
      <c r="CS446">
        <v>4.99999</v>
      </c>
      <c r="CT446">
        <v>12898.6333333333</v>
      </c>
      <c r="CU446">
        <v>12728.6666666667</v>
      </c>
      <c r="CV446">
        <v>40.9163333333333</v>
      </c>
      <c r="CW446">
        <v>42.562</v>
      </c>
      <c r="CX446">
        <v>41.812</v>
      </c>
      <c r="CY446">
        <v>42.125</v>
      </c>
      <c r="CZ446">
        <v>43.2913333333333</v>
      </c>
      <c r="DA446">
        <v>1415.75333333333</v>
      </c>
      <c r="DB446">
        <v>39.2833333333333</v>
      </c>
      <c r="DC446">
        <v>0</v>
      </c>
      <c r="DD446">
        <v>1626127182.1</v>
      </c>
      <c r="DE446">
        <v>0</v>
      </c>
      <c r="DF446">
        <v>877.215307692308</v>
      </c>
      <c r="DG446">
        <v>2.72772651813181</v>
      </c>
      <c r="DH446">
        <v>48.3965810722513</v>
      </c>
      <c r="DI446">
        <v>12893.2153846154</v>
      </c>
      <c r="DJ446">
        <v>15</v>
      </c>
      <c r="DK446">
        <v>1626126261</v>
      </c>
      <c r="DL446" t="s">
        <v>294</v>
      </c>
      <c r="DM446">
        <v>1626126255</v>
      </c>
      <c r="DN446">
        <v>1626126261</v>
      </c>
      <c r="DO446">
        <v>7</v>
      </c>
      <c r="DP446">
        <v>0.339</v>
      </c>
      <c r="DQ446">
        <v>0.02</v>
      </c>
      <c r="DR446">
        <v>2.158</v>
      </c>
      <c r="DS446">
        <v>-0.064</v>
      </c>
      <c r="DT446">
        <v>420</v>
      </c>
      <c r="DU446">
        <v>4</v>
      </c>
      <c r="DV446">
        <v>0.09</v>
      </c>
      <c r="DW446">
        <v>0.05</v>
      </c>
      <c r="DX446">
        <v>-21.2253170731707</v>
      </c>
      <c r="DY446">
        <v>-0.0566696864111464</v>
      </c>
      <c r="DZ446">
        <v>0.0287800227329106</v>
      </c>
      <c r="EA446">
        <v>1</v>
      </c>
      <c r="EB446">
        <v>877.049794117647</v>
      </c>
      <c r="EC446">
        <v>3.1351838748263</v>
      </c>
      <c r="ED446">
        <v>0.36881358111173</v>
      </c>
      <c r="EE446">
        <v>1</v>
      </c>
      <c r="EF446">
        <v>6.10517195121951</v>
      </c>
      <c r="EG446">
        <v>0.323315331010458</v>
      </c>
      <c r="EH446">
        <v>0.0333676526740079</v>
      </c>
      <c r="EI446">
        <v>0</v>
      </c>
      <c r="EJ446">
        <v>2</v>
      </c>
      <c r="EK446">
        <v>3</v>
      </c>
      <c r="EL446" t="s">
        <v>340</v>
      </c>
      <c r="EM446">
        <v>100</v>
      </c>
      <c r="EN446">
        <v>100</v>
      </c>
      <c r="EO446">
        <v>2.124</v>
      </c>
      <c r="EP446">
        <v>-0.002</v>
      </c>
      <c r="EQ446">
        <v>1.36772170046793</v>
      </c>
      <c r="ER446">
        <v>0.00225868272383977</v>
      </c>
      <c r="ES446">
        <v>-9.96746185667655e-07</v>
      </c>
      <c r="ET446">
        <v>2.83711317370827e-10</v>
      </c>
      <c r="EU446">
        <v>-0.063082517618382</v>
      </c>
      <c r="EV446">
        <v>-0.00217948432402501</v>
      </c>
      <c r="EW446">
        <v>0.000453263451741206</v>
      </c>
      <c r="EX446">
        <v>-1.16319206543697e-06</v>
      </c>
      <c r="EY446">
        <v>-2</v>
      </c>
      <c r="EZ446">
        <v>2196</v>
      </c>
      <c r="FA446">
        <v>1</v>
      </c>
      <c r="FB446">
        <v>25</v>
      </c>
      <c r="FC446">
        <v>15.3</v>
      </c>
      <c r="FD446">
        <v>15.2</v>
      </c>
      <c r="FE446">
        <v>18</v>
      </c>
      <c r="FF446">
        <v>949.638</v>
      </c>
      <c r="FG446">
        <v>429.878</v>
      </c>
      <c r="FH446">
        <v>36.1131</v>
      </c>
      <c r="FI446">
        <v>25.4825</v>
      </c>
      <c r="FJ446">
        <v>30.0005</v>
      </c>
      <c r="FK446">
        <v>25.5167</v>
      </c>
      <c r="FL446">
        <v>25.5467</v>
      </c>
      <c r="FM446">
        <v>25.3517</v>
      </c>
      <c r="FN446">
        <v>53.1751</v>
      </c>
      <c r="FO446">
        <v>0</v>
      </c>
      <c r="FP446">
        <v>36.19</v>
      </c>
      <c r="FQ446">
        <v>420</v>
      </c>
      <c r="FR446">
        <v>8.5678</v>
      </c>
      <c r="FS446">
        <v>101.438</v>
      </c>
      <c r="FT446">
        <v>102.052</v>
      </c>
    </row>
    <row r="447" spans="1:176">
      <c r="A447">
        <v>431</v>
      </c>
      <c r="B447">
        <v>1626127174.6</v>
      </c>
      <c r="C447">
        <v>860.099999904633</v>
      </c>
      <c r="D447" t="s">
        <v>1156</v>
      </c>
      <c r="E447" t="s">
        <v>1157</v>
      </c>
      <c r="F447">
        <v>1</v>
      </c>
      <c r="I447">
        <v>1626127173.6</v>
      </c>
      <c r="J447">
        <f>(K447)/1000</f>
        <v>0</v>
      </c>
      <c r="K447">
        <f>1000*CC447*AI447*(BY447-BZ447)/(100*BR447*(1000-AI447*BY447))</f>
        <v>0</v>
      </c>
      <c r="L447">
        <f>CC447*AI447*(BX447-BW447*(1000-AI447*BZ447)/(1000-AI447*BY447))/(100*BR447)</f>
        <v>0</v>
      </c>
      <c r="M447">
        <f>BW447 - IF(AI447&gt;1, L447*BR447*100.0/(AK447*CK447), 0)</f>
        <v>0</v>
      </c>
      <c r="N447">
        <f>((T447-J447/2)*M447-L447)/(T447+J447/2)</f>
        <v>0</v>
      </c>
      <c r="O447">
        <f>N447*(CD447+CE447)/1000.0</f>
        <v>0</v>
      </c>
      <c r="P447">
        <f>(BW447 - IF(AI447&gt;1, L447*BR447*100.0/(AK447*CK447), 0))*(CD447+CE447)/1000.0</f>
        <v>0</v>
      </c>
      <c r="Q447">
        <f>2.0/((1/S447-1/R447)+SIGN(S447)*SQRT((1/S447-1/R447)*(1/S447-1/R447) + 4*BS447/((BS447+1)*(BS447+1))*(2*1/S447*1/R447-1/R447*1/R447)))</f>
        <v>0</v>
      </c>
      <c r="R447">
        <f>IF(LEFT(BT447,1)&lt;&gt;"0",IF(LEFT(BT447,1)="1",3.0,BU447),$D$5+$E$5*(CK447*CD447/($K$5*1000))+$F$5*(CK447*CD447/($K$5*1000))*MAX(MIN(BR447,$J$5),$I$5)*MAX(MIN(BR447,$J$5),$I$5)+$G$5*MAX(MIN(BR447,$J$5),$I$5)*(CK447*CD447/($K$5*1000))+$H$5*(CK447*CD447/($K$5*1000))*(CK447*CD447/($K$5*1000)))</f>
        <v>0</v>
      </c>
      <c r="S447">
        <f>J447*(1000-(1000*0.61365*exp(17.502*W447/(240.97+W447))/(CD447+CE447)+BY447)/2)/(1000*0.61365*exp(17.502*W447/(240.97+W447))/(CD447+CE447)-BY447)</f>
        <v>0</v>
      </c>
      <c r="T447">
        <f>1/((BS447+1)/(Q447/1.6)+1/(R447/1.37)) + BS447/((BS447+1)/(Q447/1.6) + BS447/(R447/1.37))</f>
        <v>0</v>
      </c>
      <c r="U447">
        <f>(BN447*BQ447)</f>
        <v>0</v>
      </c>
      <c r="V447">
        <f>(CF447+(U447+2*0.95*5.67E-8*(((CF447+$B$7)+273)^4-(CF447+273)^4)-44100*J447)/(1.84*29.3*R447+8*0.95*5.67E-8*(CF447+273)^3))</f>
        <v>0</v>
      </c>
      <c r="W447">
        <f>($C$7*CG447+$D$7*CH447+$E$7*V447)</f>
        <v>0</v>
      </c>
      <c r="X447">
        <f>0.61365*exp(17.502*W447/(240.97+W447))</f>
        <v>0</v>
      </c>
      <c r="Y447">
        <f>(Z447/AA447*100)</f>
        <v>0</v>
      </c>
      <c r="Z447">
        <f>BY447*(CD447+CE447)/1000</f>
        <v>0</v>
      </c>
      <c r="AA447">
        <f>0.61365*exp(17.502*CF447/(240.97+CF447))</f>
        <v>0</v>
      </c>
      <c r="AB447">
        <f>(X447-BY447*(CD447+CE447)/1000)</f>
        <v>0</v>
      </c>
      <c r="AC447">
        <f>(-J447*44100)</f>
        <v>0</v>
      </c>
      <c r="AD447">
        <f>2*29.3*R447*0.92*(CF447-W447)</f>
        <v>0</v>
      </c>
      <c r="AE447">
        <f>2*0.95*5.67E-8*(((CF447+$B$7)+273)^4-(W447+273)^4)</f>
        <v>0</v>
      </c>
      <c r="AF447">
        <f>U447+AE447+AC447+AD447</f>
        <v>0</v>
      </c>
      <c r="AG447">
        <v>9</v>
      </c>
      <c r="AH447">
        <v>1</v>
      </c>
      <c r="AI447">
        <f>IF(AG447*$H$13&gt;=AK447,1.0,(AK447/(AK447-AG447*$H$13)))</f>
        <v>0</v>
      </c>
      <c r="AJ447">
        <f>(AI447-1)*100</f>
        <v>0</v>
      </c>
      <c r="AK447">
        <f>MAX(0,($B$13+$C$13*CK447)/(1+$D$13*CK447)*CD447/(CF447+273)*$E$13)</f>
        <v>0</v>
      </c>
      <c r="AL447" t="s">
        <v>292</v>
      </c>
      <c r="AM447" t="s">
        <v>292</v>
      </c>
      <c r="AN447">
        <v>0</v>
      </c>
      <c r="AO447">
        <v>0</v>
      </c>
      <c r="AP447">
        <f>1-AN447/AO447</f>
        <v>0</v>
      </c>
      <c r="AQ447">
        <v>0</v>
      </c>
      <c r="AR447" t="s">
        <v>292</v>
      </c>
      <c r="AS447" t="s">
        <v>292</v>
      </c>
      <c r="AT447">
        <v>0</v>
      </c>
      <c r="AU447">
        <v>0</v>
      </c>
      <c r="AV447">
        <f>1-AT447/AU447</f>
        <v>0</v>
      </c>
      <c r="AW447">
        <v>0.5</v>
      </c>
      <c r="AX447">
        <f>BO447</f>
        <v>0</v>
      </c>
      <c r="AY447">
        <f>L447</f>
        <v>0</v>
      </c>
      <c r="AZ447">
        <f>AV447*AW447*AX447</f>
        <v>0</v>
      </c>
      <c r="BA447">
        <f>(AY447-AQ447)/AX447</f>
        <v>0</v>
      </c>
      <c r="BB447">
        <f>(AO447-AU447)/AU447</f>
        <v>0</v>
      </c>
      <c r="BC447">
        <f>AN447/(AP447+AN447/AU447)</f>
        <v>0</v>
      </c>
      <c r="BD447" t="s">
        <v>292</v>
      </c>
      <c r="BE447">
        <v>0</v>
      </c>
      <c r="BF447">
        <f>IF(BE447&lt;&gt;0, BE447, BC447)</f>
        <v>0</v>
      </c>
      <c r="BG447">
        <f>1-BF447/AU447</f>
        <v>0</v>
      </c>
      <c r="BH447">
        <f>(AU447-AT447)/(AU447-BF447)</f>
        <v>0</v>
      </c>
      <c r="BI447">
        <f>(AO447-AU447)/(AO447-BF447)</f>
        <v>0</v>
      </c>
      <c r="BJ447">
        <f>(AU447-AT447)/(AU447-AN447)</f>
        <v>0</v>
      </c>
      <c r="BK447">
        <f>(AO447-AU447)/(AO447-AN447)</f>
        <v>0</v>
      </c>
      <c r="BL447">
        <f>(BH447*BF447/AT447)</f>
        <v>0</v>
      </c>
      <c r="BM447">
        <f>(1-BL447)</f>
        <v>0</v>
      </c>
      <c r="BN447">
        <f>$B$11*CL447+$C$11*CM447+$F$11*CN447*(1-CQ447)</f>
        <v>0</v>
      </c>
      <c r="BO447">
        <f>BN447*BP447</f>
        <v>0</v>
      </c>
      <c r="BP447">
        <f>($B$11*$D$9+$C$11*$D$9+$F$11*((DA447+CS447)/MAX(DA447+CS447+DB447, 0.1)*$I$9+DB447/MAX(DA447+CS447+DB447, 0.1)*$J$9))/($B$11+$C$11+$F$11)</f>
        <v>0</v>
      </c>
      <c r="BQ447">
        <f>($B$11*$K$9+$C$11*$K$9+$F$11*((DA447+CS447)/MAX(DA447+CS447+DB447, 0.1)*$P$9+DB447/MAX(DA447+CS447+DB447, 0.1)*$Q$9))/($B$11+$C$11+$F$11)</f>
        <v>0</v>
      </c>
      <c r="BR447">
        <v>6</v>
      </c>
      <c r="BS447">
        <v>0.5</v>
      </c>
      <c r="BT447" t="s">
        <v>293</v>
      </c>
      <c r="BU447">
        <v>2</v>
      </c>
      <c r="BV447">
        <v>1626127173.6</v>
      </c>
      <c r="BW447">
        <v>398.791333333333</v>
      </c>
      <c r="BX447">
        <v>419.985333333333</v>
      </c>
      <c r="BY447">
        <v>14.6124333333333</v>
      </c>
      <c r="BZ447">
        <v>8.44601</v>
      </c>
      <c r="CA447">
        <v>396.666666666667</v>
      </c>
      <c r="CB447">
        <v>14.6142</v>
      </c>
      <c r="CC447">
        <v>899.977666666667</v>
      </c>
      <c r="CD447">
        <v>100.771</v>
      </c>
      <c r="CE447">
        <v>0.112235666666667</v>
      </c>
      <c r="CF447">
        <v>30.0710333333333</v>
      </c>
      <c r="CG447">
        <v>27.8769333333333</v>
      </c>
      <c r="CH447">
        <v>999.9</v>
      </c>
      <c r="CI447">
        <v>0</v>
      </c>
      <c r="CJ447">
        <v>0</v>
      </c>
      <c r="CK447">
        <v>9970.20666666667</v>
      </c>
      <c r="CL447">
        <v>0</v>
      </c>
      <c r="CM447">
        <v>0.221023</v>
      </c>
      <c r="CN447">
        <v>1459.95</v>
      </c>
      <c r="CO447">
        <v>0.973000666666667</v>
      </c>
      <c r="CP447">
        <v>0.0269992333333333</v>
      </c>
      <c r="CQ447">
        <v>0</v>
      </c>
      <c r="CR447">
        <v>877.662666666667</v>
      </c>
      <c r="CS447">
        <v>4.99999</v>
      </c>
      <c r="CT447">
        <v>12898.9333333333</v>
      </c>
      <c r="CU447">
        <v>12727.9</v>
      </c>
      <c r="CV447">
        <v>40.8956666666667</v>
      </c>
      <c r="CW447">
        <v>42.562</v>
      </c>
      <c r="CX447">
        <v>41.812</v>
      </c>
      <c r="CY447">
        <v>42.125</v>
      </c>
      <c r="CZ447">
        <v>43.25</v>
      </c>
      <c r="DA447">
        <v>1415.67</v>
      </c>
      <c r="DB447">
        <v>39.28</v>
      </c>
      <c r="DC447">
        <v>0</v>
      </c>
      <c r="DD447">
        <v>1626127183.9</v>
      </c>
      <c r="DE447">
        <v>0</v>
      </c>
      <c r="DF447">
        <v>877.33752</v>
      </c>
      <c r="DG447">
        <v>3.36084617545912</v>
      </c>
      <c r="DH447">
        <v>50.046153659602</v>
      </c>
      <c r="DI447">
        <v>12894.628</v>
      </c>
      <c r="DJ447">
        <v>15</v>
      </c>
      <c r="DK447">
        <v>1626126261</v>
      </c>
      <c r="DL447" t="s">
        <v>294</v>
      </c>
      <c r="DM447">
        <v>1626126255</v>
      </c>
      <c r="DN447">
        <v>1626126261</v>
      </c>
      <c r="DO447">
        <v>7</v>
      </c>
      <c r="DP447">
        <v>0.339</v>
      </c>
      <c r="DQ447">
        <v>0.02</v>
      </c>
      <c r="DR447">
        <v>2.158</v>
      </c>
      <c r="DS447">
        <v>-0.064</v>
      </c>
      <c r="DT447">
        <v>420</v>
      </c>
      <c r="DU447">
        <v>4</v>
      </c>
      <c r="DV447">
        <v>0.09</v>
      </c>
      <c r="DW447">
        <v>0.05</v>
      </c>
      <c r="DX447">
        <v>-21.2200170731707</v>
      </c>
      <c r="DY447">
        <v>-0.111177700348469</v>
      </c>
      <c r="DZ447">
        <v>0.0254866574604604</v>
      </c>
      <c r="EA447">
        <v>1</v>
      </c>
      <c r="EB447">
        <v>877.154</v>
      </c>
      <c r="EC447">
        <v>2.76501896333668</v>
      </c>
      <c r="ED447">
        <v>0.331035473701063</v>
      </c>
      <c r="EE447">
        <v>1</v>
      </c>
      <c r="EF447">
        <v>6.11478292682927</v>
      </c>
      <c r="EG447">
        <v>0.334935470383278</v>
      </c>
      <c r="EH447">
        <v>0.0343279205315299</v>
      </c>
      <c r="EI447">
        <v>0</v>
      </c>
      <c r="EJ447">
        <v>2</v>
      </c>
      <c r="EK447">
        <v>3</v>
      </c>
      <c r="EL447" t="s">
        <v>340</v>
      </c>
      <c r="EM447">
        <v>100</v>
      </c>
      <c r="EN447">
        <v>100</v>
      </c>
      <c r="EO447">
        <v>2.124</v>
      </c>
      <c r="EP447">
        <v>-0.0016</v>
      </c>
      <c r="EQ447">
        <v>1.36772170046793</v>
      </c>
      <c r="ER447">
        <v>0.00225868272383977</v>
      </c>
      <c r="ES447">
        <v>-9.96746185667655e-07</v>
      </c>
      <c r="ET447">
        <v>2.83711317370827e-10</v>
      </c>
      <c r="EU447">
        <v>-0.063082517618382</v>
      </c>
      <c r="EV447">
        <v>-0.00217948432402501</v>
      </c>
      <c r="EW447">
        <v>0.000453263451741206</v>
      </c>
      <c r="EX447">
        <v>-1.16319206543697e-06</v>
      </c>
      <c r="EY447">
        <v>-2</v>
      </c>
      <c r="EZ447">
        <v>2196</v>
      </c>
      <c r="FA447">
        <v>1</v>
      </c>
      <c r="FB447">
        <v>25</v>
      </c>
      <c r="FC447">
        <v>15.3</v>
      </c>
      <c r="FD447">
        <v>15.2</v>
      </c>
      <c r="FE447">
        <v>18</v>
      </c>
      <c r="FF447">
        <v>949.941</v>
      </c>
      <c r="FG447">
        <v>429.856</v>
      </c>
      <c r="FH447">
        <v>36.158</v>
      </c>
      <c r="FI447">
        <v>25.4847</v>
      </c>
      <c r="FJ447">
        <v>30.0003</v>
      </c>
      <c r="FK447">
        <v>25.5176</v>
      </c>
      <c r="FL447">
        <v>25.5476</v>
      </c>
      <c r="FM447">
        <v>25.354</v>
      </c>
      <c r="FN447">
        <v>53.1751</v>
      </c>
      <c r="FO447">
        <v>0</v>
      </c>
      <c r="FP447">
        <v>36.3</v>
      </c>
      <c r="FQ447">
        <v>420</v>
      </c>
      <c r="FR447">
        <v>8.62117</v>
      </c>
      <c r="FS447">
        <v>101.437</v>
      </c>
      <c r="FT447">
        <v>102.052</v>
      </c>
    </row>
    <row r="448" spans="1:176">
      <c r="A448">
        <v>432</v>
      </c>
      <c r="B448">
        <v>1626127176.6</v>
      </c>
      <c r="C448">
        <v>862.099999904633</v>
      </c>
      <c r="D448" t="s">
        <v>1158</v>
      </c>
      <c r="E448" t="s">
        <v>1159</v>
      </c>
      <c r="F448">
        <v>1</v>
      </c>
      <c r="I448">
        <v>1626127175.6</v>
      </c>
      <c r="J448">
        <f>(K448)/1000</f>
        <v>0</v>
      </c>
      <c r="K448">
        <f>1000*CC448*AI448*(BY448-BZ448)/(100*BR448*(1000-AI448*BY448))</f>
        <v>0</v>
      </c>
      <c r="L448">
        <f>CC448*AI448*(BX448-BW448*(1000-AI448*BZ448)/(1000-AI448*BY448))/(100*BR448)</f>
        <v>0</v>
      </c>
      <c r="M448">
        <f>BW448 - IF(AI448&gt;1, L448*BR448*100.0/(AK448*CK448), 0)</f>
        <v>0</v>
      </c>
      <c r="N448">
        <f>((T448-J448/2)*M448-L448)/(T448+J448/2)</f>
        <v>0</v>
      </c>
      <c r="O448">
        <f>N448*(CD448+CE448)/1000.0</f>
        <v>0</v>
      </c>
      <c r="P448">
        <f>(BW448 - IF(AI448&gt;1, L448*BR448*100.0/(AK448*CK448), 0))*(CD448+CE448)/1000.0</f>
        <v>0</v>
      </c>
      <c r="Q448">
        <f>2.0/((1/S448-1/R448)+SIGN(S448)*SQRT((1/S448-1/R448)*(1/S448-1/R448) + 4*BS448/((BS448+1)*(BS448+1))*(2*1/S448*1/R448-1/R448*1/R448)))</f>
        <v>0</v>
      </c>
      <c r="R448">
        <f>IF(LEFT(BT448,1)&lt;&gt;"0",IF(LEFT(BT448,1)="1",3.0,BU448),$D$5+$E$5*(CK448*CD448/($K$5*1000))+$F$5*(CK448*CD448/($K$5*1000))*MAX(MIN(BR448,$J$5),$I$5)*MAX(MIN(BR448,$J$5),$I$5)+$G$5*MAX(MIN(BR448,$J$5),$I$5)*(CK448*CD448/($K$5*1000))+$H$5*(CK448*CD448/($K$5*1000))*(CK448*CD448/($K$5*1000)))</f>
        <v>0</v>
      </c>
      <c r="S448">
        <f>J448*(1000-(1000*0.61365*exp(17.502*W448/(240.97+W448))/(CD448+CE448)+BY448)/2)/(1000*0.61365*exp(17.502*W448/(240.97+W448))/(CD448+CE448)-BY448)</f>
        <v>0</v>
      </c>
      <c r="T448">
        <f>1/((BS448+1)/(Q448/1.6)+1/(R448/1.37)) + BS448/((BS448+1)/(Q448/1.6) + BS448/(R448/1.37))</f>
        <v>0</v>
      </c>
      <c r="U448">
        <f>(BN448*BQ448)</f>
        <v>0</v>
      </c>
      <c r="V448">
        <f>(CF448+(U448+2*0.95*5.67E-8*(((CF448+$B$7)+273)^4-(CF448+273)^4)-44100*J448)/(1.84*29.3*R448+8*0.95*5.67E-8*(CF448+273)^3))</f>
        <v>0</v>
      </c>
      <c r="W448">
        <f>($C$7*CG448+$D$7*CH448+$E$7*V448)</f>
        <v>0</v>
      </c>
      <c r="X448">
        <f>0.61365*exp(17.502*W448/(240.97+W448))</f>
        <v>0</v>
      </c>
      <c r="Y448">
        <f>(Z448/AA448*100)</f>
        <v>0</v>
      </c>
      <c r="Z448">
        <f>BY448*(CD448+CE448)/1000</f>
        <v>0</v>
      </c>
      <c r="AA448">
        <f>0.61365*exp(17.502*CF448/(240.97+CF448))</f>
        <v>0</v>
      </c>
      <c r="AB448">
        <f>(X448-BY448*(CD448+CE448)/1000)</f>
        <v>0</v>
      </c>
      <c r="AC448">
        <f>(-J448*44100)</f>
        <v>0</v>
      </c>
      <c r="AD448">
        <f>2*29.3*R448*0.92*(CF448-W448)</f>
        <v>0</v>
      </c>
      <c r="AE448">
        <f>2*0.95*5.67E-8*(((CF448+$B$7)+273)^4-(W448+273)^4)</f>
        <v>0</v>
      </c>
      <c r="AF448">
        <f>U448+AE448+AC448+AD448</f>
        <v>0</v>
      </c>
      <c r="AG448">
        <v>8</v>
      </c>
      <c r="AH448">
        <v>1</v>
      </c>
      <c r="AI448">
        <f>IF(AG448*$H$13&gt;=AK448,1.0,(AK448/(AK448-AG448*$H$13)))</f>
        <v>0</v>
      </c>
      <c r="AJ448">
        <f>(AI448-1)*100</f>
        <v>0</v>
      </c>
      <c r="AK448">
        <f>MAX(0,($B$13+$C$13*CK448)/(1+$D$13*CK448)*CD448/(CF448+273)*$E$13)</f>
        <v>0</v>
      </c>
      <c r="AL448" t="s">
        <v>292</v>
      </c>
      <c r="AM448" t="s">
        <v>292</v>
      </c>
      <c r="AN448">
        <v>0</v>
      </c>
      <c r="AO448">
        <v>0</v>
      </c>
      <c r="AP448">
        <f>1-AN448/AO448</f>
        <v>0</v>
      </c>
      <c r="AQ448">
        <v>0</v>
      </c>
      <c r="AR448" t="s">
        <v>292</v>
      </c>
      <c r="AS448" t="s">
        <v>292</v>
      </c>
      <c r="AT448">
        <v>0</v>
      </c>
      <c r="AU448">
        <v>0</v>
      </c>
      <c r="AV448">
        <f>1-AT448/AU448</f>
        <v>0</v>
      </c>
      <c r="AW448">
        <v>0.5</v>
      </c>
      <c r="AX448">
        <f>BO448</f>
        <v>0</v>
      </c>
      <c r="AY448">
        <f>L448</f>
        <v>0</v>
      </c>
      <c r="AZ448">
        <f>AV448*AW448*AX448</f>
        <v>0</v>
      </c>
      <c r="BA448">
        <f>(AY448-AQ448)/AX448</f>
        <v>0</v>
      </c>
      <c r="BB448">
        <f>(AO448-AU448)/AU448</f>
        <v>0</v>
      </c>
      <c r="BC448">
        <f>AN448/(AP448+AN448/AU448)</f>
        <v>0</v>
      </c>
      <c r="BD448" t="s">
        <v>292</v>
      </c>
      <c r="BE448">
        <v>0</v>
      </c>
      <c r="BF448">
        <f>IF(BE448&lt;&gt;0, BE448, BC448)</f>
        <v>0</v>
      </c>
      <c r="BG448">
        <f>1-BF448/AU448</f>
        <v>0</v>
      </c>
      <c r="BH448">
        <f>(AU448-AT448)/(AU448-BF448)</f>
        <v>0</v>
      </c>
      <c r="BI448">
        <f>(AO448-AU448)/(AO448-BF448)</f>
        <v>0</v>
      </c>
      <c r="BJ448">
        <f>(AU448-AT448)/(AU448-AN448)</f>
        <v>0</v>
      </c>
      <c r="BK448">
        <f>(AO448-AU448)/(AO448-AN448)</f>
        <v>0</v>
      </c>
      <c r="BL448">
        <f>(BH448*BF448/AT448)</f>
        <v>0</v>
      </c>
      <c r="BM448">
        <f>(1-BL448)</f>
        <v>0</v>
      </c>
      <c r="BN448">
        <f>$B$11*CL448+$C$11*CM448+$F$11*CN448*(1-CQ448)</f>
        <v>0</v>
      </c>
      <c r="BO448">
        <f>BN448*BP448</f>
        <v>0</v>
      </c>
      <c r="BP448">
        <f>($B$11*$D$9+$C$11*$D$9+$F$11*((DA448+CS448)/MAX(DA448+CS448+DB448, 0.1)*$I$9+DB448/MAX(DA448+CS448+DB448, 0.1)*$J$9))/($B$11+$C$11+$F$11)</f>
        <v>0</v>
      </c>
      <c r="BQ448">
        <f>($B$11*$K$9+$C$11*$K$9+$F$11*((DA448+CS448)/MAX(DA448+CS448+DB448, 0.1)*$P$9+DB448/MAX(DA448+CS448+DB448, 0.1)*$Q$9))/($B$11+$C$11+$F$11)</f>
        <v>0</v>
      </c>
      <c r="BR448">
        <v>6</v>
      </c>
      <c r="BS448">
        <v>0.5</v>
      </c>
      <c r="BT448" t="s">
        <v>293</v>
      </c>
      <c r="BU448">
        <v>2</v>
      </c>
      <c r="BV448">
        <v>1626127175.6</v>
      </c>
      <c r="BW448">
        <v>398.79</v>
      </c>
      <c r="BX448">
        <v>419.939333333333</v>
      </c>
      <c r="BY448">
        <v>14.6490666666667</v>
      </c>
      <c r="BZ448">
        <v>8.4723</v>
      </c>
      <c r="CA448">
        <v>396.665333333333</v>
      </c>
      <c r="CB448">
        <v>14.6504</v>
      </c>
      <c r="CC448">
        <v>899.962333333333</v>
      </c>
      <c r="CD448">
        <v>100.771333333333</v>
      </c>
      <c r="CE448">
        <v>0.112348</v>
      </c>
      <c r="CF448">
        <v>30.1184</v>
      </c>
      <c r="CG448">
        <v>27.9082</v>
      </c>
      <c r="CH448">
        <v>999.9</v>
      </c>
      <c r="CI448">
        <v>0</v>
      </c>
      <c r="CJ448">
        <v>0</v>
      </c>
      <c r="CK448">
        <v>9980.41666666667</v>
      </c>
      <c r="CL448">
        <v>0</v>
      </c>
      <c r="CM448">
        <v>0.221023</v>
      </c>
      <c r="CN448">
        <v>1460.02666666667</v>
      </c>
      <c r="CO448">
        <v>0.972999</v>
      </c>
      <c r="CP448">
        <v>0.0270008</v>
      </c>
      <c r="CQ448">
        <v>0</v>
      </c>
      <c r="CR448">
        <v>877.725666666667</v>
      </c>
      <c r="CS448">
        <v>4.99999</v>
      </c>
      <c r="CT448">
        <v>12901</v>
      </c>
      <c r="CU448">
        <v>12728.6</v>
      </c>
      <c r="CV448">
        <v>40.875</v>
      </c>
      <c r="CW448">
        <v>42.562</v>
      </c>
      <c r="CX448">
        <v>41.812</v>
      </c>
      <c r="CY448">
        <v>42.125</v>
      </c>
      <c r="CZ448">
        <v>43.25</v>
      </c>
      <c r="DA448">
        <v>1415.74</v>
      </c>
      <c r="DB448">
        <v>39.2866666666667</v>
      </c>
      <c r="DC448">
        <v>0</v>
      </c>
      <c r="DD448">
        <v>1626127185.7</v>
      </c>
      <c r="DE448">
        <v>0</v>
      </c>
      <c r="DF448">
        <v>877.415</v>
      </c>
      <c r="DG448">
        <v>3.01750429922025</v>
      </c>
      <c r="DH448">
        <v>50.0478632048875</v>
      </c>
      <c r="DI448">
        <v>12895.8192307692</v>
      </c>
      <c r="DJ448">
        <v>15</v>
      </c>
      <c r="DK448">
        <v>1626126261</v>
      </c>
      <c r="DL448" t="s">
        <v>294</v>
      </c>
      <c r="DM448">
        <v>1626126255</v>
      </c>
      <c r="DN448">
        <v>1626126261</v>
      </c>
      <c r="DO448">
        <v>7</v>
      </c>
      <c r="DP448">
        <v>0.339</v>
      </c>
      <c r="DQ448">
        <v>0.02</v>
      </c>
      <c r="DR448">
        <v>2.158</v>
      </c>
      <c r="DS448">
        <v>-0.064</v>
      </c>
      <c r="DT448">
        <v>420</v>
      </c>
      <c r="DU448">
        <v>4</v>
      </c>
      <c r="DV448">
        <v>0.09</v>
      </c>
      <c r="DW448">
        <v>0.05</v>
      </c>
      <c r="DX448">
        <v>-21.2131585365854</v>
      </c>
      <c r="DY448">
        <v>0.00546271777006775</v>
      </c>
      <c r="DZ448">
        <v>0.0334496999557054</v>
      </c>
      <c r="EA448">
        <v>1</v>
      </c>
      <c r="EB448">
        <v>877.254342857143</v>
      </c>
      <c r="EC448">
        <v>3.05544241236859</v>
      </c>
      <c r="ED448">
        <v>0.363584766524927</v>
      </c>
      <c r="EE448">
        <v>1</v>
      </c>
      <c r="EF448">
        <v>6.12428609756098</v>
      </c>
      <c r="EG448">
        <v>0.349917491289194</v>
      </c>
      <c r="EH448">
        <v>0.035508202479252</v>
      </c>
      <c r="EI448">
        <v>0</v>
      </c>
      <c r="EJ448">
        <v>2</v>
      </c>
      <c r="EK448">
        <v>3</v>
      </c>
      <c r="EL448" t="s">
        <v>340</v>
      </c>
      <c r="EM448">
        <v>100</v>
      </c>
      <c r="EN448">
        <v>100</v>
      </c>
      <c r="EO448">
        <v>2.124</v>
      </c>
      <c r="EP448">
        <v>-0.0012</v>
      </c>
      <c r="EQ448">
        <v>1.36772170046793</v>
      </c>
      <c r="ER448">
        <v>0.00225868272383977</v>
      </c>
      <c r="ES448">
        <v>-9.96746185667655e-07</v>
      </c>
      <c r="ET448">
        <v>2.83711317370827e-10</v>
      </c>
      <c r="EU448">
        <v>-0.063082517618382</v>
      </c>
      <c r="EV448">
        <v>-0.00217948432402501</v>
      </c>
      <c r="EW448">
        <v>0.000453263451741206</v>
      </c>
      <c r="EX448">
        <v>-1.16319206543697e-06</v>
      </c>
      <c r="EY448">
        <v>-2</v>
      </c>
      <c r="EZ448">
        <v>2196</v>
      </c>
      <c r="FA448">
        <v>1</v>
      </c>
      <c r="FB448">
        <v>25</v>
      </c>
      <c r="FC448">
        <v>15.4</v>
      </c>
      <c r="FD448">
        <v>15.3</v>
      </c>
      <c r="FE448">
        <v>18</v>
      </c>
      <c r="FF448">
        <v>950.093</v>
      </c>
      <c r="FG448">
        <v>429.955</v>
      </c>
      <c r="FH448">
        <v>36.2278</v>
      </c>
      <c r="FI448">
        <v>25.4881</v>
      </c>
      <c r="FJ448">
        <v>30.0004</v>
      </c>
      <c r="FK448">
        <v>25.5188</v>
      </c>
      <c r="FL448">
        <v>25.5489</v>
      </c>
      <c r="FM448">
        <v>25.3535</v>
      </c>
      <c r="FN448">
        <v>52.9008</v>
      </c>
      <c r="FO448">
        <v>0</v>
      </c>
      <c r="FP448">
        <v>36.3</v>
      </c>
      <c r="FQ448">
        <v>420</v>
      </c>
      <c r="FR448">
        <v>8.62732</v>
      </c>
      <c r="FS448">
        <v>101.437</v>
      </c>
      <c r="FT448">
        <v>102.052</v>
      </c>
    </row>
    <row r="449" spans="1:176">
      <c r="A449">
        <v>433</v>
      </c>
      <c r="B449">
        <v>1626127178.6</v>
      </c>
      <c r="C449">
        <v>864.099999904633</v>
      </c>
      <c r="D449" t="s">
        <v>1160</v>
      </c>
      <c r="E449" t="s">
        <v>1161</v>
      </c>
      <c r="F449">
        <v>1</v>
      </c>
      <c r="I449">
        <v>1626127177.6</v>
      </c>
      <c r="J449">
        <f>(K449)/1000</f>
        <v>0</v>
      </c>
      <c r="K449">
        <f>1000*CC449*AI449*(BY449-BZ449)/(100*BR449*(1000-AI449*BY449))</f>
        <v>0</v>
      </c>
      <c r="L449">
        <f>CC449*AI449*(BX449-BW449*(1000-AI449*BZ449)/(1000-AI449*BY449))/(100*BR449)</f>
        <v>0</v>
      </c>
      <c r="M449">
        <f>BW449 - IF(AI449&gt;1, L449*BR449*100.0/(AK449*CK449), 0)</f>
        <v>0</v>
      </c>
      <c r="N449">
        <f>((T449-J449/2)*M449-L449)/(T449+J449/2)</f>
        <v>0</v>
      </c>
      <c r="O449">
        <f>N449*(CD449+CE449)/1000.0</f>
        <v>0</v>
      </c>
      <c r="P449">
        <f>(BW449 - IF(AI449&gt;1, L449*BR449*100.0/(AK449*CK449), 0))*(CD449+CE449)/1000.0</f>
        <v>0</v>
      </c>
      <c r="Q449">
        <f>2.0/((1/S449-1/R449)+SIGN(S449)*SQRT((1/S449-1/R449)*(1/S449-1/R449) + 4*BS449/((BS449+1)*(BS449+1))*(2*1/S449*1/R449-1/R449*1/R449)))</f>
        <v>0</v>
      </c>
      <c r="R449">
        <f>IF(LEFT(BT449,1)&lt;&gt;"0",IF(LEFT(BT449,1)="1",3.0,BU449),$D$5+$E$5*(CK449*CD449/($K$5*1000))+$F$5*(CK449*CD449/($K$5*1000))*MAX(MIN(BR449,$J$5),$I$5)*MAX(MIN(BR449,$J$5),$I$5)+$G$5*MAX(MIN(BR449,$J$5),$I$5)*(CK449*CD449/($K$5*1000))+$H$5*(CK449*CD449/($K$5*1000))*(CK449*CD449/($K$5*1000)))</f>
        <v>0</v>
      </c>
      <c r="S449">
        <f>J449*(1000-(1000*0.61365*exp(17.502*W449/(240.97+W449))/(CD449+CE449)+BY449)/2)/(1000*0.61365*exp(17.502*W449/(240.97+W449))/(CD449+CE449)-BY449)</f>
        <v>0</v>
      </c>
      <c r="T449">
        <f>1/((BS449+1)/(Q449/1.6)+1/(R449/1.37)) + BS449/((BS449+1)/(Q449/1.6) + BS449/(R449/1.37))</f>
        <v>0</v>
      </c>
      <c r="U449">
        <f>(BN449*BQ449)</f>
        <v>0</v>
      </c>
      <c r="V449">
        <f>(CF449+(U449+2*0.95*5.67E-8*(((CF449+$B$7)+273)^4-(CF449+273)^4)-44100*J449)/(1.84*29.3*R449+8*0.95*5.67E-8*(CF449+273)^3))</f>
        <v>0</v>
      </c>
      <c r="W449">
        <f>($C$7*CG449+$D$7*CH449+$E$7*V449)</f>
        <v>0</v>
      </c>
      <c r="X449">
        <f>0.61365*exp(17.502*W449/(240.97+W449))</f>
        <v>0</v>
      </c>
      <c r="Y449">
        <f>(Z449/AA449*100)</f>
        <v>0</v>
      </c>
      <c r="Z449">
        <f>BY449*(CD449+CE449)/1000</f>
        <v>0</v>
      </c>
      <c r="AA449">
        <f>0.61365*exp(17.502*CF449/(240.97+CF449))</f>
        <v>0</v>
      </c>
      <c r="AB449">
        <f>(X449-BY449*(CD449+CE449)/1000)</f>
        <v>0</v>
      </c>
      <c r="AC449">
        <f>(-J449*44100)</f>
        <v>0</v>
      </c>
      <c r="AD449">
        <f>2*29.3*R449*0.92*(CF449-W449)</f>
        <v>0</v>
      </c>
      <c r="AE449">
        <f>2*0.95*5.67E-8*(((CF449+$B$7)+273)^4-(W449+273)^4)</f>
        <v>0</v>
      </c>
      <c r="AF449">
        <f>U449+AE449+AC449+AD449</f>
        <v>0</v>
      </c>
      <c r="AG449">
        <v>9</v>
      </c>
      <c r="AH449">
        <v>1</v>
      </c>
      <c r="AI449">
        <f>IF(AG449*$H$13&gt;=AK449,1.0,(AK449/(AK449-AG449*$H$13)))</f>
        <v>0</v>
      </c>
      <c r="AJ449">
        <f>(AI449-1)*100</f>
        <v>0</v>
      </c>
      <c r="AK449">
        <f>MAX(0,($B$13+$C$13*CK449)/(1+$D$13*CK449)*CD449/(CF449+273)*$E$13)</f>
        <v>0</v>
      </c>
      <c r="AL449" t="s">
        <v>292</v>
      </c>
      <c r="AM449" t="s">
        <v>292</v>
      </c>
      <c r="AN449">
        <v>0</v>
      </c>
      <c r="AO449">
        <v>0</v>
      </c>
      <c r="AP449">
        <f>1-AN449/AO449</f>
        <v>0</v>
      </c>
      <c r="AQ449">
        <v>0</v>
      </c>
      <c r="AR449" t="s">
        <v>292</v>
      </c>
      <c r="AS449" t="s">
        <v>292</v>
      </c>
      <c r="AT449">
        <v>0</v>
      </c>
      <c r="AU449">
        <v>0</v>
      </c>
      <c r="AV449">
        <f>1-AT449/AU449</f>
        <v>0</v>
      </c>
      <c r="AW449">
        <v>0.5</v>
      </c>
      <c r="AX449">
        <f>BO449</f>
        <v>0</v>
      </c>
      <c r="AY449">
        <f>L449</f>
        <v>0</v>
      </c>
      <c r="AZ449">
        <f>AV449*AW449*AX449</f>
        <v>0</v>
      </c>
      <c r="BA449">
        <f>(AY449-AQ449)/AX449</f>
        <v>0</v>
      </c>
      <c r="BB449">
        <f>(AO449-AU449)/AU449</f>
        <v>0</v>
      </c>
      <c r="BC449">
        <f>AN449/(AP449+AN449/AU449)</f>
        <v>0</v>
      </c>
      <c r="BD449" t="s">
        <v>292</v>
      </c>
      <c r="BE449">
        <v>0</v>
      </c>
      <c r="BF449">
        <f>IF(BE449&lt;&gt;0, BE449, BC449)</f>
        <v>0</v>
      </c>
      <c r="BG449">
        <f>1-BF449/AU449</f>
        <v>0</v>
      </c>
      <c r="BH449">
        <f>(AU449-AT449)/(AU449-BF449)</f>
        <v>0</v>
      </c>
      <c r="BI449">
        <f>(AO449-AU449)/(AO449-BF449)</f>
        <v>0</v>
      </c>
      <c r="BJ449">
        <f>(AU449-AT449)/(AU449-AN449)</f>
        <v>0</v>
      </c>
      <c r="BK449">
        <f>(AO449-AU449)/(AO449-AN449)</f>
        <v>0</v>
      </c>
      <c r="BL449">
        <f>(BH449*BF449/AT449)</f>
        <v>0</v>
      </c>
      <c r="BM449">
        <f>(1-BL449)</f>
        <v>0</v>
      </c>
      <c r="BN449">
        <f>$B$11*CL449+$C$11*CM449+$F$11*CN449*(1-CQ449)</f>
        <v>0</v>
      </c>
      <c r="BO449">
        <f>BN449*BP449</f>
        <v>0</v>
      </c>
      <c r="BP449">
        <f>($B$11*$D$9+$C$11*$D$9+$F$11*((DA449+CS449)/MAX(DA449+CS449+DB449, 0.1)*$I$9+DB449/MAX(DA449+CS449+DB449, 0.1)*$J$9))/($B$11+$C$11+$F$11)</f>
        <v>0</v>
      </c>
      <c r="BQ449">
        <f>($B$11*$K$9+$C$11*$K$9+$F$11*((DA449+CS449)/MAX(DA449+CS449+DB449, 0.1)*$P$9+DB449/MAX(DA449+CS449+DB449, 0.1)*$Q$9))/($B$11+$C$11+$F$11)</f>
        <v>0</v>
      </c>
      <c r="BR449">
        <v>6</v>
      </c>
      <c r="BS449">
        <v>0.5</v>
      </c>
      <c r="BT449" t="s">
        <v>293</v>
      </c>
      <c r="BU449">
        <v>2</v>
      </c>
      <c r="BV449">
        <v>1626127177.6</v>
      </c>
      <c r="BW449">
        <v>398.769333333333</v>
      </c>
      <c r="BX449">
        <v>419.932</v>
      </c>
      <c r="BY449">
        <v>14.6888333333333</v>
      </c>
      <c r="BZ449">
        <v>8.50353666666667</v>
      </c>
      <c r="CA449">
        <v>396.644666666667</v>
      </c>
      <c r="CB449">
        <v>14.6898333333333</v>
      </c>
      <c r="CC449">
        <v>900.034666666667</v>
      </c>
      <c r="CD449">
        <v>100.772</v>
      </c>
      <c r="CE449">
        <v>0.112264666666667</v>
      </c>
      <c r="CF449">
        <v>30.1634</v>
      </c>
      <c r="CG449">
        <v>27.9432</v>
      </c>
      <c r="CH449">
        <v>999.9</v>
      </c>
      <c r="CI449">
        <v>0</v>
      </c>
      <c r="CJ449">
        <v>0</v>
      </c>
      <c r="CK449">
        <v>10043.7666666667</v>
      </c>
      <c r="CL449">
        <v>0</v>
      </c>
      <c r="CM449">
        <v>0.221023</v>
      </c>
      <c r="CN449">
        <v>1460.02666666667</v>
      </c>
      <c r="CO449">
        <v>0.973000666666667</v>
      </c>
      <c r="CP449">
        <v>0.0269992333333333</v>
      </c>
      <c r="CQ449">
        <v>0</v>
      </c>
      <c r="CR449">
        <v>877.758333333333</v>
      </c>
      <c r="CS449">
        <v>4.99999</v>
      </c>
      <c r="CT449">
        <v>12903.2666666667</v>
      </c>
      <c r="CU449">
        <v>12728.5666666667</v>
      </c>
      <c r="CV449">
        <v>40.937</v>
      </c>
      <c r="CW449">
        <v>42.562</v>
      </c>
      <c r="CX449">
        <v>41.812</v>
      </c>
      <c r="CY449">
        <v>42.125</v>
      </c>
      <c r="CZ449">
        <v>43.312</v>
      </c>
      <c r="DA449">
        <v>1415.74333333333</v>
      </c>
      <c r="DB449">
        <v>39.2833333333333</v>
      </c>
      <c r="DC449">
        <v>0</v>
      </c>
      <c r="DD449">
        <v>1626127188.1</v>
      </c>
      <c r="DE449">
        <v>0</v>
      </c>
      <c r="DF449">
        <v>877.501269230769</v>
      </c>
      <c r="DG449">
        <v>3.16557266415349</v>
      </c>
      <c r="DH449">
        <v>49.7094015814853</v>
      </c>
      <c r="DI449">
        <v>12897.9307692308</v>
      </c>
      <c r="DJ449">
        <v>15</v>
      </c>
      <c r="DK449">
        <v>1626126261</v>
      </c>
      <c r="DL449" t="s">
        <v>294</v>
      </c>
      <c r="DM449">
        <v>1626126255</v>
      </c>
      <c r="DN449">
        <v>1626126261</v>
      </c>
      <c r="DO449">
        <v>7</v>
      </c>
      <c r="DP449">
        <v>0.339</v>
      </c>
      <c r="DQ449">
        <v>0.02</v>
      </c>
      <c r="DR449">
        <v>2.158</v>
      </c>
      <c r="DS449">
        <v>-0.064</v>
      </c>
      <c r="DT449">
        <v>420</v>
      </c>
      <c r="DU449">
        <v>4</v>
      </c>
      <c r="DV449">
        <v>0.09</v>
      </c>
      <c r="DW449">
        <v>0.05</v>
      </c>
      <c r="DX449">
        <v>-21.2098951219512</v>
      </c>
      <c r="DY449">
        <v>0.113101045296168</v>
      </c>
      <c r="DZ449">
        <v>0.0363097107969185</v>
      </c>
      <c r="EA449">
        <v>1</v>
      </c>
      <c r="EB449">
        <v>877.350181818182</v>
      </c>
      <c r="EC449">
        <v>2.87231734747581</v>
      </c>
      <c r="ED449">
        <v>0.345469154396046</v>
      </c>
      <c r="EE449">
        <v>1</v>
      </c>
      <c r="EF449">
        <v>6.13537585365854</v>
      </c>
      <c r="EG449">
        <v>0.340873170731709</v>
      </c>
      <c r="EH449">
        <v>0.0346491477370716</v>
      </c>
      <c r="EI449">
        <v>0</v>
      </c>
      <c r="EJ449">
        <v>2</v>
      </c>
      <c r="EK449">
        <v>3</v>
      </c>
      <c r="EL449" t="s">
        <v>340</v>
      </c>
      <c r="EM449">
        <v>100</v>
      </c>
      <c r="EN449">
        <v>100</v>
      </c>
      <c r="EO449">
        <v>2.124</v>
      </c>
      <c r="EP449">
        <v>-0.0008</v>
      </c>
      <c r="EQ449">
        <v>1.36772170046793</v>
      </c>
      <c r="ER449">
        <v>0.00225868272383977</v>
      </c>
      <c r="ES449">
        <v>-9.96746185667655e-07</v>
      </c>
      <c r="ET449">
        <v>2.83711317370827e-10</v>
      </c>
      <c r="EU449">
        <v>-0.063082517618382</v>
      </c>
      <c r="EV449">
        <v>-0.00217948432402501</v>
      </c>
      <c r="EW449">
        <v>0.000453263451741206</v>
      </c>
      <c r="EX449">
        <v>-1.16319206543697e-06</v>
      </c>
      <c r="EY449">
        <v>-2</v>
      </c>
      <c r="EZ449">
        <v>2196</v>
      </c>
      <c r="FA449">
        <v>1</v>
      </c>
      <c r="FB449">
        <v>25</v>
      </c>
      <c r="FC449">
        <v>15.4</v>
      </c>
      <c r="FD449">
        <v>15.3</v>
      </c>
      <c r="FE449">
        <v>18</v>
      </c>
      <c r="FF449">
        <v>949.985</v>
      </c>
      <c r="FG449">
        <v>429.889</v>
      </c>
      <c r="FH449">
        <v>36.3083</v>
      </c>
      <c r="FI449">
        <v>25.4908</v>
      </c>
      <c r="FJ449">
        <v>30.0008</v>
      </c>
      <c r="FK449">
        <v>25.5202</v>
      </c>
      <c r="FL449">
        <v>25.55</v>
      </c>
      <c r="FM449">
        <v>25.3542</v>
      </c>
      <c r="FN449">
        <v>52.9008</v>
      </c>
      <c r="FO449">
        <v>0</v>
      </c>
      <c r="FP449">
        <v>36.4</v>
      </c>
      <c r="FQ449">
        <v>420</v>
      </c>
      <c r="FR449">
        <v>8.61846</v>
      </c>
      <c r="FS449">
        <v>101.437</v>
      </c>
      <c r="FT449">
        <v>102.052</v>
      </c>
    </row>
    <row r="450" spans="1:176">
      <c r="A450">
        <v>434</v>
      </c>
      <c r="B450">
        <v>1626127180.6</v>
      </c>
      <c r="C450">
        <v>866.099999904633</v>
      </c>
      <c r="D450" t="s">
        <v>1162</v>
      </c>
      <c r="E450" t="s">
        <v>1163</v>
      </c>
      <c r="F450">
        <v>1</v>
      </c>
      <c r="I450">
        <v>1626127179.6</v>
      </c>
      <c r="J450">
        <f>(K450)/1000</f>
        <v>0</v>
      </c>
      <c r="K450">
        <f>1000*CC450*AI450*(BY450-BZ450)/(100*BR450*(1000-AI450*BY450))</f>
        <v>0</v>
      </c>
      <c r="L450">
        <f>CC450*AI450*(BX450-BW450*(1000-AI450*BZ450)/(1000-AI450*BY450))/(100*BR450)</f>
        <v>0</v>
      </c>
      <c r="M450">
        <f>BW450 - IF(AI450&gt;1, L450*BR450*100.0/(AK450*CK450), 0)</f>
        <v>0</v>
      </c>
      <c r="N450">
        <f>((T450-J450/2)*M450-L450)/(T450+J450/2)</f>
        <v>0</v>
      </c>
      <c r="O450">
        <f>N450*(CD450+CE450)/1000.0</f>
        <v>0</v>
      </c>
      <c r="P450">
        <f>(BW450 - IF(AI450&gt;1, L450*BR450*100.0/(AK450*CK450), 0))*(CD450+CE450)/1000.0</f>
        <v>0</v>
      </c>
      <c r="Q450">
        <f>2.0/((1/S450-1/R450)+SIGN(S450)*SQRT((1/S450-1/R450)*(1/S450-1/R450) + 4*BS450/((BS450+1)*(BS450+1))*(2*1/S450*1/R450-1/R450*1/R450)))</f>
        <v>0</v>
      </c>
      <c r="R450">
        <f>IF(LEFT(BT450,1)&lt;&gt;"0",IF(LEFT(BT450,1)="1",3.0,BU450),$D$5+$E$5*(CK450*CD450/($K$5*1000))+$F$5*(CK450*CD450/($K$5*1000))*MAX(MIN(BR450,$J$5),$I$5)*MAX(MIN(BR450,$J$5),$I$5)+$G$5*MAX(MIN(BR450,$J$5),$I$5)*(CK450*CD450/($K$5*1000))+$H$5*(CK450*CD450/($K$5*1000))*(CK450*CD450/($K$5*1000)))</f>
        <v>0</v>
      </c>
      <c r="S450">
        <f>J450*(1000-(1000*0.61365*exp(17.502*W450/(240.97+W450))/(CD450+CE450)+BY450)/2)/(1000*0.61365*exp(17.502*W450/(240.97+W450))/(CD450+CE450)-BY450)</f>
        <v>0</v>
      </c>
      <c r="T450">
        <f>1/((BS450+1)/(Q450/1.6)+1/(R450/1.37)) + BS450/((BS450+1)/(Q450/1.6) + BS450/(R450/1.37))</f>
        <v>0</v>
      </c>
      <c r="U450">
        <f>(BN450*BQ450)</f>
        <v>0</v>
      </c>
      <c r="V450">
        <f>(CF450+(U450+2*0.95*5.67E-8*(((CF450+$B$7)+273)^4-(CF450+273)^4)-44100*J450)/(1.84*29.3*R450+8*0.95*5.67E-8*(CF450+273)^3))</f>
        <v>0</v>
      </c>
      <c r="W450">
        <f>($C$7*CG450+$D$7*CH450+$E$7*V450)</f>
        <v>0</v>
      </c>
      <c r="X450">
        <f>0.61365*exp(17.502*W450/(240.97+W450))</f>
        <v>0</v>
      </c>
      <c r="Y450">
        <f>(Z450/AA450*100)</f>
        <v>0</v>
      </c>
      <c r="Z450">
        <f>BY450*(CD450+CE450)/1000</f>
        <v>0</v>
      </c>
      <c r="AA450">
        <f>0.61365*exp(17.502*CF450/(240.97+CF450))</f>
        <v>0</v>
      </c>
      <c r="AB450">
        <f>(X450-BY450*(CD450+CE450)/1000)</f>
        <v>0</v>
      </c>
      <c r="AC450">
        <f>(-J450*44100)</f>
        <v>0</v>
      </c>
      <c r="AD450">
        <f>2*29.3*R450*0.92*(CF450-W450)</f>
        <v>0</v>
      </c>
      <c r="AE450">
        <f>2*0.95*5.67E-8*(((CF450+$B$7)+273)^4-(W450+273)^4)</f>
        <v>0</v>
      </c>
      <c r="AF450">
        <f>U450+AE450+AC450+AD450</f>
        <v>0</v>
      </c>
      <c r="AG450">
        <v>9</v>
      </c>
      <c r="AH450">
        <v>1</v>
      </c>
      <c r="AI450">
        <f>IF(AG450*$H$13&gt;=AK450,1.0,(AK450/(AK450-AG450*$H$13)))</f>
        <v>0</v>
      </c>
      <c r="AJ450">
        <f>(AI450-1)*100</f>
        <v>0</v>
      </c>
      <c r="AK450">
        <f>MAX(0,($B$13+$C$13*CK450)/(1+$D$13*CK450)*CD450/(CF450+273)*$E$13)</f>
        <v>0</v>
      </c>
      <c r="AL450" t="s">
        <v>292</v>
      </c>
      <c r="AM450" t="s">
        <v>292</v>
      </c>
      <c r="AN450">
        <v>0</v>
      </c>
      <c r="AO450">
        <v>0</v>
      </c>
      <c r="AP450">
        <f>1-AN450/AO450</f>
        <v>0</v>
      </c>
      <c r="AQ450">
        <v>0</v>
      </c>
      <c r="AR450" t="s">
        <v>292</v>
      </c>
      <c r="AS450" t="s">
        <v>292</v>
      </c>
      <c r="AT450">
        <v>0</v>
      </c>
      <c r="AU450">
        <v>0</v>
      </c>
      <c r="AV450">
        <f>1-AT450/AU450</f>
        <v>0</v>
      </c>
      <c r="AW450">
        <v>0.5</v>
      </c>
      <c r="AX450">
        <f>BO450</f>
        <v>0</v>
      </c>
      <c r="AY450">
        <f>L450</f>
        <v>0</v>
      </c>
      <c r="AZ450">
        <f>AV450*AW450*AX450</f>
        <v>0</v>
      </c>
      <c r="BA450">
        <f>(AY450-AQ450)/AX450</f>
        <v>0</v>
      </c>
      <c r="BB450">
        <f>(AO450-AU450)/AU450</f>
        <v>0</v>
      </c>
      <c r="BC450">
        <f>AN450/(AP450+AN450/AU450)</f>
        <v>0</v>
      </c>
      <c r="BD450" t="s">
        <v>292</v>
      </c>
      <c r="BE450">
        <v>0</v>
      </c>
      <c r="BF450">
        <f>IF(BE450&lt;&gt;0, BE450, BC450)</f>
        <v>0</v>
      </c>
      <c r="BG450">
        <f>1-BF450/AU450</f>
        <v>0</v>
      </c>
      <c r="BH450">
        <f>(AU450-AT450)/(AU450-BF450)</f>
        <v>0</v>
      </c>
      <c r="BI450">
        <f>(AO450-AU450)/(AO450-BF450)</f>
        <v>0</v>
      </c>
      <c r="BJ450">
        <f>(AU450-AT450)/(AU450-AN450)</f>
        <v>0</v>
      </c>
      <c r="BK450">
        <f>(AO450-AU450)/(AO450-AN450)</f>
        <v>0</v>
      </c>
      <c r="BL450">
        <f>(BH450*BF450/AT450)</f>
        <v>0</v>
      </c>
      <c r="BM450">
        <f>(1-BL450)</f>
        <v>0</v>
      </c>
      <c r="BN450">
        <f>$B$11*CL450+$C$11*CM450+$F$11*CN450*(1-CQ450)</f>
        <v>0</v>
      </c>
      <c r="BO450">
        <f>BN450*BP450</f>
        <v>0</v>
      </c>
      <c r="BP450">
        <f>($B$11*$D$9+$C$11*$D$9+$F$11*((DA450+CS450)/MAX(DA450+CS450+DB450, 0.1)*$I$9+DB450/MAX(DA450+CS450+DB450, 0.1)*$J$9))/($B$11+$C$11+$F$11)</f>
        <v>0</v>
      </c>
      <c r="BQ450">
        <f>($B$11*$K$9+$C$11*$K$9+$F$11*((DA450+CS450)/MAX(DA450+CS450+DB450, 0.1)*$P$9+DB450/MAX(DA450+CS450+DB450, 0.1)*$Q$9))/($B$11+$C$11+$F$11)</f>
        <v>0</v>
      </c>
      <c r="BR450">
        <v>6</v>
      </c>
      <c r="BS450">
        <v>0.5</v>
      </c>
      <c r="BT450" t="s">
        <v>293</v>
      </c>
      <c r="BU450">
        <v>2</v>
      </c>
      <c r="BV450">
        <v>1626127179.6</v>
      </c>
      <c r="BW450">
        <v>398.760333333333</v>
      </c>
      <c r="BX450">
        <v>419.963333333333</v>
      </c>
      <c r="BY450">
        <v>14.7313</v>
      </c>
      <c r="BZ450">
        <v>8.54742333333333</v>
      </c>
      <c r="CA450">
        <v>396.635666666667</v>
      </c>
      <c r="CB450">
        <v>14.7318666666667</v>
      </c>
      <c r="CC450">
        <v>900.032</v>
      </c>
      <c r="CD450">
        <v>100.771333333333</v>
      </c>
      <c r="CE450">
        <v>0.112123333333333</v>
      </c>
      <c r="CF450">
        <v>30.2077666666667</v>
      </c>
      <c r="CG450">
        <v>27.9893333333333</v>
      </c>
      <c r="CH450">
        <v>999.9</v>
      </c>
      <c r="CI450">
        <v>0</v>
      </c>
      <c r="CJ450">
        <v>0</v>
      </c>
      <c r="CK450">
        <v>10041.9</v>
      </c>
      <c r="CL450">
        <v>0</v>
      </c>
      <c r="CM450">
        <v>0.221023</v>
      </c>
      <c r="CN450">
        <v>1460.02</v>
      </c>
      <c r="CO450">
        <v>0.973002333333333</v>
      </c>
      <c r="CP450">
        <v>0.0269976666666667</v>
      </c>
      <c r="CQ450">
        <v>0</v>
      </c>
      <c r="CR450">
        <v>877.826666666667</v>
      </c>
      <c r="CS450">
        <v>4.99999</v>
      </c>
      <c r="CT450">
        <v>12904.7333333333</v>
      </c>
      <c r="CU450">
        <v>12728.5666666667</v>
      </c>
      <c r="CV450">
        <v>40.937</v>
      </c>
      <c r="CW450">
        <v>42.562</v>
      </c>
      <c r="CX450">
        <v>41.812</v>
      </c>
      <c r="CY450">
        <v>42.125</v>
      </c>
      <c r="CZ450">
        <v>43.312</v>
      </c>
      <c r="DA450">
        <v>1415.74</v>
      </c>
      <c r="DB450">
        <v>39.28</v>
      </c>
      <c r="DC450">
        <v>0</v>
      </c>
      <c r="DD450">
        <v>1626127189.9</v>
      </c>
      <c r="DE450">
        <v>0</v>
      </c>
      <c r="DF450">
        <v>877.60996</v>
      </c>
      <c r="DG450">
        <v>2.64330769876595</v>
      </c>
      <c r="DH450">
        <v>45.0615382400706</v>
      </c>
      <c r="DI450">
        <v>12899.576</v>
      </c>
      <c r="DJ450">
        <v>15</v>
      </c>
      <c r="DK450">
        <v>1626126261</v>
      </c>
      <c r="DL450" t="s">
        <v>294</v>
      </c>
      <c r="DM450">
        <v>1626126255</v>
      </c>
      <c r="DN450">
        <v>1626126261</v>
      </c>
      <c r="DO450">
        <v>7</v>
      </c>
      <c r="DP450">
        <v>0.339</v>
      </c>
      <c r="DQ450">
        <v>0.02</v>
      </c>
      <c r="DR450">
        <v>2.158</v>
      </c>
      <c r="DS450">
        <v>-0.064</v>
      </c>
      <c r="DT450">
        <v>420</v>
      </c>
      <c r="DU450">
        <v>4</v>
      </c>
      <c r="DV450">
        <v>0.09</v>
      </c>
      <c r="DW450">
        <v>0.05</v>
      </c>
      <c r="DX450">
        <v>-21.2100219512195</v>
      </c>
      <c r="DY450">
        <v>0.179000696864148</v>
      </c>
      <c r="DZ450">
        <v>0.036537915570562</v>
      </c>
      <c r="EA450">
        <v>1</v>
      </c>
      <c r="EB450">
        <v>877.448911764706</v>
      </c>
      <c r="EC450">
        <v>2.81293452381241</v>
      </c>
      <c r="ED450">
        <v>0.344263268585082</v>
      </c>
      <c r="EE450">
        <v>1</v>
      </c>
      <c r="EF450">
        <v>6.14632731707317</v>
      </c>
      <c r="EG450">
        <v>0.295891777003492</v>
      </c>
      <c r="EH450">
        <v>0.0302321557144602</v>
      </c>
      <c r="EI450">
        <v>0</v>
      </c>
      <c r="EJ450">
        <v>2</v>
      </c>
      <c r="EK450">
        <v>3</v>
      </c>
      <c r="EL450" t="s">
        <v>340</v>
      </c>
      <c r="EM450">
        <v>100</v>
      </c>
      <c r="EN450">
        <v>100</v>
      </c>
      <c r="EO450">
        <v>2.124</v>
      </c>
      <c r="EP450">
        <v>-0.0003</v>
      </c>
      <c r="EQ450">
        <v>1.36772170046793</v>
      </c>
      <c r="ER450">
        <v>0.00225868272383977</v>
      </c>
      <c r="ES450">
        <v>-9.96746185667655e-07</v>
      </c>
      <c r="ET450">
        <v>2.83711317370827e-10</v>
      </c>
      <c r="EU450">
        <v>-0.063082517618382</v>
      </c>
      <c r="EV450">
        <v>-0.00217948432402501</v>
      </c>
      <c r="EW450">
        <v>0.000453263451741206</v>
      </c>
      <c r="EX450">
        <v>-1.16319206543697e-06</v>
      </c>
      <c r="EY450">
        <v>-2</v>
      </c>
      <c r="EZ450">
        <v>2196</v>
      </c>
      <c r="FA450">
        <v>1</v>
      </c>
      <c r="FB450">
        <v>25</v>
      </c>
      <c r="FC450">
        <v>15.4</v>
      </c>
      <c r="FD450">
        <v>15.3</v>
      </c>
      <c r="FE450">
        <v>18</v>
      </c>
      <c r="FF450">
        <v>949.696</v>
      </c>
      <c r="FG450">
        <v>429.809</v>
      </c>
      <c r="FH450">
        <v>36.3703</v>
      </c>
      <c r="FI450">
        <v>25.4932</v>
      </c>
      <c r="FJ450">
        <v>30.0005</v>
      </c>
      <c r="FK450">
        <v>25.5215</v>
      </c>
      <c r="FL450">
        <v>25.5511</v>
      </c>
      <c r="FM450">
        <v>25.3562</v>
      </c>
      <c r="FN450">
        <v>52.9008</v>
      </c>
      <c r="FO450">
        <v>0</v>
      </c>
      <c r="FP450">
        <v>36.5</v>
      </c>
      <c r="FQ450">
        <v>420</v>
      </c>
      <c r="FR450">
        <v>8.67474</v>
      </c>
      <c r="FS450">
        <v>101.437</v>
      </c>
      <c r="FT450">
        <v>102.053</v>
      </c>
    </row>
    <row r="451" spans="1:176">
      <c r="A451">
        <v>435</v>
      </c>
      <c r="B451">
        <v>1626127182.6</v>
      </c>
      <c r="C451">
        <v>868.099999904633</v>
      </c>
      <c r="D451" t="s">
        <v>1164</v>
      </c>
      <c r="E451" t="s">
        <v>1165</v>
      </c>
      <c r="F451">
        <v>1</v>
      </c>
      <c r="I451">
        <v>1626127181.6</v>
      </c>
      <c r="J451">
        <f>(K451)/1000</f>
        <v>0</v>
      </c>
      <c r="K451">
        <f>1000*CC451*AI451*(BY451-BZ451)/(100*BR451*(1000-AI451*BY451))</f>
        <v>0</v>
      </c>
      <c r="L451">
        <f>CC451*AI451*(BX451-BW451*(1000-AI451*BZ451)/(1000-AI451*BY451))/(100*BR451)</f>
        <v>0</v>
      </c>
      <c r="M451">
        <f>BW451 - IF(AI451&gt;1, L451*BR451*100.0/(AK451*CK451), 0)</f>
        <v>0</v>
      </c>
      <c r="N451">
        <f>((T451-J451/2)*M451-L451)/(T451+J451/2)</f>
        <v>0</v>
      </c>
      <c r="O451">
        <f>N451*(CD451+CE451)/1000.0</f>
        <v>0</v>
      </c>
      <c r="P451">
        <f>(BW451 - IF(AI451&gt;1, L451*BR451*100.0/(AK451*CK451), 0))*(CD451+CE451)/1000.0</f>
        <v>0</v>
      </c>
      <c r="Q451">
        <f>2.0/((1/S451-1/R451)+SIGN(S451)*SQRT((1/S451-1/R451)*(1/S451-1/R451) + 4*BS451/((BS451+1)*(BS451+1))*(2*1/S451*1/R451-1/R451*1/R451)))</f>
        <v>0</v>
      </c>
      <c r="R451">
        <f>IF(LEFT(BT451,1)&lt;&gt;"0",IF(LEFT(BT451,1)="1",3.0,BU451),$D$5+$E$5*(CK451*CD451/($K$5*1000))+$F$5*(CK451*CD451/($K$5*1000))*MAX(MIN(BR451,$J$5),$I$5)*MAX(MIN(BR451,$J$5),$I$5)+$G$5*MAX(MIN(BR451,$J$5),$I$5)*(CK451*CD451/($K$5*1000))+$H$5*(CK451*CD451/($K$5*1000))*(CK451*CD451/($K$5*1000)))</f>
        <v>0</v>
      </c>
      <c r="S451">
        <f>J451*(1000-(1000*0.61365*exp(17.502*W451/(240.97+W451))/(CD451+CE451)+BY451)/2)/(1000*0.61365*exp(17.502*W451/(240.97+W451))/(CD451+CE451)-BY451)</f>
        <v>0</v>
      </c>
      <c r="T451">
        <f>1/((BS451+1)/(Q451/1.6)+1/(R451/1.37)) + BS451/((BS451+1)/(Q451/1.6) + BS451/(R451/1.37))</f>
        <v>0</v>
      </c>
      <c r="U451">
        <f>(BN451*BQ451)</f>
        <v>0</v>
      </c>
      <c r="V451">
        <f>(CF451+(U451+2*0.95*5.67E-8*(((CF451+$B$7)+273)^4-(CF451+273)^4)-44100*J451)/(1.84*29.3*R451+8*0.95*5.67E-8*(CF451+273)^3))</f>
        <v>0</v>
      </c>
      <c r="W451">
        <f>($C$7*CG451+$D$7*CH451+$E$7*V451)</f>
        <v>0</v>
      </c>
      <c r="X451">
        <f>0.61365*exp(17.502*W451/(240.97+W451))</f>
        <v>0</v>
      </c>
      <c r="Y451">
        <f>(Z451/AA451*100)</f>
        <v>0</v>
      </c>
      <c r="Z451">
        <f>BY451*(CD451+CE451)/1000</f>
        <v>0</v>
      </c>
      <c r="AA451">
        <f>0.61365*exp(17.502*CF451/(240.97+CF451))</f>
        <v>0</v>
      </c>
      <c r="AB451">
        <f>(X451-BY451*(CD451+CE451)/1000)</f>
        <v>0</v>
      </c>
      <c r="AC451">
        <f>(-J451*44100)</f>
        <v>0</v>
      </c>
      <c r="AD451">
        <f>2*29.3*R451*0.92*(CF451-W451)</f>
        <v>0</v>
      </c>
      <c r="AE451">
        <f>2*0.95*5.67E-8*(((CF451+$B$7)+273)^4-(W451+273)^4)</f>
        <v>0</v>
      </c>
      <c r="AF451">
        <f>U451+AE451+AC451+AD451</f>
        <v>0</v>
      </c>
      <c r="AG451">
        <v>9</v>
      </c>
      <c r="AH451">
        <v>1</v>
      </c>
      <c r="AI451">
        <f>IF(AG451*$H$13&gt;=AK451,1.0,(AK451/(AK451-AG451*$H$13)))</f>
        <v>0</v>
      </c>
      <c r="AJ451">
        <f>(AI451-1)*100</f>
        <v>0</v>
      </c>
      <c r="AK451">
        <f>MAX(0,($B$13+$C$13*CK451)/(1+$D$13*CK451)*CD451/(CF451+273)*$E$13)</f>
        <v>0</v>
      </c>
      <c r="AL451" t="s">
        <v>292</v>
      </c>
      <c r="AM451" t="s">
        <v>292</v>
      </c>
      <c r="AN451">
        <v>0</v>
      </c>
      <c r="AO451">
        <v>0</v>
      </c>
      <c r="AP451">
        <f>1-AN451/AO451</f>
        <v>0</v>
      </c>
      <c r="AQ451">
        <v>0</v>
      </c>
      <c r="AR451" t="s">
        <v>292</v>
      </c>
      <c r="AS451" t="s">
        <v>292</v>
      </c>
      <c r="AT451">
        <v>0</v>
      </c>
      <c r="AU451">
        <v>0</v>
      </c>
      <c r="AV451">
        <f>1-AT451/AU451</f>
        <v>0</v>
      </c>
      <c r="AW451">
        <v>0.5</v>
      </c>
      <c r="AX451">
        <f>BO451</f>
        <v>0</v>
      </c>
      <c r="AY451">
        <f>L451</f>
        <v>0</v>
      </c>
      <c r="AZ451">
        <f>AV451*AW451*AX451</f>
        <v>0</v>
      </c>
      <c r="BA451">
        <f>(AY451-AQ451)/AX451</f>
        <v>0</v>
      </c>
      <c r="BB451">
        <f>(AO451-AU451)/AU451</f>
        <v>0</v>
      </c>
      <c r="BC451">
        <f>AN451/(AP451+AN451/AU451)</f>
        <v>0</v>
      </c>
      <c r="BD451" t="s">
        <v>292</v>
      </c>
      <c r="BE451">
        <v>0</v>
      </c>
      <c r="BF451">
        <f>IF(BE451&lt;&gt;0, BE451, BC451)</f>
        <v>0</v>
      </c>
      <c r="BG451">
        <f>1-BF451/AU451</f>
        <v>0</v>
      </c>
      <c r="BH451">
        <f>(AU451-AT451)/(AU451-BF451)</f>
        <v>0</v>
      </c>
      <c r="BI451">
        <f>(AO451-AU451)/(AO451-BF451)</f>
        <v>0</v>
      </c>
      <c r="BJ451">
        <f>(AU451-AT451)/(AU451-AN451)</f>
        <v>0</v>
      </c>
      <c r="BK451">
        <f>(AO451-AU451)/(AO451-AN451)</f>
        <v>0</v>
      </c>
      <c r="BL451">
        <f>(BH451*BF451/AT451)</f>
        <v>0</v>
      </c>
      <c r="BM451">
        <f>(1-BL451)</f>
        <v>0</v>
      </c>
      <c r="BN451">
        <f>$B$11*CL451+$C$11*CM451+$F$11*CN451*(1-CQ451)</f>
        <v>0</v>
      </c>
      <c r="BO451">
        <f>BN451*BP451</f>
        <v>0</v>
      </c>
      <c r="BP451">
        <f>($B$11*$D$9+$C$11*$D$9+$F$11*((DA451+CS451)/MAX(DA451+CS451+DB451, 0.1)*$I$9+DB451/MAX(DA451+CS451+DB451, 0.1)*$J$9))/($B$11+$C$11+$F$11)</f>
        <v>0</v>
      </c>
      <c r="BQ451">
        <f>($B$11*$K$9+$C$11*$K$9+$F$11*((DA451+CS451)/MAX(DA451+CS451+DB451, 0.1)*$P$9+DB451/MAX(DA451+CS451+DB451, 0.1)*$Q$9))/($B$11+$C$11+$F$11)</f>
        <v>0</v>
      </c>
      <c r="BR451">
        <v>6</v>
      </c>
      <c r="BS451">
        <v>0.5</v>
      </c>
      <c r="BT451" t="s">
        <v>293</v>
      </c>
      <c r="BU451">
        <v>2</v>
      </c>
      <c r="BV451">
        <v>1626127181.6</v>
      </c>
      <c r="BW451">
        <v>398.719666666667</v>
      </c>
      <c r="BX451">
        <v>419.964</v>
      </c>
      <c r="BY451">
        <v>14.7765</v>
      </c>
      <c r="BZ451">
        <v>8.58382</v>
      </c>
      <c r="CA451">
        <v>396.595333333333</v>
      </c>
      <c r="CB451">
        <v>14.7765666666667</v>
      </c>
      <c r="CC451">
        <v>899.945666666667</v>
      </c>
      <c r="CD451">
        <v>100.771</v>
      </c>
      <c r="CE451">
        <v>0.112055</v>
      </c>
      <c r="CF451">
        <v>30.2539333333333</v>
      </c>
      <c r="CG451">
        <v>28.0296</v>
      </c>
      <c r="CH451">
        <v>999.9</v>
      </c>
      <c r="CI451">
        <v>0</v>
      </c>
      <c r="CJ451">
        <v>0</v>
      </c>
      <c r="CK451">
        <v>9961.04333333333</v>
      </c>
      <c r="CL451">
        <v>0</v>
      </c>
      <c r="CM451">
        <v>0.221023</v>
      </c>
      <c r="CN451">
        <v>1460.01666666667</v>
      </c>
      <c r="CO451">
        <v>0.973002333333333</v>
      </c>
      <c r="CP451">
        <v>0.0269976666666667</v>
      </c>
      <c r="CQ451">
        <v>0</v>
      </c>
      <c r="CR451">
        <v>877.775666666667</v>
      </c>
      <c r="CS451">
        <v>4.99999</v>
      </c>
      <c r="CT451">
        <v>12906.1666666667</v>
      </c>
      <c r="CU451">
        <v>12728.5333333333</v>
      </c>
      <c r="CV451">
        <v>40.937</v>
      </c>
      <c r="CW451">
        <v>42.562</v>
      </c>
      <c r="CX451">
        <v>41.812</v>
      </c>
      <c r="CY451">
        <v>42.125</v>
      </c>
      <c r="CZ451">
        <v>43.312</v>
      </c>
      <c r="DA451">
        <v>1415.73666666667</v>
      </c>
      <c r="DB451">
        <v>39.28</v>
      </c>
      <c r="DC451">
        <v>0</v>
      </c>
      <c r="DD451">
        <v>1626127191.7</v>
      </c>
      <c r="DE451">
        <v>0</v>
      </c>
      <c r="DF451">
        <v>877.664230769231</v>
      </c>
      <c r="DG451">
        <v>1.87275214507451</v>
      </c>
      <c r="DH451">
        <v>47.7264956312514</v>
      </c>
      <c r="DI451">
        <v>12900.6615384615</v>
      </c>
      <c r="DJ451">
        <v>15</v>
      </c>
      <c r="DK451">
        <v>1626126261</v>
      </c>
      <c r="DL451" t="s">
        <v>294</v>
      </c>
      <c r="DM451">
        <v>1626126255</v>
      </c>
      <c r="DN451">
        <v>1626126261</v>
      </c>
      <c r="DO451">
        <v>7</v>
      </c>
      <c r="DP451">
        <v>0.339</v>
      </c>
      <c r="DQ451">
        <v>0.02</v>
      </c>
      <c r="DR451">
        <v>2.158</v>
      </c>
      <c r="DS451">
        <v>-0.064</v>
      </c>
      <c r="DT451">
        <v>420</v>
      </c>
      <c r="DU451">
        <v>4</v>
      </c>
      <c r="DV451">
        <v>0.09</v>
      </c>
      <c r="DW451">
        <v>0.05</v>
      </c>
      <c r="DX451">
        <v>-21.2124609756098</v>
      </c>
      <c r="DY451">
        <v>0.208866898954667</v>
      </c>
      <c r="DZ451">
        <v>0.03612366887107</v>
      </c>
      <c r="EA451">
        <v>1</v>
      </c>
      <c r="EB451">
        <v>877.513514285714</v>
      </c>
      <c r="EC451">
        <v>2.53276417309789</v>
      </c>
      <c r="ED451">
        <v>0.326802900094536</v>
      </c>
      <c r="EE451">
        <v>1</v>
      </c>
      <c r="EF451">
        <v>6.15584292682927</v>
      </c>
      <c r="EG451">
        <v>0.250309128919859</v>
      </c>
      <c r="EH451">
        <v>0.0257072277246562</v>
      </c>
      <c r="EI451">
        <v>0</v>
      </c>
      <c r="EJ451">
        <v>2</v>
      </c>
      <c r="EK451">
        <v>3</v>
      </c>
      <c r="EL451" t="s">
        <v>340</v>
      </c>
      <c r="EM451">
        <v>100</v>
      </c>
      <c r="EN451">
        <v>100</v>
      </c>
      <c r="EO451">
        <v>2.124</v>
      </c>
      <c r="EP451">
        <v>0.0001</v>
      </c>
      <c r="EQ451">
        <v>1.36772170046793</v>
      </c>
      <c r="ER451">
        <v>0.00225868272383977</v>
      </c>
      <c r="ES451">
        <v>-9.96746185667655e-07</v>
      </c>
      <c r="ET451">
        <v>2.83711317370827e-10</v>
      </c>
      <c r="EU451">
        <v>-0.063082517618382</v>
      </c>
      <c r="EV451">
        <v>-0.00217948432402501</v>
      </c>
      <c r="EW451">
        <v>0.000453263451741206</v>
      </c>
      <c r="EX451">
        <v>-1.16319206543697e-06</v>
      </c>
      <c r="EY451">
        <v>-2</v>
      </c>
      <c r="EZ451">
        <v>2196</v>
      </c>
      <c r="FA451">
        <v>1</v>
      </c>
      <c r="FB451">
        <v>25</v>
      </c>
      <c r="FC451">
        <v>15.5</v>
      </c>
      <c r="FD451">
        <v>15.4</v>
      </c>
      <c r="FE451">
        <v>18</v>
      </c>
      <c r="FF451">
        <v>949.663</v>
      </c>
      <c r="FG451">
        <v>429.773</v>
      </c>
      <c r="FH451">
        <v>36.4329</v>
      </c>
      <c r="FI451">
        <v>25.4959</v>
      </c>
      <c r="FJ451">
        <v>30.0004</v>
      </c>
      <c r="FK451">
        <v>25.5226</v>
      </c>
      <c r="FL451">
        <v>25.5521</v>
      </c>
      <c r="FM451">
        <v>25.3542</v>
      </c>
      <c r="FN451">
        <v>52.9008</v>
      </c>
      <c r="FO451">
        <v>0</v>
      </c>
      <c r="FP451">
        <v>36.5</v>
      </c>
      <c r="FQ451">
        <v>420</v>
      </c>
      <c r="FR451">
        <v>8.67749</v>
      </c>
      <c r="FS451">
        <v>101.436</v>
      </c>
      <c r="FT451">
        <v>102.051</v>
      </c>
    </row>
    <row r="452" spans="1:176">
      <c r="A452">
        <v>436</v>
      </c>
      <c r="B452">
        <v>1626127184.6</v>
      </c>
      <c r="C452">
        <v>870.099999904633</v>
      </c>
      <c r="D452" t="s">
        <v>1166</v>
      </c>
      <c r="E452" t="s">
        <v>1167</v>
      </c>
      <c r="F452">
        <v>1</v>
      </c>
      <c r="I452">
        <v>1626127183.6</v>
      </c>
      <c r="J452">
        <f>(K452)/1000</f>
        <v>0</v>
      </c>
      <c r="K452">
        <f>1000*CC452*AI452*(BY452-BZ452)/(100*BR452*(1000-AI452*BY452))</f>
        <v>0</v>
      </c>
      <c r="L452">
        <f>CC452*AI452*(BX452-BW452*(1000-AI452*BZ452)/(1000-AI452*BY452))/(100*BR452)</f>
        <v>0</v>
      </c>
      <c r="M452">
        <f>BW452 - IF(AI452&gt;1, L452*BR452*100.0/(AK452*CK452), 0)</f>
        <v>0</v>
      </c>
      <c r="N452">
        <f>((T452-J452/2)*M452-L452)/(T452+J452/2)</f>
        <v>0</v>
      </c>
      <c r="O452">
        <f>N452*(CD452+CE452)/1000.0</f>
        <v>0</v>
      </c>
      <c r="P452">
        <f>(BW452 - IF(AI452&gt;1, L452*BR452*100.0/(AK452*CK452), 0))*(CD452+CE452)/1000.0</f>
        <v>0</v>
      </c>
      <c r="Q452">
        <f>2.0/((1/S452-1/R452)+SIGN(S452)*SQRT((1/S452-1/R452)*(1/S452-1/R452) + 4*BS452/((BS452+1)*(BS452+1))*(2*1/S452*1/R452-1/R452*1/R452)))</f>
        <v>0</v>
      </c>
      <c r="R452">
        <f>IF(LEFT(BT452,1)&lt;&gt;"0",IF(LEFT(BT452,1)="1",3.0,BU452),$D$5+$E$5*(CK452*CD452/($K$5*1000))+$F$5*(CK452*CD452/($K$5*1000))*MAX(MIN(BR452,$J$5),$I$5)*MAX(MIN(BR452,$J$5),$I$5)+$G$5*MAX(MIN(BR452,$J$5),$I$5)*(CK452*CD452/($K$5*1000))+$H$5*(CK452*CD452/($K$5*1000))*(CK452*CD452/($K$5*1000)))</f>
        <v>0</v>
      </c>
      <c r="S452">
        <f>J452*(1000-(1000*0.61365*exp(17.502*W452/(240.97+W452))/(CD452+CE452)+BY452)/2)/(1000*0.61365*exp(17.502*W452/(240.97+W452))/(CD452+CE452)-BY452)</f>
        <v>0</v>
      </c>
      <c r="T452">
        <f>1/((BS452+1)/(Q452/1.6)+1/(R452/1.37)) + BS452/((BS452+1)/(Q452/1.6) + BS452/(R452/1.37))</f>
        <v>0</v>
      </c>
      <c r="U452">
        <f>(BN452*BQ452)</f>
        <v>0</v>
      </c>
      <c r="V452">
        <f>(CF452+(U452+2*0.95*5.67E-8*(((CF452+$B$7)+273)^4-(CF452+273)^4)-44100*J452)/(1.84*29.3*R452+8*0.95*5.67E-8*(CF452+273)^3))</f>
        <v>0</v>
      </c>
      <c r="W452">
        <f>($C$7*CG452+$D$7*CH452+$E$7*V452)</f>
        <v>0</v>
      </c>
      <c r="X452">
        <f>0.61365*exp(17.502*W452/(240.97+W452))</f>
        <v>0</v>
      </c>
      <c r="Y452">
        <f>(Z452/AA452*100)</f>
        <v>0</v>
      </c>
      <c r="Z452">
        <f>BY452*(CD452+CE452)/1000</f>
        <v>0</v>
      </c>
      <c r="AA452">
        <f>0.61365*exp(17.502*CF452/(240.97+CF452))</f>
        <v>0</v>
      </c>
      <c r="AB452">
        <f>(X452-BY452*(CD452+CE452)/1000)</f>
        <v>0</v>
      </c>
      <c r="AC452">
        <f>(-J452*44100)</f>
        <v>0</v>
      </c>
      <c r="AD452">
        <f>2*29.3*R452*0.92*(CF452-W452)</f>
        <v>0</v>
      </c>
      <c r="AE452">
        <f>2*0.95*5.67E-8*(((CF452+$B$7)+273)^4-(W452+273)^4)</f>
        <v>0</v>
      </c>
      <c r="AF452">
        <f>U452+AE452+AC452+AD452</f>
        <v>0</v>
      </c>
      <c r="AG452">
        <v>9</v>
      </c>
      <c r="AH452">
        <v>1</v>
      </c>
      <c r="AI452">
        <f>IF(AG452*$H$13&gt;=AK452,1.0,(AK452/(AK452-AG452*$H$13)))</f>
        <v>0</v>
      </c>
      <c r="AJ452">
        <f>(AI452-1)*100</f>
        <v>0</v>
      </c>
      <c r="AK452">
        <f>MAX(0,($B$13+$C$13*CK452)/(1+$D$13*CK452)*CD452/(CF452+273)*$E$13)</f>
        <v>0</v>
      </c>
      <c r="AL452" t="s">
        <v>292</v>
      </c>
      <c r="AM452" t="s">
        <v>292</v>
      </c>
      <c r="AN452">
        <v>0</v>
      </c>
      <c r="AO452">
        <v>0</v>
      </c>
      <c r="AP452">
        <f>1-AN452/AO452</f>
        <v>0</v>
      </c>
      <c r="AQ452">
        <v>0</v>
      </c>
      <c r="AR452" t="s">
        <v>292</v>
      </c>
      <c r="AS452" t="s">
        <v>292</v>
      </c>
      <c r="AT452">
        <v>0</v>
      </c>
      <c r="AU452">
        <v>0</v>
      </c>
      <c r="AV452">
        <f>1-AT452/AU452</f>
        <v>0</v>
      </c>
      <c r="AW452">
        <v>0.5</v>
      </c>
      <c r="AX452">
        <f>BO452</f>
        <v>0</v>
      </c>
      <c r="AY452">
        <f>L452</f>
        <v>0</v>
      </c>
      <c r="AZ452">
        <f>AV452*AW452*AX452</f>
        <v>0</v>
      </c>
      <c r="BA452">
        <f>(AY452-AQ452)/AX452</f>
        <v>0</v>
      </c>
      <c r="BB452">
        <f>(AO452-AU452)/AU452</f>
        <v>0</v>
      </c>
      <c r="BC452">
        <f>AN452/(AP452+AN452/AU452)</f>
        <v>0</v>
      </c>
      <c r="BD452" t="s">
        <v>292</v>
      </c>
      <c r="BE452">
        <v>0</v>
      </c>
      <c r="BF452">
        <f>IF(BE452&lt;&gt;0, BE452, BC452)</f>
        <v>0</v>
      </c>
      <c r="BG452">
        <f>1-BF452/AU452</f>
        <v>0</v>
      </c>
      <c r="BH452">
        <f>(AU452-AT452)/(AU452-BF452)</f>
        <v>0</v>
      </c>
      <c r="BI452">
        <f>(AO452-AU452)/(AO452-BF452)</f>
        <v>0</v>
      </c>
      <c r="BJ452">
        <f>(AU452-AT452)/(AU452-AN452)</f>
        <v>0</v>
      </c>
      <c r="BK452">
        <f>(AO452-AU452)/(AO452-AN452)</f>
        <v>0</v>
      </c>
      <c r="BL452">
        <f>(BH452*BF452/AT452)</f>
        <v>0</v>
      </c>
      <c r="BM452">
        <f>(1-BL452)</f>
        <v>0</v>
      </c>
      <c r="BN452">
        <f>$B$11*CL452+$C$11*CM452+$F$11*CN452*(1-CQ452)</f>
        <v>0</v>
      </c>
      <c r="BO452">
        <f>BN452*BP452</f>
        <v>0</v>
      </c>
      <c r="BP452">
        <f>($B$11*$D$9+$C$11*$D$9+$F$11*((DA452+CS452)/MAX(DA452+CS452+DB452, 0.1)*$I$9+DB452/MAX(DA452+CS452+DB452, 0.1)*$J$9))/($B$11+$C$11+$F$11)</f>
        <v>0</v>
      </c>
      <c r="BQ452">
        <f>($B$11*$K$9+$C$11*$K$9+$F$11*((DA452+CS452)/MAX(DA452+CS452+DB452, 0.1)*$P$9+DB452/MAX(DA452+CS452+DB452, 0.1)*$Q$9))/($B$11+$C$11+$F$11)</f>
        <v>0</v>
      </c>
      <c r="BR452">
        <v>6</v>
      </c>
      <c r="BS452">
        <v>0.5</v>
      </c>
      <c r="BT452" t="s">
        <v>293</v>
      </c>
      <c r="BU452">
        <v>2</v>
      </c>
      <c r="BV452">
        <v>1626127183.6</v>
      </c>
      <c r="BW452">
        <v>398.700666666667</v>
      </c>
      <c r="BX452">
        <v>419.986</v>
      </c>
      <c r="BY452">
        <v>14.8146333333333</v>
      </c>
      <c r="BZ452">
        <v>8.59324333333333</v>
      </c>
      <c r="CA452">
        <v>396.576333333333</v>
      </c>
      <c r="CB452">
        <v>14.8143333333333</v>
      </c>
      <c r="CC452">
        <v>899.995</v>
      </c>
      <c r="CD452">
        <v>100.771</v>
      </c>
      <c r="CE452">
        <v>0.112701</v>
      </c>
      <c r="CF452">
        <v>30.2990333333333</v>
      </c>
      <c r="CG452">
        <v>28.0770333333333</v>
      </c>
      <c r="CH452">
        <v>999.9</v>
      </c>
      <c r="CI452">
        <v>0</v>
      </c>
      <c r="CJ452">
        <v>0</v>
      </c>
      <c r="CK452">
        <v>9991.65666666667</v>
      </c>
      <c r="CL452">
        <v>0</v>
      </c>
      <c r="CM452">
        <v>0.221023</v>
      </c>
      <c r="CN452">
        <v>1459.93333333333</v>
      </c>
      <c r="CO452">
        <v>0.973000666666667</v>
      </c>
      <c r="CP452">
        <v>0.0269992333333333</v>
      </c>
      <c r="CQ452">
        <v>0</v>
      </c>
      <c r="CR452">
        <v>877.926333333333</v>
      </c>
      <c r="CS452">
        <v>4.99999</v>
      </c>
      <c r="CT452">
        <v>12906.2</v>
      </c>
      <c r="CU452">
        <v>12727.7666666667</v>
      </c>
      <c r="CV452">
        <v>40.937</v>
      </c>
      <c r="CW452">
        <v>42.562</v>
      </c>
      <c r="CX452">
        <v>41.812</v>
      </c>
      <c r="CY452">
        <v>42.125</v>
      </c>
      <c r="CZ452">
        <v>43.312</v>
      </c>
      <c r="DA452">
        <v>1415.65333333333</v>
      </c>
      <c r="DB452">
        <v>39.28</v>
      </c>
      <c r="DC452">
        <v>0</v>
      </c>
      <c r="DD452">
        <v>1626127194.1</v>
      </c>
      <c r="DE452">
        <v>0</v>
      </c>
      <c r="DF452">
        <v>877.742769230769</v>
      </c>
      <c r="DG452">
        <v>1.59487180324875</v>
      </c>
      <c r="DH452">
        <v>41.3367520428046</v>
      </c>
      <c r="DI452">
        <v>12902.4038461538</v>
      </c>
      <c r="DJ452">
        <v>15</v>
      </c>
      <c r="DK452">
        <v>1626126261</v>
      </c>
      <c r="DL452" t="s">
        <v>294</v>
      </c>
      <c r="DM452">
        <v>1626126255</v>
      </c>
      <c r="DN452">
        <v>1626126261</v>
      </c>
      <c r="DO452">
        <v>7</v>
      </c>
      <c r="DP452">
        <v>0.339</v>
      </c>
      <c r="DQ452">
        <v>0.02</v>
      </c>
      <c r="DR452">
        <v>2.158</v>
      </c>
      <c r="DS452">
        <v>-0.064</v>
      </c>
      <c r="DT452">
        <v>420</v>
      </c>
      <c r="DU452">
        <v>4</v>
      </c>
      <c r="DV452">
        <v>0.09</v>
      </c>
      <c r="DW452">
        <v>0.05</v>
      </c>
      <c r="DX452">
        <v>-21.2178073170732</v>
      </c>
      <c r="DY452">
        <v>0.0576752613240073</v>
      </c>
      <c r="DZ452">
        <v>0.0420913199454843</v>
      </c>
      <c r="EA452">
        <v>1</v>
      </c>
      <c r="EB452">
        <v>877.604181818182</v>
      </c>
      <c r="EC452">
        <v>2.61647572966862</v>
      </c>
      <c r="ED452">
        <v>0.316572118696646</v>
      </c>
      <c r="EE452">
        <v>1</v>
      </c>
      <c r="EF452">
        <v>6.1662256097561</v>
      </c>
      <c r="EG452">
        <v>0.238062439024385</v>
      </c>
      <c r="EH452">
        <v>0.0242708766610622</v>
      </c>
      <c r="EI452">
        <v>0</v>
      </c>
      <c r="EJ452">
        <v>2</v>
      </c>
      <c r="EK452">
        <v>3</v>
      </c>
      <c r="EL452" t="s">
        <v>340</v>
      </c>
      <c r="EM452">
        <v>100</v>
      </c>
      <c r="EN452">
        <v>100</v>
      </c>
      <c r="EO452">
        <v>2.124</v>
      </c>
      <c r="EP452">
        <v>0.0005</v>
      </c>
      <c r="EQ452">
        <v>1.36772170046793</v>
      </c>
      <c r="ER452">
        <v>0.00225868272383977</v>
      </c>
      <c r="ES452">
        <v>-9.96746185667655e-07</v>
      </c>
      <c r="ET452">
        <v>2.83711317370827e-10</v>
      </c>
      <c r="EU452">
        <v>-0.063082517618382</v>
      </c>
      <c r="EV452">
        <v>-0.00217948432402501</v>
      </c>
      <c r="EW452">
        <v>0.000453263451741206</v>
      </c>
      <c r="EX452">
        <v>-1.16319206543697e-06</v>
      </c>
      <c r="EY452">
        <v>-2</v>
      </c>
      <c r="EZ452">
        <v>2196</v>
      </c>
      <c r="FA452">
        <v>1</v>
      </c>
      <c r="FB452">
        <v>25</v>
      </c>
      <c r="FC452">
        <v>15.5</v>
      </c>
      <c r="FD452">
        <v>15.4</v>
      </c>
      <c r="FE452">
        <v>18</v>
      </c>
      <c r="FF452">
        <v>949.682</v>
      </c>
      <c r="FG452">
        <v>429.826</v>
      </c>
      <c r="FH452">
        <v>36.5089</v>
      </c>
      <c r="FI452">
        <v>25.4988</v>
      </c>
      <c r="FJ452">
        <v>30.0007</v>
      </c>
      <c r="FK452">
        <v>25.5237</v>
      </c>
      <c r="FL452">
        <v>25.553</v>
      </c>
      <c r="FM452">
        <v>25.3561</v>
      </c>
      <c r="FN452">
        <v>52.4921</v>
      </c>
      <c r="FO452">
        <v>0</v>
      </c>
      <c r="FP452">
        <v>36.6</v>
      </c>
      <c r="FQ452">
        <v>420</v>
      </c>
      <c r="FR452">
        <v>8.73924</v>
      </c>
      <c r="FS452">
        <v>101.436</v>
      </c>
      <c r="FT452">
        <v>102.05</v>
      </c>
    </row>
    <row r="453" spans="1:176">
      <c r="A453">
        <v>437</v>
      </c>
      <c r="B453">
        <v>1626127186.6</v>
      </c>
      <c r="C453">
        <v>872.099999904633</v>
      </c>
      <c r="D453" t="s">
        <v>1168</v>
      </c>
      <c r="E453" t="s">
        <v>1169</v>
      </c>
      <c r="F453">
        <v>1</v>
      </c>
      <c r="I453">
        <v>1626127185.6</v>
      </c>
      <c r="J453">
        <f>(K453)/1000</f>
        <v>0</v>
      </c>
      <c r="K453">
        <f>1000*CC453*AI453*(BY453-BZ453)/(100*BR453*(1000-AI453*BY453))</f>
        <v>0</v>
      </c>
      <c r="L453">
        <f>CC453*AI453*(BX453-BW453*(1000-AI453*BZ453)/(1000-AI453*BY453))/(100*BR453)</f>
        <v>0</v>
      </c>
      <c r="M453">
        <f>BW453 - IF(AI453&gt;1, L453*BR453*100.0/(AK453*CK453), 0)</f>
        <v>0</v>
      </c>
      <c r="N453">
        <f>((T453-J453/2)*M453-L453)/(T453+J453/2)</f>
        <v>0</v>
      </c>
      <c r="O453">
        <f>N453*(CD453+CE453)/1000.0</f>
        <v>0</v>
      </c>
      <c r="P453">
        <f>(BW453 - IF(AI453&gt;1, L453*BR453*100.0/(AK453*CK453), 0))*(CD453+CE453)/1000.0</f>
        <v>0</v>
      </c>
      <c r="Q453">
        <f>2.0/((1/S453-1/R453)+SIGN(S453)*SQRT((1/S453-1/R453)*(1/S453-1/R453) + 4*BS453/((BS453+1)*(BS453+1))*(2*1/S453*1/R453-1/R453*1/R453)))</f>
        <v>0</v>
      </c>
      <c r="R453">
        <f>IF(LEFT(BT453,1)&lt;&gt;"0",IF(LEFT(BT453,1)="1",3.0,BU453),$D$5+$E$5*(CK453*CD453/($K$5*1000))+$F$5*(CK453*CD453/($K$5*1000))*MAX(MIN(BR453,$J$5),$I$5)*MAX(MIN(BR453,$J$5),$I$5)+$G$5*MAX(MIN(BR453,$J$5),$I$5)*(CK453*CD453/($K$5*1000))+$H$5*(CK453*CD453/($K$5*1000))*(CK453*CD453/($K$5*1000)))</f>
        <v>0</v>
      </c>
      <c r="S453">
        <f>J453*(1000-(1000*0.61365*exp(17.502*W453/(240.97+W453))/(CD453+CE453)+BY453)/2)/(1000*0.61365*exp(17.502*W453/(240.97+W453))/(CD453+CE453)-BY453)</f>
        <v>0</v>
      </c>
      <c r="T453">
        <f>1/((BS453+1)/(Q453/1.6)+1/(R453/1.37)) + BS453/((BS453+1)/(Q453/1.6) + BS453/(R453/1.37))</f>
        <v>0</v>
      </c>
      <c r="U453">
        <f>(BN453*BQ453)</f>
        <v>0</v>
      </c>
      <c r="V453">
        <f>(CF453+(U453+2*0.95*5.67E-8*(((CF453+$B$7)+273)^4-(CF453+273)^4)-44100*J453)/(1.84*29.3*R453+8*0.95*5.67E-8*(CF453+273)^3))</f>
        <v>0</v>
      </c>
      <c r="W453">
        <f>($C$7*CG453+$D$7*CH453+$E$7*V453)</f>
        <v>0</v>
      </c>
      <c r="X453">
        <f>0.61365*exp(17.502*W453/(240.97+W453))</f>
        <v>0</v>
      </c>
      <c r="Y453">
        <f>(Z453/AA453*100)</f>
        <v>0</v>
      </c>
      <c r="Z453">
        <f>BY453*(CD453+CE453)/1000</f>
        <v>0</v>
      </c>
      <c r="AA453">
        <f>0.61365*exp(17.502*CF453/(240.97+CF453))</f>
        <v>0</v>
      </c>
      <c r="AB453">
        <f>(X453-BY453*(CD453+CE453)/1000)</f>
        <v>0</v>
      </c>
      <c r="AC453">
        <f>(-J453*44100)</f>
        <v>0</v>
      </c>
      <c r="AD453">
        <f>2*29.3*R453*0.92*(CF453-W453)</f>
        <v>0</v>
      </c>
      <c r="AE453">
        <f>2*0.95*5.67E-8*(((CF453+$B$7)+273)^4-(W453+273)^4)</f>
        <v>0</v>
      </c>
      <c r="AF453">
        <f>U453+AE453+AC453+AD453</f>
        <v>0</v>
      </c>
      <c r="AG453">
        <v>9</v>
      </c>
      <c r="AH453">
        <v>1</v>
      </c>
      <c r="AI453">
        <f>IF(AG453*$H$13&gt;=AK453,1.0,(AK453/(AK453-AG453*$H$13)))</f>
        <v>0</v>
      </c>
      <c r="AJ453">
        <f>(AI453-1)*100</f>
        <v>0</v>
      </c>
      <c r="AK453">
        <f>MAX(0,($B$13+$C$13*CK453)/(1+$D$13*CK453)*CD453/(CF453+273)*$E$13)</f>
        <v>0</v>
      </c>
      <c r="AL453" t="s">
        <v>292</v>
      </c>
      <c r="AM453" t="s">
        <v>292</v>
      </c>
      <c r="AN453">
        <v>0</v>
      </c>
      <c r="AO453">
        <v>0</v>
      </c>
      <c r="AP453">
        <f>1-AN453/AO453</f>
        <v>0</v>
      </c>
      <c r="AQ453">
        <v>0</v>
      </c>
      <c r="AR453" t="s">
        <v>292</v>
      </c>
      <c r="AS453" t="s">
        <v>292</v>
      </c>
      <c r="AT453">
        <v>0</v>
      </c>
      <c r="AU453">
        <v>0</v>
      </c>
      <c r="AV453">
        <f>1-AT453/AU453</f>
        <v>0</v>
      </c>
      <c r="AW453">
        <v>0.5</v>
      </c>
      <c r="AX453">
        <f>BO453</f>
        <v>0</v>
      </c>
      <c r="AY453">
        <f>L453</f>
        <v>0</v>
      </c>
      <c r="AZ453">
        <f>AV453*AW453*AX453</f>
        <v>0</v>
      </c>
      <c r="BA453">
        <f>(AY453-AQ453)/AX453</f>
        <v>0</v>
      </c>
      <c r="BB453">
        <f>(AO453-AU453)/AU453</f>
        <v>0</v>
      </c>
      <c r="BC453">
        <f>AN453/(AP453+AN453/AU453)</f>
        <v>0</v>
      </c>
      <c r="BD453" t="s">
        <v>292</v>
      </c>
      <c r="BE453">
        <v>0</v>
      </c>
      <c r="BF453">
        <f>IF(BE453&lt;&gt;0, BE453, BC453)</f>
        <v>0</v>
      </c>
      <c r="BG453">
        <f>1-BF453/AU453</f>
        <v>0</v>
      </c>
      <c r="BH453">
        <f>(AU453-AT453)/(AU453-BF453)</f>
        <v>0</v>
      </c>
      <c r="BI453">
        <f>(AO453-AU453)/(AO453-BF453)</f>
        <v>0</v>
      </c>
      <c r="BJ453">
        <f>(AU453-AT453)/(AU453-AN453)</f>
        <v>0</v>
      </c>
      <c r="BK453">
        <f>(AO453-AU453)/(AO453-AN453)</f>
        <v>0</v>
      </c>
      <c r="BL453">
        <f>(BH453*BF453/AT453)</f>
        <v>0</v>
      </c>
      <c r="BM453">
        <f>(1-BL453)</f>
        <v>0</v>
      </c>
      <c r="BN453">
        <f>$B$11*CL453+$C$11*CM453+$F$11*CN453*(1-CQ453)</f>
        <v>0</v>
      </c>
      <c r="BO453">
        <f>BN453*BP453</f>
        <v>0</v>
      </c>
      <c r="BP453">
        <f>($B$11*$D$9+$C$11*$D$9+$F$11*((DA453+CS453)/MAX(DA453+CS453+DB453, 0.1)*$I$9+DB453/MAX(DA453+CS453+DB453, 0.1)*$J$9))/($B$11+$C$11+$F$11)</f>
        <v>0</v>
      </c>
      <c r="BQ453">
        <f>($B$11*$K$9+$C$11*$K$9+$F$11*((DA453+CS453)/MAX(DA453+CS453+DB453, 0.1)*$P$9+DB453/MAX(DA453+CS453+DB453, 0.1)*$Q$9))/($B$11+$C$11+$F$11)</f>
        <v>0</v>
      </c>
      <c r="BR453">
        <v>6</v>
      </c>
      <c r="BS453">
        <v>0.5</v>
      </c>
      <c r="BT453" t="s">
        <v>293</v>
      </c>
      <c r="BU453">
        <v>2</v>
      </c>
      <c r="BV453">
        <v>1626127185.6</v>
      </c>
      <c r="BW453">
        <v>398.725</v>
      </c>
      <c r="BX453">
        <v>419.986333333333</v>
      </c>
      <c r="BY453">
        <v>14.845</v>
      </c>
      <c r="BZ453">
        <v>8.59767</v>
      </c>
      <c r="CA453">
        <v>396.600666666667</v>
      </c>
      <c r="CB453">
        <v>14.8443666666667</v>
      </c>
      <c r="CC453">
        <v>900.089</v>
      </c>
      <c r="CD453">
        <v>100.771</v>
      </c>
      <c r="CE453">
        <v>0.111974333333333</v>
      </c>
      <c r="CF453">
        <v>30.3429666666667</v>
      </c>
      <c r="CG453">
        <v>28.1277666666667</v>
      </c>
      <c r="CH453">
        <v>999.9</v>
      </c>
      <c r="CI453">
        <v>0</v>
      </c>
      <c r="CJ453">
        <v>0</v>
      </c>
      <c r="CK453">
        <v>10045.4</v>
      </c>
      <c r="CL453">
        <v>0</v>
      </c>
      <c r="CM453">
        <v>0.221023</v>
      </c>
      <c r="CN453">
        <v>1460.01666666667</v>
      </c>
      <c r="CO453">
        <v>0.973000666666667</v>
      </c>
      <c r="CP453">
        <v>0.0269992333333333</v>
      </c>
      <c r="CQ453">
        <v>0</v>
      </c>
      <c r="CR453">
        <v>878.072666666667</v>
      </c>
      <c r="CS453">
        <v>4.99999</v>
      </c>
      <c r="CT453">
        <v>12909.1</v>
      </c>
      <c r="CU453">
        <v>12728.4666666667</v>
      </c>
      <c r="CV453">
        <v>40.937</v>
      </c>
      <c r="CW453">
        <v>42.562</v>
      </c>
      <c r="CX453">
        <v>41.812</v>
      </c>
      <c r="CY453">
        <v>42.125</v>
      </c>
      <c r="CZ453">
        <v>43.312</v>
      </c>
      <c r="DA453">
        <v>1415.73333333333</v>
      </c>
      <c r="DB453">
        <v>39.2833333333333</v>
      </c>
      <c r="DC453">
        <v>0</v>
      </c>
      <c r="DD453">
        <v>1626127195.9</v>
      </c>
      <c r="DE453">
        <v>0</v>
      </c>
      <c r="DF453">
        <v>877.82948</v>
      </c>
      <c r="DG453">
        <v>2.2050769287448</v>
      </c>
      <c r="DH453">
        <v>48.2692306265852</v>
      </c>
      <c r="DI453">
        <v>12904.072</v>
      </c>
      <c r="DJ453">
        <v>15</v>
      </c>
      <c r="DK453">
        <v>1626126261</v>
      </c>
      <c r="DL453" t="s">
        <v>294</v>
      </c>
      <c r="DM453">
        <v>1626126255</v>
      </c>
      <c r="DN453">
        <v>1626126261</v>
      </c>
      <c r="DO453">
        <v>7</v>
      </c>
      <c r="DP453">
        <v>0.339</v>
      </c>
      <c r="DQ453">
        <v>0.02</v>
      </c>
      <c r="DR453">
        <v>2.158</v>
      </c>
      <c r="DS453">
        <v>-0.064</v>
      </c>
      <c r="DT453">
        <v>420</v>
      </c>
      <c r="DU453">
        <v>4</v>
      </c>
      <c r="DV453">
        <v>0.09</v>
      </c>
      <c r="DW453">
        <v>0.05</v>
      </c>
      <c r="DX453">
        <v>-21.2197585365854</v>
      </c>
      <c r="DY453">
        <v>-0.120505923344905</v>
      </c>
      <c r="DZ453">
        <v>0.0442689285716609</v>
      </c>
      <c r="EA453">
        <v>1</v>
      </c>
      <c r="EB453">
        <v>877.676848484849</v>
      </c>
      <c r="EC453">
        <v>2.14316697107574</v>
      </c>
      <c r="ED453">
        <v>0.258381691021793</v>
      </c>
      <c r="EE453">
        <v>1</v>
      </c>
      <c r="EF453">
        <v>6.17708707317073</v>
      </c>
      <c r="EG453">
        <v>0.275884599303139</v>
      </c>
      <c r="EH453">
        <v>0.0287767186763038</v>
      </c>
      <c r="EI453">
        <v>0</v>
      </c>
      <c r="EJ453">
        <v>2</v>
      </c>
      <c r="EK453">
        <v>3</v>
      </c>
      <c r="EL453" t="s">
        <v>340</v>
      </c>
      <c r="EM453">
        <v>100</v>
      </c>
      <c r="EN453">
        <v>100</v>
      </c>
      <c r="EO453">
        <v>2.124</v>
      </c>
      <c r="EP453">
        <v>0.0007</v>
      </c>
      <c r="EQ453">
        <v>1.36772170046793</v>
      </c>
      <c r="ER453">
        <v>0.00225868272383977</v>
      </c>
      <c r="ES453">
        <v>-9.96746185667655e-07</v>
      </c>
      <c r="ET453">
        <v>2.83711317370827e-10</v>
      </c>
      <c r="EU453">
        <v>-0.063082517618382</v>
      </c>
      <c r="EV453">
        <v>-0.00217948432402501</v>
      </c>
      <c r="EW453">
        <v>0.000453263451741206</v>
      </c>
      <c r="EX453">
        <v>-1.16319206543697e-06</v>
      </c>
      <c r="EY453">
        <v>-2</v>
      </c>
      <c r="EZ453">
        <v>2196</v>
      </c>
      <c r="FA453">
        <v>1</v>
      </c>
      <c r="FB453">
        <v>25</v>
      </c>
      <c r="FC453">
        <v>15.5</v>
      </c>
      <c r="FD453">
        <v>15.4</v>
      </c>
      <c r="FE453">
        <v>18</v>
      </c>
      <c r="FF453">
        <v>949.737</v>
      </c>
      <c r="FG453">
        <v>430.038</v>
      </c>
      <c r="FH453">
        <v>36.5667</v>
      </c>
      <c r="FI453">
        <v>25.5018</v>
      </c>
      <c r="FJ453">
        <v>30.0005</v>
      </c>
      <c r="FK453">
        <v>25.5253</v>
      </c>
      <c r="FL453">
        <v>25.5537</v>
      </c>
      <c r="FM453">
        <v>25.3554</v>
      </c>
      <c r="FN453">
        <v>52.4921</v>
      </c>
      <c r="FO453">
        <v>0</v>
      </c>
      <c r="FP453">
        <v>36.7</v>
      </c>
      <c r="FQ453">
        <v>420</v>
      </c>
      <c r="FR453">
        <v>8.74774</v>
      </c>
      <c r="FS453">
        <v>101.437</v>
      </c>
      <c r="FT453">
        <v>102.051</v>
      </c>
    </row>
    <row r="454" spans="1:176">
      <c r="A454">
        <v>438</v>
      </c>
      <c r="B454">
        <v>1626127188.6</v>
      </c>
      <c r="C454">
        <v>874.099999904633</v>
      </c>
      <c r="D454" t="s">
        <v>1170</v>
      </c>
      <c r="E454" t="s">
        <v>1171</v>
      </c>
      <c r="F454">
        <v>1</v>
      </c>
      <c r="I454">
        <v>1626127187.6</v>
      </c>
      <c r="J454">
        <f>(K454)/1000</f>
        <v>0</v>
      </c>
      <c r="K454">
        <f>1000*CC454*AI454*(BY454-BZ454)/(100*BR454*(1000-AI454*BY454))</f>
        <v>0</v>
      </c>
      <c r="L454">
        <f>CC454*AI454*(BX454-BW454*(1000-AI454*BZ454)/(1000-AI454*BY454))/(100*BR454)</f>
        <v>0</v>
      </c>
      <c r="M454">
        <f>BW454 - IF(AI454&gt;1, L454*BR454*100.0/(AK454*CK454), 0)</f>
        <v>0</v>
      </c>
      <c r="N454">
        <f>((T454-J454/2)*M454-L454)/(T454+J454/2)</f>
        <v>0</v>
      </c>
      <c r="O454">
        <f>N454*(CD454+CE454)/1000.0</f>
        <v>0</v>
      </c>
      <c r="P454">
        <f>(BW454 - IF(AI454&gt;1, L454*BR454*100.0/(AK454*CK454), 0))*(CD454+CE454)/1000.0</f>
        <v>0</v>
      </c>
      <c r="Q454">
        <f>2.0/((1/S454-1/R454)+SIGN(S454)*SQRT((1/S454-1/R454)*(1/S454-1/R454) + 4*BS454/((BS454+1)*(BS454+1))*(2*1/S454*1/R454-1/R454*1/R454)))</f>
        <v>0</v>
      </c>
      <c r="R454">
        <f>IF(LEFT(BT454,1)&lt;&gt;"0",IF(LEFT(BT454,1)="1",3.0,BU454),$D$5+$E$5*(CK454*CD454/($K$5*1000))+$F$5*(CK454*CD454/($K$5*1000))*MAX(MIN(BR454,$J$5),$I$5)*MAX(MIN(BR454,$J$5),$I$5)+$G$5*MAX(MIN(BR454,$J$5),$I$5)*(CK454*CD454/($K$5*1000))+$H$5*(CK454*CD454/($K$5*1000))*(CK454*CD454/($K$5*1000)))</f>
        <v>0</v>
      </c>
      <c r="S454">
        <f>J454*(1000-(1000*0.61365*exp(17.502*W454/(240.97+W454))/(CD454+CE454)+BY454)/2)/(1000*0.61365*exp(17.502*W454/(240.97+W454))/(CD454+CE454)-BY454)</f>
        <v>0</v>
      </c>
      <c r="T454">
        <f>1/((BS454+1)/(Q454/1.6)+1/(R454/1.37)) + BS454/((BS454+1)/(Q454/1.6) + BS454/(R454/1.37))</f>
        <v>0</v>
      </c>
      <c r="U454">
        <f>(BN454*BQ454)</f>
        <v>0</v>
      </c>
      <c r="V454">
        <f>(CF454+(U454+2*0.95*5.67E-8*(((CF454+$B$7)+273)^4-(CF454+273)^4)-44100*J454)/(1.84*29.3*R454+8*0.95*5.67E-8*(CF454+273)^3))</f>
        <v>0</v>
      </c>
      <c r="W454">
        <f>($C$7*CG454+$D$7*CH454+$E$7*V454)</f>
        <v>0</v>
      </c>
      <c r="X454">
        <f>0.61365*exp(17.502*W454/(240.97+W454))</f>
        <v>0</v>
      </c>
      <c r="Y454">
        <f>(Z454/AA454*100)</f>
        <v>0</v>
      </c>
      <c r="Z454">
        <f>BY454*(CD454+CE454)/1000</f>
        <v>0</v>
      </c>
      <c r="AA454">
        <f>0.61365*exp(17.502*CF454/(240.97+CF454))</f>
        <v>0</v>
      </c>
      <c r="AB454">
        <f>(X454-BY454*(CD454+CE454)/1000)</f>
        <v>0</v>
      </c>
      <c r="AC454">
        <f>(-J454*44100)</f>
        <v>0</v>
      </c>
      <c r="AD454">
        <f>2*29.3*R454*0.92*(CF454-W454)</f>
        <v>0</v>
      </c>
      <c r="AE454">
        <f>2*0.95*5.67E-8*(((CF454+$B$7)+273)^4-(W454+273)^4)</f>
        <v>0</v>
      </c>
      <c r="AF454">
        <f>U454+AE454+AC454+AD454</f>
        <v>0</v>
      </c>
      <c r="AG454">
        <v>9</v>
      </c>
      <c r="AH454">
        <v>1</v>
      </c>
      <c r="AI454">
        <f>IF(AG454*$H$13&gt;=AK454,1.0,(AK454/(AK454-AG454*$H$13)))</f>
        <v>0</v>
      </c>
      <c r="AJ454">
        <f>(AI454-1)*100</f>
        <v>0</v>
      </c>
      <c r="AK454">
        <f>MAX(0,($B$13+$C$13*CK454)/(1+$D$13*CK454)*CD454/(CF454+273)*$E$13)</f>
        <v>0</v>
      </c>
      <c r="AL454" t="s">
        <v>292</v>
      </c>
      <c r="AM454" t="s">
        <v>292</v>
      </c>
      <c r="AN454">
        <v>0</v>
      </c>
      <c r="AO454">
        <v>0</v>
      </c>
      <c r="AP454">
        <f>1-AN454/AO454</f>
        <v>0</v>
      </c>
      <c r="AQ454">
        <v>0</v>
      </c>
      <c r="AR454" t="s">
        <v>292</v>
      </c>
      <c r="AS454" t="s">
        <v>292</v>
      </c>
      <c r="AT454">
        <v>0</v>
      </c>
      <c r="AU454">
        <v>0</v>
      </c>
      <c r="AV454">
        <f>1-AT454/AU454</f>
        <v>0</v>
      </c>
      <c r="AW454">
        <v>0.5</v>
      </c>
      <c r="AX454">
        <f>BO454</f>
        <v>0</v>
      </c>
      <c r="AY454">
        <f>L454</f>
        <v>0</v>
      </c>
      <c r="AZ454">
        <f>AV454*AW454*AX454</f>
        <v>0</v>
      </c>
      <c r="BA454">
        <f>(AY454-AQ454)/AX454</f>
        <v>0</v>
      </c>
      <c r="BB454">
        <f>(AO454-AU454)/AU454</f>
        <v>0</v>
      </c>
      <c r="BC454">
        <f>AN454/(AP454+AN454/AU454)</f>
        <v>0</v>
      </c>
      <c r="BD454" t="s">
        <v>292</v>
      </c>
      <c r="BE454">
        <v>0</v>
      </c>
      <c r="BF454">
        <f>IF(BE454&lt;&gt;0, BE454, BC454)</f>
        <v>0</v>
      </c>
      <c r="BG454">
        <f>1-BF454/AU454</f>
        <v>0</v>
      </c>
      <c r="BH454">
        <f>(AU454-AT454)/(AU454-BF454)</f>
        <v>0</v>
      </c>
      <c r="BI454">
        <f>(AO454-AU454)/(AO454-BF454)</f>
        <v>0</v>
      </c>
      <c r="BJ454">
        <f>(AU454-AT454)/(AU454-AN454)</f>
        <v>0</v>
      </c>
      <c r="BK454">
        <f>(AO454-AU454)/(AO454-AN454)</f>
        <v>0</v>
      </c>
      <c r="BL454">
        <f>(BH454*BF454/AT454)</f>
        <v>0</v>
      </c>
      <c r="BM454">
        <f>(1-BL454)</f>
        <v>0</v>
      </c>
      <c r="BN454">
        <f>$B$11*CL454+$C$11*CM454+$F$11*CN454*(1-CQ454)</f>
        <v>0</v>
      </c>
      <c r="BO454">
        <f>BN454*BP454</f>
        <v>0</v>
      </c>
      <c r="BP454">
        <f>($B$11*$D$9+$C$11*$D$9+$F$11*((DA454+CS454)/MAX(DA454+CS454+DB454, 0.1)*$I$9+DB454/MAX(DA454+CS454+DB454, 0.1)*$J$9))/($B$11+$C$11+$F$11)</f>
        <v>0</v>
      </c>
      <c r="BQ454">
        <f>($B$11*$K$9+$C$11*$K$9+$F$11*((DA454+CS454)/MAX(DA454+CS454+DB454, 0.1)*$P$9+DB454/MAX(DA454+CS454+DB454, 0.1)*$Q$9))/($B$11+$C$11+$F$11)</f>
        <v>0</v>
      </c>
      <c r="BR454">
        <v>6</v>
      </c>
      <c r="BS454">
        <v>0.5</v>
      </c>
      <c r="BT454" t="s">
        <v>293</v>
      </c>
      <c r="BU454">
        <v>2</v>
      </c>
      <c r="BV454">
        <v>1626127187.6</v>
      </c>
      <c r="BW454">
        <v>398.718666666667</v>
      </c>
      <c r="BX454">
        <v>419.962</v>
      </c>
      <c r="BY454">
        <v>14.8754</v>
      </c>
      <c r="BZ454">
        <v>8.62139</v>
      </c>
      <c r="CA454">
        <v>396.593666666667</v>
      </c>
      <c r="CB454">
        <v>14.8744333333333</v>
      </c>
      <c r="CC454">
        <v>900.006</v>
      </c>
      <c r="CD454">
        <v>100.771</v>
      </c>
      <c r="CE454">
        <v>0.111343333333333</v>
      </c>
      <c r="CF454">
        <v>30.3886666666667</v>
      </c>
      <c r="CG454">
        <v>28.1684333333333</v>
      </c>
      <c r="CH454">
        <v>999.9</v>
      </c>
      <c r="CI454">
        <v>0</v>
      </c>
      <c r="CJ454">
        <v>0</v>
      </c>
      <c r="CK454">
        <v>10026.4666666667</v>
      </c>
      <c r="CL454">
        <v>0</v>
      </c>
      <c r="CM454">
        <v>0.221023</v>
      </c>
      <c r="CN454">
        <v>1460.01333333333</v>
      </c>
      <c r="CO454">
        <v>0.973000666666667</v>
      </c>
      <c r="CP454">
        <v>0.0269992333333333</v>
      </c>
      <c r="CQ454">
        <v>0</v>
      </c>
      <c r="CR454">
        <v>878.189333333333</v>
      </c>
      <c r="CS454">
        <v>4.99999</v>
      </c>
      <c r="CT454">
        <v>12911.0333333333</v>
      </c>
      <c r="CU454">
        <v>12728.4666666667</v>
      </c>
      <c r="CV454">
        <v>40.937</v>
      </c>
      <c r="CW454">
        <v>42.562</v>
      </c>
      <c r="CX454">
        <v>41.854</v>
      </c>
      <c r="CY454">
        <v>42.1663333333333</v>
      </c>
      <c r="CZ454">
        <v>43.312</v>
      </c>
      <c r="DA454">
        <v>1415.73</v>
      </c>
      <c r="DB454">
        <v>39.2833333333333</v>
      </c>
      <c r="DC454">
        <v>0</v>
      </c>
      <c r="DD454">
        <v>1626127197.7</v>
      </c>
      <c r="DE454">
        <v>0</v>
      </c>
      <c r="DF454">
        <v>877.906346153846</v>
      </c>
      <c r="DG454">
        <v>1.95066667407951</v>
      </c>
      <c r="DH454">
        <v>50.0444444338907</v>
      </c>
      <c r="DI454">
        <v>12905.2538461538</v>
      </c>
      <c r="DJ454">
        <v>15</v>
      </c>
      <c r="DK454">
        <v>1626126261</v>
      </c>
      <c r="DL454" t="s">
        <v>294</v>
      </c>
      <c r="DM454">
        <v>1626126255</v>
      </c>
      <c r="DN454">
        <v>1626126261</v>
      </c>
      <c r="DO454">
        <v>7</v>
      </c>
      <c r="DP454">
        <v>0.339</v>
      </c>
      <c r="DQ454">
        <v>0.02</v>
      </c>
      <c r="DR454">
        <v>2.158</v>
      </c>
      <c r="DS454">
        <v>-0.064</v>
      </c>
      <c r="DT454">
        <v>420</v>
      </c>
      <c r="DU454">
        <v>4</v>
      </c>
      <c r="DV454">
        <v>0.09</v>
      </c>
      <c r="DW454">
        <v>0.05</v>
      </c>
      <c r="DX454">
        <v>-21.2217097560976</v>
      </c>
      <c r="DY454">
        <v>-0.149707317073167</v>
      </c>
      <c r="DZ454">
        <v>0.0445936384223736</v>
      </c>
      <c r="EA454">
        <v>1</v>
      </c>
      <c r="EB454">
        <v>877.766685714286</v>
      </c>
      <c r="EC454">
        <v>2.16044642656988</v>
      </c>
      <c r="ED454">
        <v>0.268401274366636</v>
      </c>
      <c r="EE454">
        <v>1</v>
      </c>
      <c r="EF454">
        <v>6.1876043902439</v>
      </c>
      <c r="EG454">
        <v>0.337942578397221</v>
      </c>
      <c r="EH454">
        <v>0.0347726670798734</v>
      </c>
      <c r="EI454">
        <v>0</v>
      </c>
      <c r="EJ454">
        <v>2</v>
      </c>
      <c r="EK454">
        <v>3</v>
      </c>
      <c r="EL454" t="s">
        <v>340</v>
      </c>
      <c r="EM454">
        <v>100</v>
      </c>
      <c r="EN454">
        <v>100</v>
      </c>
      <c r="EO454">
        <v>2.124</v>
      </c>
      <c r="EP454">
        <v>0.0012</v>
      </c>
      <c r="EQ454">
        <v>1.36772170046793</v>
      </c>
      <c r="ER454">
        <v>0.00225868272383977</v>
      </c>
      <c r="ES454">
        <v>-9.96746185667655e-07</v>
      </c>
      <c r="ET454">
        <v>2.83711317370827e-10</v>
      </c>
      <c r="EU454">
        <v>-0.063082517618382</v>
      </c>
      <c r="EV454">
        <v>-0.00217948432402501</v>
      </c>
      <c r="EW454">
        <v>0.000453263451741206</v>
      </c>
      <c r="EX454">
        <v>-1.16319206543697e-06</v>
      </c>
      <c r="EY454">
        <v>-2</v>
      </c>
      <c r="EZ454">
        <v>2196</v>
      </c>
      <c r="FA454">
        <v>1</v>
      </c>
      <c r="FB454">
        <v>25</v>
      </c>
      <c r="FC454">
        <v>15.6</v>
      </c>
      <c r="FD454">
        <v>15.5</v>
      </c>
      <c r="FE454">
        <v>18</v>
      </c>
      <c r="FF454">
        <v>949.991</v>
      </c>
      <c r="FG454">
        <v>430.033</v>
      </c>
      <c r="FH454">
        <v>36.631</v>
      </c>
      <c r="FI454">
        <v>25.5045</v>
      </c>
      <c r="FJ454">
        <v>30.0005</v>
      </c>
      <c r="FK454">
        <v>25.5264</v>
      </c>
      <c r="FL454">
        <v>25.5549</v>
      </c>
      <c r="FM454">
        <v>25.3571</v>
      </c>
      <c r="FN454">
        <v>52.1575</v>
      </c>
      <c r="FO454">
        <v>0</v>
      </c>
      <c r="FP454">
        <v>36.7</v>
      </c>
      <c r="FQ454">
        <v>420</v>
      </c>
      <c r="FR454">
        <v>8.8198</v>
      </c>
      <c r="FS454">
        <v>101.436</v>
      </c>
      <c r="FT454">
        <v>102.051</v>
      </c>
    </row>
    <row r="455" spans="1:176">
      <c r="A455">
        <v>439</v>
      </c>
      <c r="B455">
        <v>1626127190.6</v>
      </c>
      <c r="C455">
        <v>876.099999904633</v>
      </c>
      <c r="D455" t="s">
        <v>1172</v>
      </c>
      <c r="E455" t="s">
        <v>1173</v>
      </c>
      <c r="F455">
        <v>1</v>
      </c>
      <c r="I455">
        <v>1626127189.6</v>
      </c>
      <c r="J455">
        <f>(K455)/1000</f>
        <v>0</v>
      </c>
      <c r="K455">
        <f>1000*CC455*AI455*(BY455-BZ455)/(100*BR455*(1000-AI455*BY455))</f>
        <v>0</v>
      </c>
      <c r="L455">
        <f>CC455*AI455*(BX455-BW455*(1000-AI455*BZ455)/(1000-AI455*BY455))/(100*BR455)</f>
        <v>0</v>
      </c>
      <c r="M455">
        <f>BW455 - IF(AI455&gt;1, L455*BR455*100.0/(AK455*CK455), 0)</f>
        <v>0</v>
      </c>
      <c r="N455">
        <f>((T455-J455/2)*M455-L455)/(T455+J455/2)</f>
        <v>0</v>
      </c>
      <c r="O455">
        <f>N455*(CD455+CE455)/1000.0</f>
        <v>0</v>
      </c>
      <c r="P455">
        <f>(BW455 - IF(AI455&gt;1, L455*BR455*100.0/(AK455*CK455), 0))*(CD455+CE455)/1000.0</f>
        <v>0</v>
      </c>
      <c r="Q455">
        <f>2.0/((1/S455-1/R455)+SIGN(S455)*SQRT((1/S455-1/R455)*(1/S455-1/R455) + 4*BS455/((BS455+1)*(BS455+1))*(2*1/S455*1/R455-1/R455*1/R455)))</f>
        <v>0</v>
      </c>
      <c r="R455">
        <f>IF(LEFT(BT455,1)&lt;&gt;"0",IF(LEFT(BT455,1)="1",3.0,BU455),$D$5+$E$5*(CK455*CD455/($K$5*1000))+$F$5*(CK455*CD455/($K$5*1000))*MAX(MIN(BR455,$J$5),$I$5)*MAX(MIN(BR455,$J$5),$I$5)+$G$5*MAX(MIN(BR455,$J$5),$I$5)*(CK455*CD455/($K$5*1000))+$H$5*(CK455*CD455/($K$5*1000))*(CK455*CD455/($K$5*1000)))</f>
        <v>0</v>
      </c>
      <c r="S455">
        <f>J455*(1000-(1000*0.61365*exp(17.502*W455/(240.97+W455))/(CD455+CE455)+BY455)/2)/(1000*0.61365*exp(17.502*W455/(240.97+W455))/(CD455+CE455)-BY455)</f>
        <v>0</v>
      </c>
      <c r="T455">
        <f>1/((BS455+1)/(Q455/1.6)+1/(R455/1.37)) + BS455/((BS455+1)/(Q455/1.6) + BS455/(R455/1.37))</f>
        <v>0</v>
      </c>
      <c r="U455">
        <f>(BN455*BQ455)</f>
        <v>0</v>
      </c>
      <c r="V455">
        <f>(CF455+(U455+2*0.95*5.67E-8*(((CF455+$B$7)+273)^4-(CF455+273)^4)-44100*J455)/(1.84*29.3*R455+8*0.95*5.67E-8*(CF455+273)^3))</f>
        <v>0</v>
      </c>
      <c r="W455">
        <f>($C$7*CG455+$D$7*CH455+$E$7*V455)</f>
        <v>0</v>
      </c>
      <c r="X455">
        <f>0.61365*exp(17.502*W455/(240.97+W455))</f>
        <v>0</v>
      </c>
      <c r="Y455">
        <f>(Z455/AA455*100)</f>
        <v>0</v>
      </c>
      <c r="Z455">
        <f>BY455*(CD455+CE455)/1000</f>
        <v>0</v>
      </c>
      <c r="AA455">
        <f>0.61365*exp(17.502*CF455/(240.97+CF455))</f>
        <v>0</v>
      </c>
      <c r="AB455">
        <f>(X455-BY455*(CD455+CE455)/1000)</f>
        <v>0</v>
      </c>
      <c r="AC455">
        <f>(-J455*44100)</f>
        <v>0</v>
      </c>
      <c r="AD455">
        <f>2*29.3*R455*0.92*(CF455-W455)</f>
        <v>0</v>
      </c>
      <c r="AE455">
        <f>2*0.95*5.67E-8*(((CF455+$B$7)+273)^4-(W455+273)^4)</f>
        <v>0</v>
      </c>
      <c r="AF455">
        <f>U455+AE455+AC455+AD455</f>
        <v>0</v>
      </c>
      <c r="AG455">
        <v>8</v>
      </c>
      <c r="AH455">
        <v>1</v>
      </c>
      <c r="AI455">
        <f>IF(AG455*$H$13&gt;=AK455,1.0,(AK455/(AK455-AG455*$H$13)))</f>
        <v>0</v>
      </c>
      <c r="AJ455">
        <f>(AI455-1)*100</f>
        <v>0</v>
      </c>
      <c r="AK455">
        <f>MAX(0,($B$13+$C$13*CK455)/(1+$D$13*CK455)*CD455/(CF455+273)*$E$13)</f>
        <v>0</v>
      </c>
      <c r="AL455" t="s">
        <v>292</v>
      </c>
      <c r="AM455" t="s">
        <v>292</v>
      </c>
      <c r="AN455">
        <v>0</v>
      </c>
      <c r="AO455">
        <v>0</v>
      </c>
      <c r="AP455">
        <f>1-AN455/AO455</f>
        <v>0</v>
      </c>
      <c r="AQ455">
        <v>0</v>
      </c>
      <c r="AR455" t="s">
        <v>292</v>
      </c>
      <c r="AS455" t="s">
        <v>292</v>
      </c>
      <c r="AT455">
        <v>0</v>
      </c>
      <c r="AU455">
        <v>0</v>
      </c>
      <c r="AV455">
        <f>1-AT455/AU455</f>
        <v>0</v>
      </c>
      <c r="AW455">
        <v>0.5</v>
      </c>
      <c r="AX455">
        <f>BO455</f>
        <v>0</v>
      </c>
      <c r="AY455">
        <f>L455</f>
        <v>0</v>
      </c>
      <c r="AZ455">
        <f>AV455*AW455*AX455</f>
        <v>0</v>
      </c>
      <c r="BA455">
        <f>(AY455-AQ455)/AX455</f>
        <v>0</v>
      </c>
      <c r="BB455">
        <f>(AO455-AU455)/AU455</f>
        <v>0</v>
      </c>
      <c r="BC455">
        <f>AN455/(AP455+AN455/AU455)</f>
        <v>0</v>
      </c>
      <c r="BD455" t="s">
        <v>292</v>
      </c>
      <c r="BE455">
        <v>0</v>
      </c>
      <c r="BF455">
        <f>IF(BE455&lt;&gt;0, BE455, BC455)</f>
        <v>0</v>
      </c>
      <c r="BG455">
        <f>1-BF455/AU455</f>
        <v>0</v>
      </c>
      <c r="BH455">
        <f>(AU455-AT455)/(AU455-BF455)</f>
        <v>0</v>
      </c>
      <c r="BI455">
        <f>(AO455-AU455)/(AO455-BF455)</f>
        <v>0</v>
      </c>
      <c r="BJ455">
        <f>(AU455-AT455)/(AU455-AN455)</f>
        <v>0</v>
      </c>
      <c r="BK455">
        <f>(AO455-AU455)/(AO455-AN455)</f>
        <v>0</v>
      </c>
      <c r="BL455">
        <f>(BH455*BF455/AT455)</f>
        <v>0</v>
      </c>
      <c r="BM455">
        <f>(1-BL455)</f>
        <v>0</v>
      </c>
      <c r="BN455">
        <f>$B$11*CL455+$C$11*CM455+$F$11*CN455*(1-CQ455)</f>
        <v>0</v>
      </c>
      <c r="BO455">
        <f>BN455*BP455</f>
        <v>0</v>
      </c>
      <c r="BP455">
        <f>($B$11*$D$9+$C$11*$D$9+$F$11*((DA455+CS455)/MAX(DA455+CS455+DB455, 0.1)*$I$9+DB455/MAX(DA455+CS455+DB455, 0.1)*$J$9))/($B$11+$C$11+$F$11)</f>
        <v>0</v>
      </c>
      <c r="BQ455">
        <f>($B$11*$K$9+$C$11*$K$9+$F$11*((DA455+CS455)/MAX(DA455+CS455+DB455, 0.1)*$P$9+DB455/MAX(DA455+CS455+DB455, 0.1)*$Q$9))/($B$11+$C$11+$F$11)</f>
        <v>0</v>
      </c>
      <c r="BR455">
        <v>6</v>
      </c>
      <c r="BS455">
        <v>0.5</v>
      </c>
      <c r="BT455" t="s">
        <v>293</v>
      </c>
      <c r="BU455">
        <v>2</v>
      </c>
      <c r="BV455">
        <v>1626127189.6</v>
      </c>
      <c r="BW455">
        <v>398.726333333333</v>
      </c>
      <c r="BX455">
        <v>419.968666666667</v>
      </c>
      <c r="BY455">
        <v>14.9095333333333</v>
      </c>
      <c r="BZ455">
        <v>8.66281666666667</v>
      </c>
      <c r="CA455">
        <v>396.602</v>
      </c>
      <c r="CB455">
        <v>14.9082333333333</v>
      </c>
      <c r="CC455">
        <v>899.958</v>
      </c>
      <c r="CD455">
        <v>100.770333333333</v>
      </c>
      <c r="CE455">
        <v>0.111852</v>
      </c>
      <c r="CF455">
        <v>30.4372666666667</v>
      </c>
      <c r="CG455">
        <v>28.2036333333333</v>
      </c>
      <c r="CH455">
        <v>999.9</v>
      </c>
      <c r="CI455">
        <v>0</v>
      </c>
      <c r="CJ455">
        <v>0</v>
      </c>
      <c r="CK455">
        <v>10005.4333333333</v>
      </c>
      <c r="CL455">
        <v>0</v>
      </c>
      <c r="CM455">
        <v>0.221023</v>
      </c>
      <c r="CN455">
        <v>1460.01</v>
      </c>
      <c r="CO455">
        <v>0.973002333333333</v>
      </c>
      <c r="CP455">
        <v>0.0269976666666667</v>
      </c>
      <c r="CQ455">
        <v>0</v>
      </c>
      <c r="CR455">
        <v>878.364666666667</v>
      </c>
      <c r="CS455">
        <v>4.99999</v>
      </c>
      <c r="CT455">
        <v>12912.1666666667</v>
      </c>
      <c r="CU455">
        <v>12728.4333333333</v>
      </c>
      <c r="CV455">
        <v>40.937</v>
      </c>
      <c r="CW455">
        <v>42.562</v>
      </c>
      <c r="CX455">
        <v>41.854</v>
      </c>
      <c r="CY455">
        <v>42.125</v>
      </c>
      <c r="CZ455">
        <v>43.312</v>
      </c>
      <c r="DA455">
        <v>1415.73</v>
      </c>
      <c r="DB455">
        <v>39.28</v>
      </c>
      <c r="DC455">
        <v>0</v>
      </c>
      <c r="DD455">
        <v>1626127200.1</v>
      </c>
      <c r="DE455">
        <v>0</v>
      </c>
      <c r="DF455">
        <v>877.977038461538</v>
      </c>
      <c r="DG455">
        <v>2.73965812402333</v>
      </c>
      <c r="DH455">
        <v>47.3880341360088</v>
      </c>
      <c r="DI455">
        <v>12907.3192307692</v>
      </c>
      <c r="DJ455">
        <v>15</v>
      </c>
      <c r="DK455">
        <v>1626126261</v>
      </c>
      <c r="DL455" t="s">
        <v>294</v>
      </c>
      <c r="DM455">
        <v>1626126255</v>
      </c>
      <c r="DN455">
        <v>1626126261</v>
      </c>
      <c r="DO455">
        <v>7</v>
      </c>
      <c r="DP455">
        <v>0.339</v>
      </c>
      <c r="DQ455">
        <v>0.02</v>
      </c>
      <c r="DR455">
        <v>2.158</v>
      </c>
      <c r="DS455">
        <v>-0.064</v>
      </c>
      <c r="DT455">
        <v>420</v>
      </c>
      <c r="DU455">
        <v>4</v>
      </c>
      <c r="DV455">
        <v>0.09</v>
      </c>
      <c r="DW455">
        <v>0.05</v>
      </c>
      <c r="DX455">
        <v>-21.2236048780488</v>
      </c>
      <c r="DY455">
        <v>-0.183748432055739</v>
      </c>
      <c r="DZ455">
        <v>0.0450685653860952</v>
      </c>
      <c r="EA455">
        <v>1</v>
      </c>
      <c r="EB455">
        <v>877.864205882353</v>
      </c>
      <c r="EC455">
        <v>2.41115327956853</v>
      </c>
      <c r="ED455">
        <v>0.289596959219066</v>
      </c>
      <c r="EE455">
        <v>1</v>
      </c>
      <c r="EF455">
        <v>6.19782512195122</v>
      </c>
      <c r="EG455">
        <v>0.352622090592338</v>
      </c>
      <c r="EH455">
        <v>0.0360188606503052</v>
      </c>
      <c r="EI455">
        <v>0</v>
      </c>
      <c r="EJ455">
        <v>2</v>
      </c>
      <c r="EK455">
        <v>3</v>
      </c>
      <c r="EL455" t="s">
        <v>340</v>
      </c>
      <c r="EM455">
        <v>100</v>
      </c>
      <c r="EN455">
        <v>100</v>
      </c>
      <c r="EO455">
        <v>2.124</v>
      </c>
      <c r="EP455">
        <v>0.0015</v>
      </c>
      <c r="EQ455">
        <v>1.36772170046793</v>
      </c>
      <c r="ER455">
        <v>0.00225868272383977</v>
      </c>
      <c r="ES455">
        <v>-9.96746185667655e-07</v>
      </c>
      <c r="ET455">
        <v>2.83711317370827e-10</v>
      </c>
      <c r="EU455">
        <v>-0.063082517618382</v>
      </c>
      <c r="EV455">
        <v>-0.00217948432402501</v>
      </c>
      <c r="EW455">
        <v>0.000453263451741206</v>
      </c>
      <c r="EX455">
        <v>-1.16319206543697e-06</v>
      </c>
      <c r="EY455">
        <v>-2</v>
      </c>
      <c r="EZ455">
        <v>2196</v>
      </c>
      <c r="FA455">
        <v>1</v>
      </c>
      <c r="FB455">
        <v>25</v>
      </c>
      <c r="FC455">
        <v>15.6</v>
      </c>
      <c r="FD455">
        <v>15.5</v>
      </c>
      <c r="FE455">
        <v>18</v>
      </c>
      <c r="FF455">
        <v>950.062</v>
      </c>
      <c r="FG455">
        <v>429.956</v>
      </c>
      <c r="FH455">
        <v>36.7116</v>
      </c>
      <c r="FI455">
        <v>25.5074</v>
      </c>
      <c r="FJ455">
        <v>30.0007</v>
      </c>
      <c r="FK455">
        <v>25.5274</v>
      </c>
      <c r="FL455">
        <v>25.5564</v>
      </c>
      <c r="FM455">
        <v>25.3568</v>
      </c>
      <c r="FN455">
        <v>52.1575</v>
      </c>
      <c r="FO455">
        <v>0</v>
      </c>
      <c r="FP455">
        <v>36.8</v>
      </c>
      <c r="FQ455">
        <v>420</v>
      </c>
      <c r="FR455">
        <v>8.82948</v>
      </c>
      <c r="FS455">
        <v>101.436</v>
      </c>
      <c r="FT455">
        <v>102.05</v>
      </c>
    </row>
    <row r="456" spans="1:176">
      <c r="A456">
        <v>440</v>
      </c>
      <c r="B456">
        <v>1626127192.6</v>
      </c>
      <c r="C456">
        <v>878.099999904633</v>
      </c>
      <c r="D456" t="s">
        <v>1174</v>
      </c>
      <c r="E456" t="s">
        <v>1175</v>
      </c>
      <c r="F456">
        <v>1</v>
      </c>
      <c r="I456">
        <v>1626127191.6</v>
      </c>
      <c r="J456">
        <f>(K456)/1000</f>
        <v>0</v>
      </c>
      <c r="K456">
        <f>1000*CC456*AI456*(BY456-BZ456)/(100*BR456*(1000-AI456*BY456))</f>
        <v>0</v>
      </c>
      <c r="L456">
        <f>CC456*AI456*(BX456-BW456*(1000-AI456*BZ456)/(1000-AI456*BY456))/(100*BR456)</f>
        <v>0</v>
      </c>
      <c r="M456">
        <f>BW456 - IF(AI456&gt;1, L456*BR456*100.0/(AK456*CK456), 0)</f>
        <v>0</v>
      </c>
      <c r="N456">
        <f>((T456-J456/2)*M456-L456)/(T456+J456/2)</f>
        <v>0</v>
      </c>
      <c r="O456">
        <f>N456*(CD456+CE456)/1000.0</f>
        <v>0</v>
      </c>
      <c r="P456">
        <f>(BW456 - IF(AI456&gt;1, L456*BR456*100.0/(AK456*CK456), 0))*(CD456+CE456)/1000.0</f>
        <v>0</v>
      </c>
      <c r="Q456">
        <f>2.0/((1/S456-1/R456)+SIGN(S456)*SQRT((1/S456-1/R456)*(1/S456-1/R456) + 4*BS456/((BS456+1)*(BS456+1))*(2*1/S456*1/R456-1/R456*1/R456)))</f>
        <v>0</v>
      </c>
      <c r="R456">
        <f>IF(LEFT(BT456,1)&lt;&gt;"0",IF(LEFT(BT456,1)="1",3.0,BU456),$D$5+$E$5*(CK456*CD456/($K$5*1000))+$F$5*(CK456*CD456/($K$5*1000))*MAX(MIN(BR456,$J$5),$I$5)*MAX(MIN(BR456,$J$5),$I$5)+$G$5*MAX(MIN(BR456,$J$5),$I$5)*(CK456*CD456/($K$5*1000))+$H$5*(CK456*CD456/($K$5*1000))*(CK456*CD456/($K$5*1000)))</f>
        <v>0</v>
      </c>
      <c r="S456">
        <f>J456*(1000-(1000*0.61365*exp(17.502*W456/(240.97+W456))/(CD456+CE456)+BY456)/2)/(1000*0.61365*exp(17.502*W456/(240.97+W456))/(CD456+CE456)-BY456)</f>
        <v>0</v>
      </c>
      <c r="T456">
        <f>1/((BS456+1)/(Q456/1.6)+1/(R456/1.37)) + BS456/((BS456+1)/(Q456/1.6) + BS456/(R456/1.37))</f>
        <v>0</v>
      </c>
      <c r="U456">
        <f>(BN456*BQ456)</f>
        <v>0</v>
      </c>
      <c r="V456">
        <f>(CF456+(U456+2*0.95*5.67E-8*(((CF456+$B$7)+273)^4-(CF456+273)^4)-44100*J456)/(1.84*29.3*R456+8*0.95*5.67E-8*(CF456+273)^3))</f>
        <v>0</v>
      </c>
      <c r="W456">
        <f>($C$7*CG456+$D$7*CH456+$E$7*V456)</f>
        <v>0</v>
      </c>
      <c r="X456">
        <f>0.61365*exp(17.502*W456/(240.97+W456))</f>
        <v>0</v>
      </c>
      <c r="Y456">
        <f>(Z456/AA456*100)</f>
        <v>0</v>
      </c>
      <c r="Z456">
        <f>BY456*(CD456+CE456)/1000</f>
        <v>0</v>
      </c>
      <c r="AA456">
        <f>0.61365*exp(17.502*CF456/(240.97+CF456))</f>
        <v>0</v>
      </c>
      <c r="AB456">
        <f>(X456-BY456*(CD456+CE456)/1000)</f>
        <v>0</v>
      </c>
      <c r="AC456">
        <f>(-J456*44100)</f>
        <v>0</v>
      </c>
      <c r="AD456">
        <f>2*29.3*R456*0.92*(CF456-W456)</f>
        <v>0</v>
      </c>
      <c r="AE456">
        <f>2*0.95*5.67E-8*(((CF456+$B$7)+273)^4-(W456+273)^4)</f>
        <v>0</v>
      </c>
      <c r="AF456">
        <f>U456+AE456+AC456+AD456</f>
        <v>0</v>
      </c>
      <c r="AG456">
        <v>8</v>
      </c>
      <c r="AH456">
        <v>1</v>
      </c>
      <c r="AI456">
        <f>IF(AG456*$H$13&gt;=AK456,1.0,(AK456/(AK456-AG456*$H$13)))</f>
        <v>0</v>
      </c>
      <c r="AJ456">
        <f>(AI456-1)*100</f>
        <v>0</v>
      </c>
      <c r="AK456">
        <f>MAX(0,($B$13+$C$13*CK456)/(1+$D$13*CK456)*CD456/(CF456+273)*$E$13)</f>
        <v>0</v>
      </c>
      <c r="AL456" t="s">
        <v>292</v>
      </c>
      <c r="AM456" t="s">
        <v>292</v>
      </c>
      <c r="AN456">
        <v>0</v>
      </c>
      <c r="AO456">
        <v>0</v>
      </c>
      <c r="AP456">
        <f>1-AN456/AO456</f>
        <v>0</v>
      </c>
      <c r="AQ456">
        <v>0</v>
      </c>
      <c r="AR456" t="s">
        <v>292</v>
      </c>
      <c r="AS456" t="s">
        <v>292</v>
      </c>
      <c r="AT456">
        <v>0</v>
      </c>
      <c r="AU456">
        <v>0</v>
      </c>
      <c r="AV456">
        <f>1-AT456/AU456</f>
        <v>0</v>
      </c>
      <c r="AW456">
        <v>0.5</v>
      </c>
      <c r="AX456">
        <f>BO456</f>
        <v>0</v>
      </c>
      <c r="AY456">
        <f>L456</f>
        <v>0</v>
      </c>
      <c r="AZ456">
        <f>AV456*AW456*AX456</f>
        <v>0</v>
      </c>
      <c r="BA456">
        <f>(AY456-AQ456)/AX456</f>
        <v>0</v>
      </c>
      <c r="BB456">
        <f>(AO456-AU456)/AU456</f>
        <v>0</v>
      </c>
      <c r="BC456">
        <f>AN456/(AP456+AN456/AU456)</f>
        <v>0</v>
      </c>
      <c r="BD456" t="s">
        <v>292</v>
      </c>
      <c r="BE456">
        <v>0</v>
      </c>
      <c r="BF456">
        <f>IF(BE456&lt;&gt;0, BE456, BC456)</f>
        <v>0</v>
      </c>
      <c r="BG456">
        <f>1-BF456/AU456</f>
        <v>0</v>
      </c>
      <c r="BH456">
        <f>(AU456-AT456)/(AU456-BF456)</f>
        <v>0</v>
      </c>
      <c r="BI456">
        <f>(AO456-AU456)/(AO456-BF456)</f>
        <v>0</v>
      </c>
      <c r="BJ456">
        <f>(AU456-AT456)/(AU456-AN456)</f>
        <v>0</v>
      </c>
      <c r="BK456">
        <f>(AO456-AU456)/(AO456-AN456)</f>
        <v>0</v>
      </c>
      <c r="BL456">
        <f>(BH456*BF456/AT456)</f>
        <v>0</v>
      </c>
      <c r="BM456">
        <f>(1-BL456)</f>
        <v>0</v>
      </c>
      <c r="BN456">
        <f>$B$11*CL456+$C$11*CM456+$F$11*CN456*(1-CQ456)</f>
        <v>0</v>
      </c>
      <c r="BO456">
        <f>BN456*BP456</f>
        <v>0</v>
      </c>
      <c r="BP456">
        <f>($B$11*$D$9+$C$11*$D$9+$F$11*((DA456+CS456)/MAX(DA456+CS456+DB456, 0.1)*$I$9+DB456/MAX(DA456+CS456+DB456, 0.1)*$J$9))/($B$11+$C$11+$F$11)</f>
        <v>0</v>
      </c>
      <c r="BQ456">
        <f>($B$11*$K$9+$C$11*$K$9+$F$11*((DA456+CS456)/MAX(DA456+CS456+DB456, 0.1)*$P$9+DB456/MAX(DA456+CS456+DB456, 0.1)*$Q$9))/($B$11+$C$11+$F$11)</f>
        <v>0</v>
      </c>
      <c r="BR456">
        <v>6</v>
      </c>
      <c r="BS456">
        <v>0.5</v>
      </c>
      <c r="BT456" t="s">
        <v>293</v>
      </c>
      <c r="BU456">
        <v>2</v>
      </c>
      <c r="BV456">
        <v>1626127191.6</v>
      </c>
      <c r="BW456">
        <v>398.759</v>
      </c>
      <c r="BX456">
        <v>419.940333333333</v>
      </c>
      <c r="BY456">
        <v>14.9462333333333</v>
      </c>
      <c r="BZ456">
        <v>8.70851</v>
      </c>
      <c r="CA456">
        <v>396.634333333333</v>
      </c>
      <c r="CB456">
        <v>14.9445333333333</v>
      </c>
      <c r="CC456">
        <v>899.985666666667</v>
      </c>
      <c r="CD456">
        <v>100.77</v>
      </c>
      <c r="CE456">
        <v>0.111996333333333</v>
      </c>
      <c r="CF456">
        <v>30.4798666666667</v>
      </c>
      <c r="CG456">
        <v>28.2341333333333</v>
      </c>
      <c r="CH456">
        <v>999.9</v>
      </c>
      <c r="CI456">
        <v>0</v>
      </c>
      <c r="CJ456">
        <v>0</v>
      </c>
      <c r="CK456">
        <v>9974.99666666667</v>
      </c>
      <c r="CL456">
        <v>0</v>
      </c>
      <c r="CM456">
        <v>0.221023</v>
      </c>
      <c r="CN456">
        <v>1460.01</v>
      </c>
      <c r="CO456">
        <v>0.973002333333333</v>
      </c>
      <c r="CP456">
        <v>0.0269976666666667</v>
      </c>
      <c r="CQ456">
        <v>0</v>
      </c>
      <c r="CR456">
        <v>878.301</v>
      </c>
      <c r="CS456">
        <v>4.99999</v>
      </c>
      <c r="CT456">
        <v>12913.3666666667</v>
      </c>
      <c r="CU456">
        <v>12728.4333333333</v>
      </c>
      <c r="CV456">
        <v>40.937</v>
      </c>
      <c r="CW456">
        <v>42.562</v>
      </c>
      <c r="CX456">
        <v>41.875</v>
      </c>
      <c r="CY456">
        <v>42.125</v>
      </c>
      <c r="CZ456">
        <v>43.375</v>
      </c>
      <c r="DA456">
        <v>1415.73</v>
      </c>
      <c r="DB456">
        <v>39.28</v>
      </c>
      <c r="DC456">
        <v>0</v>
      </c>
      <c r="DD456">
        <v>1626127201.9</v>
      </c>
      <c r="DE456">
        <v>0</v>
      </c>
      <c r="DF456">
        <v>878.06984</v>
      </c>
      <c r="DG456">
        <v>2.47276923112207</v>
      </c>
      <c r="DH456">
        <v>46.5384613962363</v>
      </c>
      <c r="DI456">
        <v>12908.78</v>
      </c>
      <c r="DJ456">
        <v>15</v>
      </c>
      <c r="DK456">
        <v>1626126261</v>
      </c>
      <c r="DL456" t="s">
        <v>294</v>
      </c>
      <c r="DM456">
        <v>1626126255</v>
      </c>
      <c r="DN456">
        <v>1626126261</v>
      </c>
      <c r="DO456">
        <v>7</v>
      </c>
      <c r="DP456">
        <v>0.339</v>
      </c>
      <c r="DQ456">
        <v>0.02</v>
      </c>
      <c r="DR456">
        <v>2.158</v>
      </c>
      <c r="DS456">
        <v>-0.064</v>
      </c>
      <c r="DT456">
        <v>420</v>
      </c>
      <c r="DU456">
        <v>4</v>
      </c>
      <c r="DV456">
        <v>0.09</v>
      </c>
      <c r="DW456">
        <v>0.05</v>
      </c>
      <c r="DX456">
        <v>-21.2187</v>
      </c>
      <c r="DY456">
        <v>-0.215855749128953</v>
      </c>
      <c r="DZ456">
        <v>0.0443101320792214</v>
      </c>
      <c r="EA456">
        <v>1</v>
      </c>
      <c r="EB456">
        <v>877.930393939394</v>
      </c>
      <c r="EC456">
        <v>2.3684021119335</v>
      </c>
      <c r="ED456">
        <v>0.281496858198084</v>
      </c>
      <c r="EE456">
        <v>1</v>
      </c>
      <c r="EF456">
        <v>6.20696926829268</v>
      </c>
      <c r="EG456">
        <v>0.321689268292697</v>
      </c>
      <c r="EH456">
        <v>0.0336890880061203</v>
      </c>
      <c r="EI456">
        <v>0</v>
      </c>
      <c r="EJ456">
        <v>2</v>
      </c>
      <c r="EK456">
        <v>3</v>
      </c>
      <c r="EL456" t="s">
        <v>340</v>
      </c>
      <c r="EM456">
        <v>100</v>
      </c>
      <c r="EN456">
        <v>100</v>
      </c>
      <c r="EO456">
        <v>2.125</v>
      </c>
      <c r="EP456">
        <v>0.0019</v>
      </c>
      <c r="EQ456">
        <v>1.36772170046793</v>
      </c>
      <c r="ER456">
        <v>0.00225868272383977</v>
      </c>
      <c r="ES456">
        <v>-9.96746185667655e-07</v>
      </c>
      <c r="ET456">
        <v>2.83711317370827e-10</v>
      </c>
      <c r="EU456">
        <v>-0.063082517618382</v>
      </c>
      <c r="EV456">
        <v>-0.00217948432402501</v>
      </c>
      <c r="EW456">
        <v>0.000453263451741206</v>
      </c>
      <c r="EX456">
        <v>-1.16319206543697e-06</v>
      </c>
      <c r="EY456">
        <v>-2</v>
      </c>
      <c r="EZ456">
        <v>2196</v>
      </c>
      <c r="FA456">
        <v>1</v>
      </c>
      <c r="FB456">
        <v>25</v>
      </c>
      <c r="FC456">
        <v>15.6</v>
      </c>
      <c r="FD456">
        <v>15.5</v>
      </c>
      <c r="FE456">
        <v>18</v>
      </c>
      <c r="FF456">
        <v>950.235</v>
      </c>
      <c r="FG456">
        <v>430.008</v>
      </c>
      <c r="FH456">
        <v>36.7651</v>
      </c>
      <c r="FI456">
        <v>25.5099</v>
      </c>
      <c r="FJ456">
        <v>30.0005</v>
      </c>
      <c r="FK456">
        <v>25.5284</v>
      </c>
      <c r="FL456">
        <v>25.5573</v>
      </c>
      <c r="FM456">
        <v>25.3599</v>
      </c>
      <c r="FN456">
        <v>52.1575</v>
      </c>
      <c r="FO456">
        <v>0</v>
      </c>
      <c r="FP456">
        <v>36.9</v>
      </c>
      <c r="FQ456">
        <v>420</v>
      </c>
      <c r="FR456">
        <v>8.87785</v>
      </c>
      <c r="FS456">
        <v>101.435</v>
      </c>
      <c r="FT456">
        <v>102.05</v>
      </c>
    </row>
    <row r="457" spans="1:176">
      <c r="A457">
        <v>441</v>
      </c>
      <c r="B457">
        <v>1626127194.6</v>
      </c>
      <c r="C457">
        <v>880.099999904633</v>
      </c>
      <c r="D457" t="s">
        <v>1176</v>
      </c>
      <c r="E457" t="s">
        <v>1177</v>
      </c>
      <c r="F457">
        <v>1</v>
      </c>
      <c r="I457">
        <v>1626127193.6</v>
      </c>
      <c r="J457">
        <f>(K457)/1000</f>
        <v>0</v>
      </c>
      <c r="K457">
        <f>1000*CC457*AI457*(BY457-BZ457)/(100*BR457*(1000-AI457*BY457))</f>
        <v>0</v>
      </c>
      <c r="L457">
        <f>CC457*AI457*(BX457-BW457*(1000-AI457*BZ457)/(1000-AI457*BY457))/(100*BR457)</f>
        <v>0</v>
      </c>
      <c r="M457">
        <f>BW457 - IF(AI457&gt;1, L457*BR457*100.0/(AK457*CK457), 0)</f>
        <v>0</v>
      </c>
      <c r="N457">
        <f>((T457-J457/2)*M457-L457)/(T457+J457/2)</f>
        <v>0</v>
      </c>
      <c r="O457">
        <f>N457*(CD457+CE457)/1000.0</f>
        <v>0</v>
      </c>
      <c r="P457">
        <f>(BW457 - IF(AI457&gt;1, L457*BR457*100.0/(AK457*CK457), 0))*(CD457+CE457)/1000.0</f>
        <v>0</v>
      </c>
      <c r="Q457">
        <f>2.0/((1/S457-1/R457)+SIGN(S457)*SQRT((1/S457-1/R457)*(1/S457-1/R457) + 4*BS457/((BS457+1)*(BS457+1))*(2*1/S457*1/R457-1/R457*1/R457)))</f>
        <v>0</v>
      </c>
      <c r="R457">
        <f>IF(LEFT(BT457,1)&lt;&gt;"0",IF(LEFT(BT457,1)="1",3.0,BU457),$D$5+$E$5*(CK457*CD457/($K$5*1000))+$F$5*(CK457*CD457/($K$5*1000))*MAX(MIN(BR457,$J$5),$I$5)*MAX(MIN(BR457,$J$5),$I$5)+$G$5*MAX(MIN(BR457,$J$5),$I$5)*(CK457*CD457/($K$5*1000))+$H$5*(CK457*CD457/($K$5*1000))*(CK457*CD457/($K$5*1000)))</f>
        <v>0</v>
      </c>
      <c r="S457">
        <f>J457*(1000-(1000*0.61365*exp(17.502*W457/(240.97+W457))/(CD457+CE457)+BY457)/2)/(1000*0.61365*exp(17.502*W457/(240.97+W457))/(CD457+CE457)-BY457)</f>
        <v>0</v>
      </c>
      <c r="T457">
        <f>1/((BS457+1)/(Q457/1.6)+1/(R457/1.37)) + BS457/((BS457+1)/(Q457/1.6) + BS457/(R457/1.37))</f>
        <v>0</v>
      </c>
      <c r="U457">
        <f>(BN457*BQ457)</f>
        <v>0</v>
      </c>
      <c r="V457">
        <f>(CF457+(U457+2*0.95*5.67E-8*(((CF457+$B$7)+273)^4-(CF457+273)^4)-44100*J457)/(1.84*29.3*R457+8*0.95*5.67E-8*(CF457+273)^3))</f>
        <v>0</v>
      </c>
      <c r="W457">
        <f>($C$7*CG457+$D$7*CH457+$E$7*V457)</f>
        <v>0</v>
      </c>
      <c r="X457">
        <f>0.61365*exp(17.502*W457/(240.97+W457))</f>
        <v>0</v>
      </c>
      <c r="Y457">
        <f>(Z457/AA457*100)</f>
        <v>0</v>
      </c>
      <c r="Z457">
        <f>BY457*(CD457+CE457)/1000</f>
        <v>0</v>
      </c>
      <c r="AA457">
        <f>0.61365*exp(17.502*CF457/(240.97+CF457))</f>
        <v>0</v>
      </c>
      <c r="AB457">
        <f>(X457-BY457*(CD457+CE457)/1000)</f>
        <v>0</v>
      </c>
      <c r="AC457">
        <f>(-J457*44100)</f>
        <v>0</v>
      </c>
      <c r="AD457">
        <f>2*29.3*R457*0.92*(CF457-W457)</f>
        <v>0</v>
      </c>
      <c r="AE457">
        <f>2*0.95*5.67E-8*(((CF457+$B$7)+273)^4-(W457+273)^4)</f>
        <v>0</v>
      </c>
      <c r="AF457">
        <f>U457+AE457+AC457+AD457</f>
        <v>0</v>
      </c>
      <c r="AG457">
        <v>8</v>
      </c>
      <c r="AH457">
        <v>1</v>
      </c>
      <c r="AI457">
        <f>IF(AG457*$H$13&gt;=AK457,1.0,(AK457/(AK457-AG457*$H$13)))</f>
        <v>0</v>
      </c>
      <c r="AJ457">
        <f>(AI457-1)*100</f>
        <v>0</v>
      </c>
      <c r="AK457">
        <f>MAX(0,($B$13+$C$13*CK457)/(1+$D$13*CK457)*CD457/(CF457+273)*$E$13)</f>
        <v>0</v>
      </c>
      <c r="AL457" t="s">
        <v>292</v>
      </c>
      <c r="AM457" t="s">
        <v>292</v>
      </c>
      <c r="AN457">
        <v>0</v>
      </c>
      <c r="AO457">
        <v>0</v>
      </c>
      <c r="AP457">
        <f>1-AN457/AO457</f>
        <v>0</v>
      </c>
      <c r="AQ457">
        <v>0</v>
      </c>
      <c r="AR457" t="s">
        <v>292</v>
      </c>
      <c r="AS457" t="s">
        <v>292</v>
      </c>
      <c r="AT457">
        <v>0</v>
      </c>
      <c r="AU457">
        <v>0</v>
      </c>
      <c r="AV457">
        <f>1-AT457/AU457</f>
        <v>0</v>
      </c>
      <c r="AW457">
        <v>0.5</v>
      </c>
      <c r="AX457">
        <f>BO457</f>
        <v>0</v>
      </c>
      <c r="AY457">
        <f>L457</f>
        <v>0</v>
      </c>
      <c r="AZ457">
        <f>AV457*AW457*AX457</f>
        <v>0</v>
      </c>
      <c r="BA457">
        <f>(AY457-AQ457)/AX457</f>
        <v>0</v>
      </c>
      <c r="BB457">
        <f>(AO457-AU457)/AU457</f>
        <v>0</v>
      </c>
      <c r="BC457">
        <f>AN457/(AP457+AN457/AU457)</f>
        <v>0</v>
      </c>
      <c r="BD457" t="s">
        <v>292</v>
      </c>
      <c r="BE457">
        <v>0</v>
      </c>
      <c r="BF457">
        <f>IF(BE457&lt;&gt;0, BE457, BC457)</f>
        <v>0</v>
      </c>
      <c r="BG457">
        <f>1-BF457/AU457</f>
        <v>0</v>
      </c>
      <c r="BH457">
        <f>(AU457-AT457)/(AU457-BF457)</f>
        <v>0</v>
      </c>
      <c r="BI457">
        <f>(AO457-AU457)/(AO457-BF457)</f>
        <v>0</v>
      </c>
      <c r="BJ457">
        <f>(AU457-AT457)/(AU457-AN457)</f>
        <v>0</v>
      </c>
      <c r="BK457">
        <f>(AO457-AU457)/(AO457-AN457)</f>
        <v>0</v>
      </c>
      <c r="BL457">
        <f>(BH457*BF457/AT457)</f>
        <v>0</v>
      </c>
      <c r="BM457">
        <f>(1-BL457)</f>
        <v>0</v>
      </c>
      <c r="BN457">
        <f>$B$11*CL457+$C$11*CM457+$F$11*CN457*(1-CQ457)</f>
        <v>0</v>
      </c>
      <c r="BO457">
        <f>BN457*BP457</f>
        <v>0</v>
      </c>
      <c r="BP457">
        <f>($B$11*$D$9+$C$11*$D$9+$F$11*((DA457+CS457)/MAX(DA457+CS457+DB457, 0.1)*$I$9+DB457/MAX(DA457+CS457+DB457, 0.1)*$J$9))/($B$11+$C$11+$F$11)</f>
        <v>0</v>
      </c>
      <c r="BQ457">
        <f>($B$11*$K$9+$C$11*$K$9+$F$11*((DA457+CS457)/MAX(DA457+CS457+DB457, 0.1)*$P$9+DB457/MAX(DA457+CS457+DB457, 0.1)*$Q$9))/($B$11+$C$11+$F$11)</f>
        <v>0</v>
      </c>
      <c r="BR457">
        <v>6</v>
      </c>
      <c r="BS457">
        <v>0.5</v>
      </c>
      <c r="BT457" t="s">
        <v>293</v>
      </c>
      <c r="BU457">
        <v>2</v>
      </c>
      <c r="BV457">
        <v>1626127193.6</v>
      </c>
      <c r="BW457">
        <v>398.722333333333</v>
      </c>
      <c r="BX457">
        <v>419.893666666667</v>
      </c>
      <c r="BY457">
        <v>14.9903666666667</v>
      </c>
      <c r="BZ457">
        <v>8.75084</v>
      </c>
      <c r="CA457">
        <v>396.597666666667</v>
      </c>
      <c r="CB457">
        <v>14.9882333333333</v>
      </c>
      <c r="CC457">
        <v>899.998333333333</v>
      </c>
      <c r="CD457">
        <v>100.77</v>
      </c>
      <c r="CE457">
        <v>0.111838</v>
      </c>
      <c r="CF457">
        <v>30.5226666666667</v>
      </c>
      <c r="CG457">
        <v>28.2786</v>
      </c>
      <c r="CH457">
        <v>999.9</v>
      </c>
      <c r="CI457">
        <v>0</v>
      </c>
      <c r="CJ457">
        <v>0</v>
      </c>
      <c r="CK457">
        <v>9977.70666666667</v>
      </c>
      <c r="CL457">
        <v>0</v>
      </c>
      <c r="CM457">
        <v>0.221023</v>
      </c>
      <c r="CN457">
        <v>1460.00666666667</v>
      </c>
      <c r="CO457">
        <v>0.973002333333333</v>
      </c>
      <c r="CP457">
        <v>0.0269976666666667</v>
      </c>
      <c r="CQ457">
        <v>0</v>
      </c>
      <c r="CR457">
        <v>878.354</v>
      </c>
      <c r="CS457">
        <v>4.99999</v>
      </c>
      <c r="CT457">
        <v>12915.4666666667</v>
      </c>
      <c r="CU457">
        <v>12728.4</v>
      </c>
      <c r="CV457">
        <v>40.937</v>
      </c>
      <c r="CW457">
        <v>42.562</v>
      </c>
      <c r="CX457">
        <v>41.875</v>
      </c>
      <c r="CY457">
        <v>42.1663333333333</v>
      </c>
      <c r="CZ457">
        <v>43.354</v>
      </c>
      <c r="DA457">
        <v>1415.72666666667</v>
      </c>
      <c r="DB457">
        <v>39.28</v>
      </c>
      <c r="DC457">
        <v>0</v>
      </c>
      <c r="DD457">
        <v>1626127203.7</v>
      </c>
      <c r="DE457">
        <v>0</v>
      </c>
      <c r="DF457">
        <v>878.116038461538</v>
      </c>
      <c r="DG457">
        <v>2.50382906871301</v>
      </c>
      <c r="DH457">
        <v>49.7811965610379</v>
      </c>
      <c r="DI457">
        <v>12909.8576923077</v>
      </c>
      <c r="DJ457">
        <v>15</v>
      </c>
      <c r="DK457">
        <v>1626126261</v>
      </c>
      <c r="DL457" t="s">
        <v>294</v>
      </c>
      <c r="DM457">
        <v>1626126255</v>
      </c>
      <c r="DN457">
        <v>1626126261</v>
      </c>
      <c r="DO457">
        <v>7</v>
      </c>
      <c r="DP457">
        <v>0.339</v>
      </c>
      <c r="DQ457">
        <v>0.02</v>
      </c>
      <c r="DR457">
        <v>2.158</v>
      </c>
      <c r="DS457">
        <v>-0.064</v>
      </c>
      <c r="DT457">
        <v>420</v>
      </c>
      <c r="DU457">
        <v>4</v>
      </c>
      <c r="DV457">
        <v>0.09</v>
      </c>
      <c r="DW457">
        <v>0.05</v>
      </c>
      <c r="DX457">
        <v>-21.2137073170732</v>
      </c>
      <c r="DY457">
        <v>-0.14245505226488</v>
      </c>
      <c r="DZ457">
        <v>0.046647439425943</v>
      </c>
      <c r="EA457">
        <v>1</v>
      </c>
      <c r="EB457">
        <v>878.013457142857</v>
      </c>
      <c r="EC457">
        <v>2.16716825410874</v>
      </c>
      <c r="ED457">
        <v>0.295875489532546</v>
      </c>
      <c r="EE457">
        <v>1</v>
      </c>
      <c r="EF457">
        <v>6.21458365853659</v>
      </c>
      <c r="EG457">
        <v>0.280600766550515</v>
      </c>
      <c r="EH457">
        <v>0.0308610372994894</v>
      </c>
      <c r="EI457">
        <v>0</v>
      </c>
      <c r="EJ457">
        <v>2</v>
      </c>
      <c r="EK457">
        <v>3</v>
      </c>
      <c r="EL457" t="s">
        <v>340</v>
      </c>
      <c r="EM457">
        <v>100</v>
      </c>
      <c r="EN457">
        <v>100</v>
      </c>
      <c r="EO457">
        <v>2.125</v>
      </c>
      <c r="EP457">
        <v>0.0024</v>
      </c>
      <c r="EQ457">
        <v>1.36772170046793</v>
      </c>
      <c r="ER457">
        <v>0.00225868272383977</v>
      </c>
      <c r="ES457">
        <v>-9.96746185667655e-07</v>
      </c>
      <c r="ET457">
        <v>2.83711317370827e-10</v>
      </c>
      <c r="EU457">
        <v>-0.063082517618382</v>
      </c>
      <c r="EV457">
        <v>-0.00217948432402501</v>
      </c>
      <c r="EW457">
        <v>0.000453263451741206</v>
      </c>
      <c r="EX457">
        <v>-1.16319206543697e-06</v>
      </c>
      <c r="EY457">
        <v>-2</v>
      </c>
      <c r="EZ457">
        <v>2196</v>
      </c>
      <c r="FA457">
        <v>1</v>
      </c>
      <c r="FB457">
        <v>25</v>
      </c>
      <c r="FC457">
        <v>15.7</v>
      </c>
      <c r="FD457">
        <v>15.6</v>
      </c>
      <c r="FE457">
        <v>18</v>
      </c>
      <c r="FF457">
        <v>950.161</v>
      </c>
      <c r="FG457">
        <v>429.944</v>
      </c>
      <c r="FH457">
        <v>36.8346</v>
      </c>
      <c r="FI457">
        <v>25.5136</v>
      </c>
      <c r="FJ457">
        <v>30.0006</v>
      </c>
      <c r="FK457">
        <v>25.5301</v>
      </c>
      <c r="FL457">
        <v>25.5586</v>
      </c>
      <c r="FM457">
        <v>25.3582</v>
      </c>
      <c r="FN457">
        <v>51.8565</v>
      </c>
      <c r="FO457">
        <v>0</v>
      </c>
      <c r="FP457">
        <v>36.9</v>
      </c>
      <c r="FQ457">
        <v>420</v>
      </c>
      <c r="FR457">
        <v>8.88271</v>
      </c>
      <c r="FS457">
        <v>101.435</v>
      </c>
      <c r="FT457">
        <v>102.05</v>
      </c>
    </row>
    <row r="458" spans="1:176">
      <c r="A458">
        <v>442</v>
      </c>
      <c r="B458">
        <v>1626127196.6</v>
      </c>
      <c r="C458">
        <v>882.099999904633</v>
      </c>
      <c r="D458" t="s">
        <v>1178</v>
      </c>
      <c r="E458" t="s">
        <v>1179</v>
      </c>
      <c r="F458">
        <v>1</v>
      </c>
      <c r="I458">
        <v>1626127195.6</v>
      </c>
      <c r="J458">
        <f>(K458)/1000</f>
        <v>0</v>
      </c>
      <c r="K458">
        <f>1000*CC458*AI458*(BY458-BZ458)/(100*BR458*(1000-AI458*BY458))</f>
        <v>0</v>
      </c>
      <c r="L458">
        <f>CC458*AI458*(BX458-BW458*(1000-AI458*BZ458)/(1000-AI458*BY458))/(100*BR458)</f>
        <v>0</v>
      </c>
      <c r="M458">
        <f>BW458 - IF(AI458&gt;1, L458*BR458*100.0/(AK458*CK458), 0)</f>
        <v>0</v>
      </c>
      <c r="N458">
        <f>((T458-J458/2)*M458-L458)/(T458+J458/2)</f>
        <v>0</v>
      </c>
      <c r="O458">
        <f>N458*(CD458+CE458)/1000.0</f>
        <v>0</v>
      </c>
      <c r="P458">
        <f>(BW458 - IF(AI458&gt;1, L458*BR458*100.0/(AK458*CK458), 0))*(CD458+CE458)/1000.0</f>
        <v>0</v>
      </c>
      <c r="Q458">
        <f>2.0/((1/S458-1/R458)+SIGN(S458)*SQRT((1/S458-1/R458)*(1/S458-1/R458) + 4*BS458/((BS458+1)*(BS458+1))*(2*1/S458*1/R458-1/R458*1/R458)))</f>
        <v>0</v>
      </c>
      <c r="R458">
        <f>IF(LEFT(BT458,1)&lt;&gt;"0",IF(LEFT(BT458,1)="1",3.0,BU458),$D$5+$E$5*(CK458*CD458/($K$5*1000))+$F$5*(CK458*CD458/($K$5*1000))*MAX(MIN(BR458,$J$5),$I$5)*MAX(MIN(BR458,$J$5),$I$5)+$G$5*MAX(MIN(BR458,$J$5),$I$5)*(CK458*CD458/($K$5*1000))+$H$5*(CK458*CD458/($K$5*1000))*(CK458*CD458/($K$5*1000)))</f>
        <v>0</v>
      </c>
      <c r="S458">
        <f>J458*(1000-(1000*0.61365*exp(17.502*W458/(240.97+W458))/(CD458+CE458)+BY458)/2)/(1000*0.61365*exp(17.502*W458/(240.97+W458))/(CD458+CE458)-BY458)</f>
        <v>0</v>
      </c>
      <c r="T458">
        <f>1/((BS458+1)/(Q458/1.6)+1/(R458/1.37)) + BS458/((BS458+1)/(Q458/1.6) + BS458/(R458/1.37))</f>
        <v>0</v>
      </c>
      <c r="U458">
        <f>(BN458*BQ458)</f>
        <v>0</v>
      </c>
      <c r="V458">
        <f>(CF458+(U458+2*0.95*5.67E-8*(((CF458+$B$7)+273)^4-(CF458+273)^4)-44100*J458)/(1.84*29.3*R458+8*0.95*5.67E-8*(CF458+273)^3))</f>
        <v>0</v>
      </c>
      <c r="W458">
        <f>($C$7*CG458+$D$7*CH458+$E$7*V458)</f>
        <v>0</v>
      </c>
      <c r="X458">
        <f>0.61365*exp(17.502*W458/(240.97+W458))</f>
        <v>0</v>
      </c>
      <c r="Y458">
        <f>(Z458/AA458*100)</f>
        <v>0</v>
      </c>
      <c r="Z458">
        <f>BY458*(CD458+CE458)/1000</f>
        <v>0</v>
      </c>
      <c r="AA458">
        <f>0.61365*exp(17.502*CF458/(240.97+CF458))</f>
        <v>0</v>
      </c>
      <c r="AB458">
        <f>(X458-BY458*(CD458+CE458)/1000)</f>
        <v>0</v>
      </c>
      <c r="AC458">
        <f>(-J458*44100)</f>
        <v>0</v>
      </c>
      <c r="AD458">
        <f>2*29.3*R458*0.92*(CF458-W458)</f>
        <v>0</v>
      </c>
      <c r="AE458">
        <f>2*0.95*5.67E-8*(((CF458+$B$7)+273)^4-(W458+273)^4)</f>
        <v>0</v>
      </c>
      <c r="AF458">
        <f>U458+AE458+AC458+AD458</f>
        <v>0</v>
      </c>
      <c r="AG458">
        <v>8</v>
      </c>
      <c r="AH458">
        <v>1</v>
      </c>
      <c r="AI458">
        <f>IF(AG458*$H$13&gt;=AK458,1.0,(AK458/(AK458-AG458*$H$13)))</f>
        <v>0</v>
      </c>
      <c r="AJ458">
        <f>(AI458-1)*100</f>
        <v>0</v>
      </c>
      <c r="AK458">
        <f>MAX(0,($B$13+$C$13*CK458)/(1+$D$13*CK458)*CD458/(CF458+273)*$E$13)</f>
        <v>0</v>
      </c>
      <c r="AL458" t="s">
        <v>292</v>
      </c>
      <c r="AM458" t="s">
        <v>292</v>
      </c>
      <c r="AN458">
        <v>0</v>
      </c>
      <c r="AO458">
        <v>0</v>
      </c>
      <c r="AP458">
        <f>1-AN458/AO458</f>
        <v>0</v>
      </c>
      <c r="AQ458">
        <v>0</v>
      </c>
      <c r="AR458" t="s">
        <v>292</v>
      </c>
      <c r="AS458" t="s">
        <v>292</v>
      </c>
      <c r="AT458">
        <v>0</v>
      </c>
      <c r="AU458">
        <v>0</v>
      </c>
      <c r="AV458">
        <f>1-AT458/AU458</f>
        <v>0</v>
      </c>
      <c r="AW458">
        <v>0.5</v>
      </c>
      <c r="AX458">
        <f>BO458</f>
        <v>0</v>
      </c>
      <c r="AY458">
        <f>L458</f>
        <v>0</v>
      </c>
      <c r="AZ458">
        <f>AV458*AW458*AX458</f>
        <v>0</v>
      </c>
      <c r="BA458">
        <f>(AY458-AQ458)/AX458</f>
        <v>0</v>
      </c>
      <c r="BB458">
        <f>(AO458-AU458)/AU458</f>
        <v>0</v>
      </c>
      <c r="BC458">
        <f>AN458/(AP458+AN458/AU458)</f>
        <v>0</v>
      </c>
      <c r="BD458" t="s">
        <v>292</v>
      </c>
      <c r="BE458">
        <v>0</v>
      </c>
      <c r="BF458">
        <f>IF(BE458&lt;&gt;0, BE458, BC458)</f>
        <v>0</v>
      </c>
      <c r="BG458">
        <f>1-BF458/AU458</f>
        <v>0</v>
      </c>
      <c r="BH458">
        <f>(AU458-AT458)/(AU458-BF458)</f>
        <v>0</v>
      </c>
      <c r="BI458">
        <f>(AO458-AU458)/(AO458-BF458)</f>
        <v>0</v>
      </c>
      <c r="BJ458">
        <f>(AU458-AT458)/(AU458-AN458)</f>
        <v>0</v>
      </c>
      <c r="BK458">
        <f>(AO458-AU458)/(AO458-AN458)</f>
        <v>0</v>
      </c>
      <c r="BL458">
        <f>(BH458*BF458/AT458)</f>
        <v>0</v>
      </c>
      <c r="BM458">
        <f>(1-BL458)</f>
        <v>0</v>
      </c>
      <c r="BN458">
        <f>$B$11*CL458+$C$11*CM458+$F$11*CN458*(1-CQ458)</f>
        <v>0</v>
      </c>
      <c r="BO458">
        <f>BN458*BP458</f>
        <v>0</v>
      </c>
      <c r="BP458">
        <f>($B$11*$D$9+$C$11*$D$9+$F$11*((DA458+CS458)/MAX(DA458+CS458+DB458, 0.1)*$I$9+DB458/MAX(DA458+CS458+DB458, 0.1)*$J$9))/($B$11+$C$11+$F$11)</f>
        <v>0</v>
      </c>
      <c r="BQ458">
        <f>($B$11*$K$9+$C$11*$K$9+$F$11*((DA458+CS458)/MAX(DA458+CS458+DB458, 0.1)*$P$9+DB458/MAX(DA458+CS458+DB458, 0.1)*$Q$9))/($B$11+$C$11+$F$11)</f>
        <v>0</v>
      </c>
      <c r="BR458">
        <v>6</v>
      </c>
      <c r="BS458">
        <v>0.5</v>
      </c>
      <c r="BT458" t="s">
        <v>293</v>
      </c>
      <c r="BU458">
        <v>2</v>
      </c>
      <c r="BV458">
        <v>1626127195.6</v>
      </c>
      <c r="BW458">
        <v>398.704</v>
      </c>
      <c r="BX458">
        <v>419.973666666667</v>
      </c>
      <c r="BY458">
        <v>15.0363</v>
      </c>
      <c r="BZ458">
        <v>8.77218</v>
      </c>
      <c r="CA458">
        <v>396.579666666667</v>
      </c>
      <c r="CB458">
        <v>15.0336666666667</v>
      </c>
      <c r="CC458">
        <v>900.030333333333</v>
      </c>
      <c r="CD458">
        <v>100.77</v>
      </c>
      <c r="CE458">
        <v>0.112358</v>
      </c>
      <c r="CF458">
        <v>30.5661</v>
      </c>
      <c r="CG458">
        <v>28.3279</v>
      </c>
      <c r="CH458">
        <v>999.9</v>
      </c>
      <c r="CI458">
        <v>0</v>
      </c>
      <c r="CJ458">
        <v>0</v>
      </c>
      <c r="CK458">
        <v>9970.83333333333</v>
      </c>
      <c r="CL458">
        <v>0</v>
      </c>
      <c r="CM458">
        <v>0.221023</v>
      </c>
      <c r="CN458">
        <v>1459.92333333333</v>
      </c>
      <c r="CO458">
        <v>0.973000666666667</v>
      </c>
      <c r="CP458">
        <v>0.0269992333333333</v>
      </c>
      <c r="CQ458">
        <v>0</v>
      </c>
      <c r="CR458">
        <v>878.574666666667</v>
      </c>
      <c r="CS458">
        <v>4.99999</v>
      </c>
      <c r="CT458">
        <v>12915.6666666667</v>
      </c>
      <c r="CU458">
        <v>12727.6333333333</v>
      </c>
      <c r="CV458">
        <v>40.958</v>
      </c>
      <c r="CW458">
        <v>42.562</v>
      </c>
      <c r="CX458">
        <v>41.875</v>
      </c>
      <c r="CY458">
        <v>42.187</v>
      </c>
      <c r="CZ458">
        <v>43.375</v>
      </c>
      <c r="DA458">
        <v>1415.64333333333</v>
      </c>
      <c r="DB458">
        <v>39.28</v>
      </c>
      <c r="DC458">
        <v>0</v>
      </c>
      <c r="DD458">
        <v>1626127206.1</v>
      </c>
      <c r="DE458">
        <v>0</v>
      </c>
      <c r="DF458">
        <v>878.229423076923</v>
      </c>
      <c r="DG458">
        <v>2.72270086290464</v>
      </c>
      <c r="DH458">
        <v>45.5794871323782</v>
      </c>
      <c r="DI458">
        <v>12911.7692307692</v>
      </c>
      <c r="DJ458">
        <v>15</v>
      </c>
      <c r="DK458">
        <v>1626126261</v>
      </c>
      <c r="DL458" t="s">
        <v>294</v>
      </c>
      <c r="DM458">
        <v>1626126255</v>
      </c>
      <c r="DN458">
        <v>1626126261</v>
      </c>
      <c r="DO458">
        <v>7</v>
      </c>
      <c r="DP458">
        <v>0.339</v>
      </c>
      <c r="DQ458">
        <v>0.02</v>
      </c>
      <c r="DR458">
        <v>2.158</v>
      </c>
      <c r="DS458">
        <v>-0.064</v>
      </c>
      <c r="DT458">
        <v>420</v>
      </c>
      <c r="DU458">
        <v>4</v>
      </c>
      <c r="DV458">
        <v>0.09</v>
      </c>
      <c r="DW458">
        <v>0.05</v>
      </c>
      <c r="DX458">
        <v>-21.2202682926829</v>
      </c>
      <c r="DY458">
        <v>-0.066041811846702</v>
      </c>
      <c r="DZ458">
        <v>0.0439627915790901</v>
      </c>
      <c r="EA458">
        <v>1</v>
      </c>
      <c r="EB458">
        <v>878.0725</v>
      </c>
      <c r="EC458">
        <v>2.54464091417245</v>
      </c>
      <c r="ED458">
        <v>0.317914458528042</v>
      </c>
      <c r="EE458">
        <v>1</v>
      </c>
      <c r="EF458">
        <v>6.22268609756098</v>
      </c>
      <c r="EG458">
        <v>0.25640905923344</v>
      </c>
      <c r="EH458">
        <v>0.0290213908390757</v>
      </c>
      <c r="EI458">
        <v>0</v>
      </c>
      <c r="EJ458">
        <v>2</v>
      </c>
      <c r="EK458">
        <v>3</v>
      </c>
      <c r="EL458" t="s">
        <v>340</v>
      </c>
      <c r="EM458">
        <v>100</v>
      </c>
      <c r="EN458">
        <v>100</v>
      </c>
      <c r="EO458">
        <v>2.124</v>
      </c>
      <c r="EP458">
        <v>0.0029</v>
      </c>
      <c r="EQ458">
        <v>1.36772170046793</v>
      </c>
      <c r="ER458">
        <v>0.00225868272383977</v>
      </c>
      <c r="ES458">
        <v>-9.96746185667655e-07</v>
      </c>
      <c r="ET458">
        <v>2.83711317370827e-10</v>
      </c>
      <c r="EU458">
        <v>-0.063082517618382</v>
      </c>
      <c r="EV458">
        <v>-0.00217948432402501</v>
      </c>
      <c r="EW458">
        <v>0.000453263451741206</v>
      </c>
      <c r="EX458">
        <v>-1.16319206543697e-06</v>
      </c>
      <c r="EY458">
        <v>-2</v>
      </c>
      <c r="EZ458">
        <v>2196</v>
      </c>
      <c r="FA458">
        <v>1</v>
      </c>
      <c r="FB458">
        <v>25</v>
      </c>
      <c r="FC458">
        <v>15.7</v>
      </c>
      <c r="FD458">
        <v>15.6</v>
      </c>
      <c r="FE458">
        <v>18</v>
      </c>
      <c r="FF458">
        <v>950.215</v>
      </c>
      <c r="FG458">
        <v>429.898</v>
      </c>
      <c r="FH458">
        <v>36.9112</v>
      </c>
      <c r="FI458">
        <v>25.5168</v>
      </c>
      <c r="FJ458">
        <v>30.0008</v>
      </c>
      <c r="FK458">
        <v>25.5317</v>
      </c>
      <c r="FL458">
        <v>25.5602</v>
      </c>
      <c r="FM458">
        <v>25.3591</v>
      </c>
      <c r="FN458">
        <v>51.8565</v>
      </c>
      <c r="FO458">
        <v>0</v>
      </c>
      <c r="FP458">
        <v>37.01</v>
      </c>
      <c r="FQ458">
        <v>420</v>
      </c>
      <c r="FR458">
        <v>8.88659</v>
      </c>
      <c r="FS458">
        <v>101.436</v>
      </c>
      <c r="FT458">
        <v>102.05</v>
      </c>
    </row>
    <row r="459" spans="1:176">
      <c r="A459">
        <v>443</v>
      </c>
      <c r="B459">
        <v>1626127198.6</v>
      </c>
      <c r="C459">
        <v>884.099999904633</v>
      </c>
      <c r="D459" t="s">
        <v>1180</v>
      </c>
      <c r="E459" t="s">
        <v>1181</v>
      </c>
      <c r="F459">
        <v>1</v>
      </c>
      <c r="I459">
        <v>1626127197.6</v>
      </c>
      <c r="J459">
        <f>(K459)/1000</f>
        <v>0</v>
      </c>
      <c r="K459">
        <f>1000*CC459*AI459*(BY459-BZ459)/(100*BR459*(1000-AI459*BY459))</f>
        <v>0</v>
      </c>
      <c r="L459">
        <f>CC459*AI459*(BX459-BW459*(1000-AI459*BZ459)/(1000-AI459*BY459))/(100*BR459)</f>
        <v>0</v>
      </c>
      <c r="M459">
        <f>BW459 - IF(AI459&gt;1, L459*BR459*100.0/(AK459*CK459), 0)</f>
        <v>0</v>
      </c>
      <c r="N459">
        <f>((T459-J459/2)*M459-L459)/(T459+J459/2)</f>
        <v>0</v>
      </c>
      <c r="O459">
        <f>N459*(CD459+CE459)/1000.0</f>
        <v>0</v>
      </c>
      <c r="P459">
        <f>(BW459 - IF(AI459&gt;1, L459*BR459*100.0/(AK459*CK459), 0))*(CD459+CE459)/1000.0</f>
        <v>0</v>
      </c>
      <c r="Q459">
        <f>2.0/((1/S459-1/R459)+SIGN(S459)*SQRT((1/S459-1/R459)*(1/S459-1/R459) + 4*BS459/((BS459+1)*(BS459+1))*(2*1/S459*1/R459-1/R459*1/R459)))</f>
        <v>0</v>
      </c>
      <c r="R459">
        <f>IF(LEFT(BT459,1)&lt;&gt;"0",IF(LEFT(BT459,1)="1",3.0,BU459),$D$5+$E$5*(CK459*CD459/($K$5*1000))+$F$5*(CK459*CD459/($K$5*1000))*MAX(MIN(BR459,$J$5),$I$5)*MAX(MIN(BR459,$J$5),$I$5)+$G$5*MAX(MIN(BR459,$J$5),$I$5)*(CK459*CD459/($K$5*1000))+$H$5*(CK459*CD459/($K$5*1000))*(CK459*CD459/($K$5*1000)))</f>
        <v>0</v>
      </c>
      <c r="S459">
        <f>J459*(1000-(1000*0.61365*exp(17.502*W459/(240.97+W459))/(CD459+CE459)+BY459)/2)/(1000*0.61365*exp(17.502*W459/(240.97+W459))/(CD459+CE459)-BY459)</f>
        <v>0</v>
      </c>
      <c r="T459">
        <f>1/((BS459+1)/(Q459/1.6)+1/(R459/1.37)) + BS459/((BS459+1)/(Q459/1.6) + BS459/(R459/1.37))</f>
        <v>0</v>
      </c>
      <c r="U459">
        <f>(BN459*BQ459)</f>
        <v>0</v>
      </c>
      <c r="V459">
        <f>(CF459+(U459+2*0.95*5.67E-8*(((CF459+$B$7)+273)^4-(CF459+273)^4)-44100*J459)/(1.84*29.3*R459+8*0.95*5.67E-8*(CF459+273)^3))</f>
        <v>0</v>
      </c>
      <c r="W459">
        <f>($C$7*CG459+$D$7*CH459+$E$7*V459)</f>
        <v>0</v>
      </c>
      <c r="X459">
        <f>0.61365*exp(17.502*W459/(240.97+W459))</f>
        <v>0</v>
      </c>
      <c r="Y459">
        <f>(Z459/AA459*100)</f>
        <v>0</v>
      </c>
      <c r="Z459">
        <f>BY459*(CD459+CE459)/1000</f>
        <v>0</v>
      </c>
      <c r="AA459">
        <f>0.61365*exp(17.502*CF459/(240.97+CF459))</f>
        <v>0</v>
      </c>
      <c r="AB459">
        <f>(X459-BY459*(CD459+CE459)/1000)</f>
        <v>0</v>
      </c>
      <c r="AC459">
        <f>(-J459*44100)</f>
        <v>0</v>
      </c>
      <c r="AD459">
        <f>2*29.3*R459*0.92*(CF459-W459)</f>
        <v>0</v>
      </c>
      <c r="AE459">
        <f>2*0.95*5.67E-8*(((CF459+$B$7)+273)^4-(W459+273)^4)</f>
        <v>0</v>
      </c>
      <c r="AF459">
        <f>U459+AE459+AC459+AD459</f>
        <v>0</v>
      </c>
      <c r="AG459">
        <v>8</v>
      </c>
      <c r="AH459">
        <v>1</v>
      </c>
      <c r="AI459">
        <f>IF(AG459*$H$13&gt;=AK459,1.0,(AK459/(AK459-AG459*$H$13)))</f>
        <v>0</v>
      </c>
      <c r="AJ459">
        <f>(AI459-1)*100</f>
        <v>0</v>
      </c>
      <c r="AK459">
        <f>MAX(0,($B$13+$C$13*CK459)/(1+$D$13*CK459)*CD459/(CF459+273)*$E$13)</f>
        <v>0</v>
      </c>
      <c r="AL459" t="s">
        <v>292</v>
      </c>
      <c r="AM459" t="s">
        <v>292</v>
      </c>
      <c r="AN459">
        <v>0</v>
      </c>
      <c r="AO459">
        <v>0</v>
      </c>
      <c r="AP459">
        <f>1-AN459/AO459</f>
        <v>0</v>
      </c>
      <c r="AQ459">
        <v>0</v>
      </c>
      <c r="AR459" t="s">
        <v>292</v>
      </c>
      <c r="AS459" t="s">
        <v>292</v>
      </c>
      <c r="AT459">
        <v>0</v>
      </c>
      <c r="AU459">
        <v>0</v>
      </c>
      <c r="AV459">
        <f>1-AT459/AU459</f>
        <v>0</v>
      </c>
      <c r="AW459">
        <v>0.5</v>
      </c>
      <c r="AX459">
        <f>BO459</f>
        <v>0</v>
      </c>
      <c r="AY459">
        <f>L459</f>
        <v>0</v>
      </c>
      <c r="AZ459">
        <f>AV459*AW459*AX459</f>
        <v>0</v>
      </c>
      <c r="BA459">
        <f>(AY459-AQ459)/AX459</f>
        <v>0</v>
      </c>
      <c r="BB459">
        <f>(AO459-AU459)/AU459</f>
        <v>0</v>
      </c>
      <c r="BC459">
        <f>AN459/(AP459+AN459/AU459)</f>
        <v>0</v>
      </c>
      <c r="BD459" t="s">
        <v>292</v>
      </c>
      <c r="BE459">
        <v>0</v>
      </c>
      <c r="BF459">
        <f>IF(BE459&lt;&gt;0, BE459, BC459)</f>
        <v>0</v>
      </c>
      <c r="BG459">
        <f>1-BF459/AU459</f>
        <v>0</v>
      </c>
      <c r="BH459">
        <f>(AU459-AT459)/(AU459-BF459)</f>
        <v>0</v>
      </c>
      <c r="BI459">
        <f>(AO459-AU459)/(AO459-BF459)</f>
        <v>0</v>
      </c>
      <c r="BJ459">
        <f>(AU459-AT459)/(AU459-AN459)</f>
        <v>0</v>
      </c>
      <c r="BK459">
        <f>(AO459-AU459)/(AO459-AN459)</f>
        <v>0</v>
      </c>
      <c r="BL459">
        <f>(BH459*BF459/AT459)</f>
        <v>0</v>
      </c>
      <c r="BM459">
        <f>(1-BL459)</f>
        <v>0</v>
      </c>
      <c r="BN459">
        <f>$B$11*CL459+$C$11*CM459+$F$11*CN459*(1-CQ459)</f>
        <v>0</v>
      </c>
      <c r="BO459">
        <f>BN459*BP459</f>
        <v>0</v>
      </c>
      <c r="BP459">
        <f>($B$11*$D$9+$C$11*$D$9+$F$11*((DA459+CS459)/MAX(DA459+CS459+DB459, 0.1)*$I$9+DB459/MAX(DA459+CS459+DB459, 0.1)*$J$9))/($B$11+$C$11+$F$11)</f>
        <v>0</v>
      </c>
      <c r="BQ459">
        <f>($B$11*$K$9+$C$11*$K$9+$F$11*((DA459+CS459)/MAX(DA459+CS459+DB459, 0.1)*$P$9+DB459/MAX(DA459+CS459+DB459, 0.1)*$Q$9))/($B$11+$C$11+$F$11)</f>
        <v>0</v>
      </c>
      <c r="BR459">
        <v>6</v>
      </c>
      <c r="BS459">
        <v>0.5</v>
      </c>
      <c r="BT459" t="s">
        <v>293</v>
      </c>
      <c r="BU459">
        <v>2</v>
      </c>
      <c r="BV459">
        <v>1626127197.6</v>
      </c>
      <c r="BW459">
        <v>398.767333333333</v>
      </c>
      <c r="BX459">
        <v>420.015666666667</v>
      </c>
      <c r="BY459">
        <v>15.0714</v>
      </c>
      <c r="BZ459">
        <v>8.79067666666667</v>
      </c>
      <c r="CA459">
        <v>396.642666666667</v>
      </c>
      <c r="CB459">
        <v>15.0683666666667</v>
      </c>
      <c r="CC459">
        <v>899.988333333333</v>
      </c>
      <c r="CD459">
        <v>100.769666666667</v>
      </c>
      <c r="CE459">
        <v>0.112554</v>
      </c>
      <c r="CF459">
        <v>30.6116</v>
      </c>
      <c r="CG459">
        <v>28.369</v>
      </c>
      <c r="CH459">
        <v>999.9</v>
      </c>
      <c r="CI459">
        <v>0</v>
      </c>
      <c r="CJ459">
        <v>0</v>
      </c>
      <c r="CK459">
        <v>9990.01</v>
      </c>
      <c r="CL459">
        <v>0</v>
      </c>
      <c r="CM459">
        <v>0.221023</v>
      </c>
      <c r="CN459">
        <v>1459.92333333333</v>
      </c>
      <c r="CO459">
        <v>0.973000666666667</v>
      </c>
      <c r="CP459">
        <v>0.0269992333333333</v>
      </c>
      <c r="CQ459">
        <v>0</v>
      </c>
      <c r="CR459">
        <v>878.324666666667</v>
      </c>
      <c r="CS459">
        <v>4.99999</v>
      </c>
      <c r="CT459">
        <v>12917.3</v>
      </c>
      <c r="CU459">
        <v>12727.6333333333</v>
      </c>
      <c r="CV459">
        <v>41</v>
      </c>
      <c r="CW459">
        <v>42.562</v>
      </c>
      <c r="CX459">
        <v>41.875</v>
      </c>
      <c r="CY459">
        <v>42.187</v>
      </c>
      <c r="CZ459">
        <v>43.375</v>
      </c>
      <c r="DA459">
        <v>1415.64333333333</v>
      </c>
      <c r="DB459">
        <v>39.28</v>
      </c>
      <c r="DC459">
        <v>0</v>
      </c>
      <c r="DD459">
        <v>1626127207.9</v>
      </c>
      <c r="DE459">
        <v>0</v>
      </c>
      <c r="DF459">
        <v>878.28364</v>
      </c>
      <c r="DG459">
        <v>1.70246154082205</v>
      </c>
      <c r="DH459">
        <v>41.8076922331301</v>
      </c>
      <c r="DI459">
        <v>12913.388</v>
      </c>
      <c r="DJ459">
        <v>15</v>
      </c>
      <c r="DK459">
        <v>1626126261</v>
      </c>
      <c r="DL459" t="s">
        <v>294</v>
      </c>
      <c r="DM459">
        <v>1626126255</v>
      </c>
      <c r="DN459">
        <v>1626126261</v>
      </c>
      <c r="DO459">
        <v>7</v>
      </c>
      <c r="DP459">
        <v>0.339</v>
      </c>
      <c r="DQ459">
        <v>0.02</v>
      </c>
      <c r="DR459">
        <v>2.158</v>
      </c>
      <c r="DS459">
        <v>-0.064</v>
      </c>
      <c r="DT459">
        <v>420</v>
      </c>
      <c r="DU459">
        <v>4</v>
      </c>
      <c r="DV459">
        <v>0.09</v>
      </c>
      <c r="DW459">
        <v>0.05</v>
      </c>
      <c r="DX459">
        <v>-21.230487804878</v>
      </c>
      <c r="DY459">
        <v>-0.0249031358885256</v>
      </c>
      <c r="DZ459">
        <v>0.0413886881866964</v>
      </c>
      <c r="EA459">
        <v>1</v>
      </c>
      <c r="EB459">
        <v>878.164794117647</v>
      </c>
      <c r="EC459">
        <v>2.20347178217652</v>
      </c>
      <c r="ED459">
        <v>0.297475829904154</v>
      </c>
      <c r="EE459">
        <v>1</v>
      </c>
      <c r="EF459">
        <v>6.23187170731707</v>
      </c>
      <c r="EG459">
        <v>0.261219512195124</v>
      </c>
      <c r="EH459">
        <v>0.0294627174828684</v>
      </c>
      <c r="EI459">
        <v>0</v>
      </c>
      <c r="EJ459">
        <v>2</v>
      </c>
      <c r="EK459">
        <v>3</v>
      </c>
      <c r="EL459" t="s">
        <v>340</v>
      </c>
      <c r="EM459">
        <v>100</v>
      </c>
      <c r="EN459">
        <v>100</v>
      </c>
      <c r="EO459">
        <v>2.124</v>
      </c>
      <c r="EP459">
        <v>0.0033</v>
      </c>
      <c r="EQ459">
        <v>1.36772170046793</v>
      </c>
      <c r="ER459">
        <v>0.00225868272383977</v>
      </c>
      <c r="ES459">
        <v>-9.96746185667655e-07</v>
      </c>
      <c r="ET459">
        <v>2.83711317370827e-10</v>
      </c>
      <c r="EU459">
        <v>-0.063082517618382</v>
      </c>
      <c r="EV459">
        <v>-0.00217948432402501</v>
      </c>
      <c r="EW459">
        <v>0.000453263451741206</v>
      </c>
      <c r="EX459">
        <v>-1.16319206543697e-06</v>
      </c>
      <c r="EY459">
        <v>-2</v>
      </c>
      <c r="EZ459">
        <v>2196</v>
      </c>
      <c r="FA459">
        <v>1</v>
      </c>
      <c r="FB459">
        <v>25</v>
      </c>
      <c r="FC459">
        <v>15.7</v>
      </c>
      <c r="FD459">
        <v>15.6</v>
      </c>
      <c r="FE459">
        <v>18</v>
      </c>
      <c r="FF459">
        <v>950.133</v>
      </c>
      <c r="FG459">
        <v>429.802</v>
      </c>
      <c r="FH459">
        <v>36.9716</v>
      </c>
      <c r="FI459">
        <v>25.5195</v>
      </c>
      <c r="FJ459">
        <v>30.0005</v>
      </c>
      <c r="FK459">
        <v>25.533</v>
      </c>
      <c r="FL459">
        <v>25.5612</v>
      </c>
      <c r="FM459">
        <v>25.36</v>
      </c>
      <c r="FN459">
        <v>51.5478</v>
      </c>
      <c r="FO459">
        <v>0</v>
      </c>
      <c r="FP459">
        <v>37.11</v>
      </c>
      <c r="FQ459">
        <v>420</v>
      </c>
      <c r="FR459">
        <v>8.95003</v>
      </c>
      <c r="FS459">
        <v>101.435</v>
      </c>
      <c r="FT459">
        <v>102.05</v>
      </c>
    </row>
    <row r="460" spans="1:176">
      <c r="A460">
        <v>444</v>
      </c>
      <c r="B460">
        <v>1626127200.6</v>
      </c>
      <c r="C460">
        <v>886.099999904633</v>
      </c>
      <c r="D460" t="s">
        <v>1182</v>
      </c>
      <c r="E460" t="s">
        <v>1183</v>
      </c>
      <c r="F460">
        <v>1</v>
      </c>
      <c r="I460">
        <v>1626127199.6</v>
      </c>
      <c r="J460">
        <f>(K460)/1000</f>
        <v>0</v>
      </c>
      <c r="K460">
        <f>1000*CC460*AI460*(BY460-BZ460)/(100*BR460*(1000-AI460*BY460))</f>
        <v>0</v>
      </c>
      <c r="L460">
        <f>CC460*AI460*(BX460-BW460*(1000-AI460*BZ460)/(1000-AI460*BY460))/(100*BR460)</f>
        <v>0</v>
      </c>
      <c r="M460">
        <f>BW460 - IF(AI460&gt;1, L460*BR460*100.0/(AK460*CK460), 0)</f>
        <v>0</v>
      </c>
      <c r="N460">
        <f>((T460-J460/2)*M460-L460)/(T460+J460/2)</f>
        <v>0</v>
      </c>
      <c r="O460">
        <f>N460*(CD460+CE460)/1000.0</f>
        <v>0</v>
      </c>
      <c r="P460">
        <f>(BW460 - IF(AI460&gt;1, L460*BR460*100.0/(AK460*CK460), 0))*(CD460+CE460)/1000.0</f>
        <v>0</v>
      </c>
      <c r="Q460">
        <f>2.0/((1/S460-1/R460)+SIGN(S460)*SQRT((1/S460-1/R460)*(1/S460-1/R460) + 4*BS460/((BS460+1)*(BS460+1))*(2*1/S460*1/R460-1/R460*1/R460)))</f>
        <v>0</v>
      </c>
      <c r="R460">
        <f>IF(LEFT(BT460,1)&lt;&gt;"0",IF(LEFT(BT460,1)="1",3.0,BU460),$D$5+$E$5*(CK460*CD460/($K$5*1000))+$F$5*(CK460*CD460/($K$5*1000))*MAX(MIN(BR460,$J$5),$I$5)*MAX(MIN(BR460,$J$5),$I$5)+$G$5*MAX(MIN(BR460,$J$5),$I$5)*(CK460*CD460/($K$5*1000))+$H$5*(CK460*CD460/($K$5*1000))*(CK460*CD460/($K$5*1000)))</f>
        <v>0</v>
      </c>
      <c r="S460">
        <f>J460*(1000-(1000*0.61365*exp(17.502*W460/(240.97+W460))/(CD460+CE460)+BY460)/2)/(1000*0.61365*exp(17.502*W460/(240.97+W460))/(CD460+CE460)-BY460)</f>
        <v>0</v>
      </c>
      <c r="T460">
        <f>1/((BS460+1)/(Q460/1.6)+1/(R460/1.37)) + BS460/((BS460+1)/(Q460/1.6) + BS460/(R460/1.37))</f>
        <v>0</v>
      </c>
      <c r="U460">
        <f>(BN460*BQ460)</f>
        <v>0</v>
      </c>
      <c r="V460">
        <f>(CF460+(U460+2*0.95*5.67E-8*(((CF460+$B$7)+273)^4-(CF460+273)^4)-44100*J460)/(1.84*29.3*R460+8*0.95*5.67E-8*(CF460+273)^3))</f>
        <v>0</v>
      </c>
      <c r="W460">
        <f>($C$7*CG460+$D$7*CH460+$E$7*V460)</f>
        <v>0</v>
      </c>
      <c r="X460">
        <f>0.61365*exp(17.502*W460/(240.97+W460))</f>
        <v>0</v>
      </c>
      <c r="Y460">
        <f>(Z460/AA460*100)</f>
        <v>0</v>
      </c>
      <c r="Z460">
        <f>BY460*(CD460+CE460)/1000</f>
        <v>0</v>
      </c>
      <c r="AA460">
        <f>0.61365*exp(17.502*CF460/(240.97+CF460))</f>
        <v>0</v>
      </c>
      <c r="AB460">
        <f>(X460-BY460*(CD460+CE460)/1000)</f>
        <v>0</v>
      </c>
      <c r="AC460">
        <f>(-J460*44100)</f>
        <v>0</v>
      </c>
      <c r="AD460">
        <f>2*29.3*R460*0.92*(CF460-W460)</f>
        <v>0</v>
      </c>
      <c r="AE460">
        <f>2*0.95*5.67E-8*(((CF460+$B$7)+273)^4-(W460+273)^4)</f>
        <v>0</v>
      </c>
      <c r="AF460">
        <f>U460+AE460+AC460+AD460</f>
        <v>0</v>
      </c>
      <c r="AG460">
        <v>9</v>
      </c>
      <c r="AH460">
        <v>1</v>
      </c>
      <c r="AI460">
        <f>IF(AG460*$H$13&gt;=AK460,1.0,(AK460/(AK460-AG460*$H$13)))</f>
        <v>0</v>
      </c>
      <c r="AJ460">
        <f>(AI460-1)*100</f>
        <v>0</v>
      </c>
      <c r="AK460">
        <f>MAX(0,($B$13+$C$13*CK460)/(1+$D$13*CK460)*CD460/(CF460+273)*$E$13)</f>
        <v>0</v>
      </c>
      <c r="AL460" t="s">
        <v>292</v>
      </c>
      <c r="AM460" t="s">
        <v>292</v>
      </c>
      <c r="AN460">
        <v>0</v>
      </c>
      <c r="AO460">
        <v>0</v>
      </c>
      <c r="AP460">
        <f>1-AN460/AO460</f>
        <v>0</v>
      </c>
      <c r="AQ460">
        <v>0</v>
      </c>
      <c r="AR460" t="s">
        <v>292</v>
      </c>
      <c r="AS460" t="s">
        <v>292</v>
      </c>
      <c r="AT460">
        <v>0</v>
      </c>
      <c r="AU460">
        <v>0</v>
      </c>
      <c r="AV460">
        <f>1-AT460/AU460</f>
        <v>0</v>
      </c>
      <c r="AW460">
        <v>0.5</v>
      </c>
      <c r="AX460">
        <f>BO460</f>
        <v>0</v>
      </c>
      <c r="AY460">
        <f>L460</f>
        <v>0</v>
      </c>
      <c r="AZ460">
        <f>AV460*AW460*AX460</f>
        <v>0</v>
      </c>
      <c r="BA460">
        <f>(AY460-AQ460)/AX460</f>
        <v>0</v>
      </c>
      <c r="BB460">
        <f>(AO460-AU460)/AU460</f>
        <v>0</v>
      </c>
      <c r="BC460">
        <f>AN460/(AP460+AN460/AU460)</f>
        <v>0</v>
      </c>
      <c r="BD460" t="s">
        <v>292</v>
      </c>
      <c r="BE460">
        <v>0</v>
      </c>
      <c r="BF460">
        <f>IF(BE460&lt;&gt;0, BE460, BC460)</f>
        <v>0</v>
      </c>
      <c r="BG460">
        <f>1-BF460/AU460</f>
        <v>0</v>
      </c>
      <c r="BH460">
        <f>(AU460-AT460)/(AU460-BF460)</f>
        <v>0</v>
      </c>
      <c r="BI460">
        <f>(AO460-AU460)/(AO460-BF460)</f>
        <v>0</v>
      </c>
      <c r="BJ460">
        <f>(AU460-AT460)/(AU460-AN460)</f>
        <v>0</v>
      </c>
      <c r="BK460">
        <f>(AO460-AU460)/(AO460-AN460)</f>
        <v>0</v>
      </c>
      <c r="BL460">
        <f>(BH460*BF460/AT460)</f>
        <v>0</v>
      </c>
      <c r="BM460">
        <f>(1-BL460)</f>
        <v>0</v>
      </c>
      <c r="BN460">
        <f>$B$11*CL460+$C$11*CM460+$F$11*CN460*(1-CQ460)</f>
        <v>0</v>
      </c>
      <c r="BO460">
        <f>BN460*BP460</f>
        <v>0</v>
      </c>
      <c r="BP460">
        <f>($B$11*$D$9+$C$11*$D$9+$F$11*((DA460+CS460)/MAX(DA460+CS460+DB460, 0.1)*$I$9+DB460/MAX(DA460+CS460+DB460, 0.1)*$J$9))/($B$11+$C$11+$F$11)</f>
        <v>0</v>
      </c>
      <c r="BQ460">
        <f>($B$11*$K$9+$C$11*$K$9+$F$11*((DA460+CS460)/MAX(DA460+CS460+DB460, 0.1)*$P$9+DB460/MAX(DA460+CS460+DB460, 0.1)*$Q$9))/($B$11+$C$11+$F$11)</f>
        <v>0</v>
      </c>
      <c r="BR460">
        <v>6</v>
      </c>
      <c r="BS460">
        <v>0.5</v>
      </c>
      <c r="BT460" t="s">
        <v>293</v>
      </c>
      <c r="BU460">
        <v>2</v>
      </c>
      <c r="BV460">
        <v>1626127199.6</v>
      </c>
      <c r="BW460">
        <v>398.791</v>
      </c>
      <c r="BX460">
        <v>419.957</v>
      </c>
      <c r="BY460">
        <v>15.1058</v>
      </c>
      <c r="BZ460">
        <v>8.81397666666667</v>
      </c>
      <c r="CA460">
        <v>396.666333333333</v>
      </c>
      <c r="CB460">
        <v>15.1024333333333</v>
      </c>
      <c r="CC460">
        <v>899.982666666667</v>
      </c>
      <c r="CD460">
        <v>100.77</v>
      </c>
      <c r="CE460">
        <v>0.111689666666667</v>
      </c>
      <c r="CF460">
        <v>30.6585</v>
      </c>
      <c r="CG460">
        <v>28.4058</v>
      </c>
      <c r="CH460">
        <v>999.9</v>
      </c>
      <c r="CI460">
        <v>0</v>
      </c>
      <c r="CJ460">
        <v>0</v>
      </c>
      <c r="CK460">
        <v>10017.3</v>
      </c>
      <c r="CL460">
        <v>0</v>
      </c>
      <c r="CM460">
        <v>0.221023</v>
      </c>
      <c r="CN460">
        <v>1459.92333333333</v>
      </c>
      <c r="CO460">
        <v>0.973000666666667</v>
      </c>
      <c r="CP460">
        <v>0.0269992333333333</v>
      </c>
      <c r="CQ460">
        <v>0</v>
      </c>
      <c r="CR460">
        <v>878.749</v>
      </c>
      <c r="CS460">
        <v>4.99999</v>
      </c>
      <c r="CT460">
        <v>12919.0333333333</v>
      </c>
      <c r="CU460">
        <v>12727.7</v>
      </c>
      <c r="CV460">
        <v>41</v>
      </c>
      <c r="CW460">
        <v>42.562</v>
      </c>
      <c r="CX460">
        <v>41.875</v>
      </c>
      <c r="CY460">
        <v>42.187</v>
      </c>
      <c r="CZ460">
        <v>43.375</v>
      </c>
      <c r="DA460">
        <v>1415.64333333333</v>
      </c>
      <c r="DB460">
        <v>39.28</v>
      </c>
      <c r="DC460">
        <v>0</v>
      </c>
      <c r="DD460">
        <v>1626127209.7</v>
      </c>
      <c r="DE460">
        <v>0</v>
      </c>
      <c r="DF460">
        <v>878.373576923077</v>
      </c>
      <c r="DG460">
        <v>1.70423931714311</v>
      </c>
      <c r="DH460">
        <v>39.1316239261365</v>
      </c>
      <c r="DI460">
        <v>12914.4923076923</v>
      </c>
      <c r="DJ460">
        <v>15</v>
      </c>
      <c r="DK460">
        <v>1626126261</v>
      </c>
      <c r="DL460" t="s">
        <v>294</v>
      </c>
      <c r="DM460">
        <v>1626126255</v>
      </c>
      <c r="DN460">
        <v>1626126261</v>
      </c>
      <c r="DO460">
        <v>7</v>
      </c>
      <c r="DP460">
        <v>0.339</v>
      </c>
      <c r="DQ460">
        <v>0.02</v>
      </c>
      <c r="DR460">
        <v>2.158</v>
      </c>
      <c r="DS460">
        <v>-0.064</v>
      </c>
      <c r="DT460">
        <v>420</v>
      </c>
      <c r="DU460">
        <v>4</v>
      </c>
      <c r="DV460">
        <v>0.09</v>
      </c>
      <c r="DW460">
        <v>0.05</v>
      </c>
      <c r="DX460">
        <v>-21.2322707317073</v>
      </c>
      <c r="DY460">
        <v>0.115463414634142</v>
      </c>
      <c r="DZ460">
        <v>0.0400441965826811</v>
      </c>
      <c r="EA460">
        <v>1</v>
      </c>
      <c r="EB460">
        <v>878.2172</v>
      </c>
      <c r="EC460">
        <v>2.34063303178367</v>
      </c>
      <c r="ED460">
        <v>0.31423219804106</v>
      </c>
      <c r="EE460">
        <v>1</v>
      </c>
      <c r="EF460">
        <v>6.24195682926829</v>
      </c>
      <c r="EG460">
        <v>0.258356445993035</v>
      </c>
      <c r="EH460">
        <v>0.0291526071660943</v>
      </c>
      <c r="EI460">
        <v>0</v>
      </c>
      <c r="EJ460">
        <v>2</v>
      </c>
      <c r="EK460">
        <v>3</v>
      </c>
      <c r="EL460" t="s">
        <v>340</v>
      </c>
      <c r="EM460">
        <v>100</v>
      </c>
      <c r="EN460">
        <v>100</v>
      </c>
      <c r="EO460">
        <v>2.124</v>
      </c>
      <c r="EP460">
        <v>0.0036</v>
      </c>
      <c r="EQ460">
        <v>1.36772170046793</v>
      </c>
      <c r="ER460">
        <v>0.00225868272383977</v>
      </c>
      <c r="ES460">
        <v>-9.96746185667655e-07</v>
      </c>
      <c r="ET460">
        <v>2.83711317370827e-10</v>
      </c>
      <c r="EU460">
        <v>-0.063082517618382</v>
      </c>
      <c r="EV460">
        <v>-0.00217948432402501</v>
      </c>
      <c r="EW460">
        <v>0.000453263451741206</v>
      </c>
      <c r="EX460">
        <v>-1.16319206543697e-06</v>
      </c>
      <c r="EY460">
        <v>-2</v>
      </c>
      <c r="EZ460">
        <v>2196</v>
      </c>
      <c r="FA460">
        <v>1</v>
      </c>
      <c r="FB460">
        <v>25</v>
      </c>
      <c r="FC460">
        <v>15.8</v>
      </c>
      <c r="FD460">
        <v>15.7</v>
      </c>
      <c r="FE460">
        <v>18</v>
      </c>
      <c r="FF460">
        <v>949.923</v>
      </c>
      <c r="FG460">
        <v>430.019</v>
      </c>
      <c r="FH460">
        <v>37.0345</v>
      </c>
      <c r="FI460">
        <v>25.5227</v>
      </c>
      <c r="FJ460">
        <v>30.0006</v>
      </c>
      <c r="FK460">
        <v>25.5344</v>
      </c>
      <c r="FL460">
        <v>25.5623</v>
      </c>
      <c r="FM460">
        <v>25.3627</v>
      </c>
      <c r="FN460">
        <v>51.5478</v>
      </c>
      <c r="FO460">
        <v>0</v>
      </c>
      <c r="FP460">
        <v>37.11</v>
      </c>
      <c r="FQ460">
        <v>420</v>
      </c>
      <c r="FR460">
        <v>8.95617</v>
      </c>
      <c r="FS460">
        <v>101.434</v>
      </c>
      <c r="FT460">
        <v>102.049</v>
      </c>
    </row>
    <row r="461" spans="1:176">
      <c r="A461">
        <v>445</v>
      </c>
      <c r="B461">
        <v>1626127202.6</v>
      </c>
      <c r="C461">
        <v>888.099999904633</v>
      </c>
      <c r="D461" t="s">
        <v>1184</v>
      </c>
      <c r="E461" t="s">
        <v>1185</v>
      </c>
      <c r="F461">
        <v>1</v>
      </c>
      <c r="I461">
        <v>1626127201.6</v>
      </c>
      <c r="J461">
        <f>(K461)/1000</f>
        <v>0</v>
      </c>
      <c r="K461">
        <f>1000*CC461*AI461*(BY461-BZ461)/(100*BR461*(1000-AI461*BY461))</f>
        <v>0</v>
      </c>
      <c r="L461">
        <f>CC461*AI461*(BX461-BW461*(1000-AI461*BZ461)/(1000-AI461*BY461))/(100*BR461)</f>
        <v>0</v>
      </c>
      <c r="M461">
        <f>BW461 - IF(AI461&gt;1, L461*BR461*100.0/(AK461*CK461), 0)</f>
        <v>0</v>
      </c>
      <c r="N461">
        <f>((T461-J461/2)*M461-L461)/(T461+J461/2)</f>
        <v>0</v>
      </c>
      <c r="O461">
        <f>N461*(CD461+CE461)/1000.0</f>
        <v>0</v>
      </c>
      <c r="P461">
        <f>(BW461 - IF(AI461&gt;1, L461*BR461*100.0/(AK461*CK461), 0))*(CD461+CE461)/1000.0</f>
        <v>0</v>
      </c>
      <c r="Q461">
        <f>2.0/((1/S461-1/R461)+SIGN(S461)*SQRT((1/S461-1/R461)*(1/S461-1/R461) + 4*BS461/((BS461+1)*(BS461+1))*(2*1/S461*1/R461-1/R461*1/R461)))</f>
        <v>0</v>
      </c>
      <c r="R461">
        <f>IF(LEFT(BT461,1)&lt;&gt;"0",IF(LEFT(BT461,1)="1",3.0,BU461),$D$5+$E$5*(CK461*CD461/($K$5*1000))+$F$5*(CK461*CD461/($K$5*1000))*MAX(MIN(BR461,$J$5),$I$5)*MAX(MIN(BR461,$J$5),$I$5)+$G$5*MAX(MIN(BR461,$J$5),$I$5)*(CK461*CD461/($K$5*1000))+$H$5*(CK461*CD461/($K$5*1000))*(CK461*CD461/($K$5*1000)))</f>
        <v>0</v>
      </c>
      <c r="S461">
        <f>J461*(1000-(1000*0.61365*exp(17.502*W461/(240.97+W461))/(CD461+CE461)+BY461)/2)/(1000*0.61365*exp(17.502*W461/(240.97+W461))/(CD461+CE461)-BY461)</f>
        <v>0</v>
      </c>
      <c r="T461">
        <f>1/((BS461+1)/(Q461/1.6)+1/(R461/1.37)) + BS461/((BS461+1)/(Q461/1.6) + BS461/(R461/1.37))</f>
        <v>0</v>
      </c>
      <c r="U461">
        <f>(BN461*BQ461)</f>
        <v>0</v>
      </c>
      <c r="V461">
        <f>(CF461+(U461+2*0.95*5.67E-8*(((CF461+$B$7)+273)^4-(CF461+273)^4)-44100*J461)/(1.84*29.3*R461+8*0.95*5.67E-8*(CF461+273)^3))</f>
        <v>0</v>
      </c>
      <c r="W461">
        <f>($C$7*CG461+$D$7*CH461+$E$7*V461)</f>
        <v>0</v>
      </c>
      <c r="X461">
        <f>0.61365*exp(17.502*W461/(240.97+W461))</f>
        <v>0</v>
      </c>
      <c r="Y461">
        <f>(Z461/AA461*100)</f>
        <v>0</v>
      </c>
      <c r="Z461">
        <f>BY461*(CD461+CE461)/1000</f>
        <v>0</v>
      </c>
      <c r="AA461">
        <f>0.61365*exp(17.502*CF461/(240.97+CF461))</f>
        <v>0</v>
      </c>
      <c r="AB461">
        <f>(X461-BY461*(CD461+CE461)/1000)</f>
        <v>0</v>
      </c>
      <c r="AC461">
        <f>(-J461*44100)</f>
        <v>0</v>
      </c>
      <c r="AD461">
        <f>2*29.3*R461*0.92*(CF461-W461)</f>
        <v>0</v>
      </c>
      <c r="AE461">
        <f>2*0.95*5.67E-8*(((CF461+$B$7)+273)^4-(W461+273)^4)</f>
        <v>0</v>
      </c>
      <c r="AF461">
        <f>U461+AE461+AC461+AD461</f>
        <v>0</v>
      </c>
      <c r="AG461">
        <v>9</v>
      </c>
      <c r="AH461">
        <v>1</v>
      </c>
      <c r="AI461">
        <f>IF(AG461*$H$13&gt;=AK461,1.0,(AK461/(AK461-AG461*$H$13)))</f>
        <v>0</v>
      </c>
      <c r="AJ461">
        <f>(AI461-1)*100</f>
        <v>0</v>
      </c>
      <c r="AK461">
        <f>MAX(0,($B$13+$C$13*CK461)/(1+$D$13*CK461)*CD461/(CF461+273)*$E$13)</f>
        <v>0</v>
      </c>
      <c r="AL461" t="s">
        <v>292</v>
      </c>
      <c r="AM461" t="s">
        <v>292</v>
      </c>
      <c r="AN461">
        <v>0</v>
      </c>
      <c r="AO461">
        <v>0</v>
      </c>
      <c r="AP461">
        <f>1-AN461/AO461</f>
        <v>0</v>
      </c>
      <c r="AQ461">
        <v>0</v>
      </c>
      <c r="AR461" t="s">
        <v>292</v>
      </c>
      <c r="AS461" t="s">
        <v>292</v>
      </c>
      <c r="AT461">
        <v>0</v>
      </c>
      <c r="AU461">
        <v>0</v>
      </c>
      <c r="AV461">
        <f>1-AT461/AU461</f>
        <v>0</v>
      </c>
      <c r="AW461">
        <v>0.5</v>
      </c>
      <c r="AX461">
        <f>BO461</f>
        <v>0</v>
      </c>
      <c r="AY461">
        <f>L461</f>
        <v>0</v>
      </c>
      <c r="AZ461">
        <f>AV461*AW461*AX461</f>
        <v>0</v>
      </c>
      <c r="BA461">
        <f>(AY461-AQ461)/AX461</f>
        <v>0</v>
      </c>
      <c r="BB461">
        <f>(AO461-AU461)/AU461</f>
        <v>0</v>
      </c>
      <c r="BC461">
        <f>AN461/(AP461+AN461/AU461)</f>
        <v>0</v>
      </c>
      <c r="BD461" t="s">
        <v>292</v>
      </c>
      <c r="BE461">
        <v>0</v>
      </c>
      <c r="BF461">
        <f>IF(BE461&lt;&gt;0, BE461, BC461)</f>
        <v>0</v>
      </c>
      <c r="BG461">
        <f>1-BF461/AU461</f>
        <v>0</v>
      </c>
      <c r="BH461">
        <f>(AU461-AT461)/(AU461-BF461)</f>
        <v>0</v>
      </c>
      <c r="BI461">
        <f>(AO461-AU461)/(AO461-BF461)</f>
        <v>0</v>
      </c>
      <c r="BJ461">
        <f>(AU461-AT461)/(AU461-AN461)</f>
        <v>0</v>
      </c>
      <c r="BK461">
        <f>(AO461-AU461)/(AO461-AN461)</f>
        <v>0</v>
      </c>
      <c r="BL461">
        <f>(BH461*BF461/AT461)</f>
        <v>0</v>
      </c>
      <c r="BM461">
        <f>(1-BL461)</f>
        <v>0</v>
      </c>
      <c r="BN461">
        <f>$B$11*CL461+$C$11*CM461+$F$11*CN461*(1-CQ461)</f>
        <v>0</v>
      </c>
      <c r="BO461">
        <f>BN461*BP461</f>
        <v>0</v>
      </c>
      <c r="BP461">
        <f>($B$11*$D$9+$C$11*$D$9+$F$11*((DA461+CS461)/MAX(DA461+CS461+DB461, 0.1)*$I$9+DB461/MAX(DA461+CS461+DB461, 0.1)*$J$9))/($B$11+$C$11+$F$11)</f>
        <v>0</v>
      </c>
      <c r="BQ461">
        <f>($B$11*$K$9+$C$11*$K$9+$F$11*((DA461+CS461)/MAX(DA461+CS461+DB461, 0.1)*$P$9+DB461/MAX(DA461+CS461+DB461, 0.1)*$Q$9))/($B$11+$C$11+$F$11)</f>
        <v>0</v>
      </c>
      <c r="BR461">
        <v>6</v>
      </c>
      <c r="BS461">
        <v>0.5</v>
      </c>
      <c r="BT461" t="s">
        <v>293</v>
      </c>
      <c r="BU461">
        <v>2</v>
      </c>
      <c r="BV461">
        <v>1626127201.6</v>
      </c>
      <c r="BW461">
        <v>398.783333333333</v>
      </c>
      <c r="BX461">
        <v>419.956666666667</v>
      </c>
      <c r="BY461">
        <v>15.1418</v>
      </c>
      <c r="BZ461">
        <v>8.84151</v>
      </c>
      <c r="CA461">
        <v>396.659</v>
      </c>
      <c r="CB461">
        <v>15.1380666666667</v>
      </c>
      <c r="CC461">
        <v>900.023</v>
      </c>
      <c r="CD461">
        <v>100.770666666667</v>
      </c>
      <c r="CE461">
        <v>0.112126666666667</v>
      </c>
      <c r="CF461">
        <v>30.7031666666667</v>
      </c>
      <c r="CG461">
        <v>28.4380666666667</v>
      </c>
      <c r="CH461">
        <v>999.9</v>
      </c>
      <c r="CI461">
        <v>0</v>
      </c>
      <c r="CJ461">
        <v>0</v>
      </c>
      <c r="CK461">
        <v>10018.7333333333</v>
      </c>
      <c r="CL461">
        <v>0</v>
      </c>
      <c r="CM461">
        <v>0.221023</v>
      </c>
      <c r="CN461">
        <v>1460.00333333333</v>
      </c>
      <c r="CO461">
        <v>0.973000666666667</v>
      </c>
      <c r="CP461">
        <v>0.0269992333333333</v>
      </c>
      <c r="CQ461">
        <v>0</v>
      </c>
      <c r="CR461">
        <v>878.915</v>
      </c>
      <c r="CS461">
        <v>4.99999</v>
      </c>
      <c r="CT461">
        <v>12921.3</v>
      </c>
      <c r="CU461">
        <v>12728.3333333333</v>
      </c>
      <c r="CV461">
        <v>41</v>
      </c>
      <c r="CW461">
        <v>42.562</v>
      </c>
      <c r="CX461">
        <v>41.875</v>
      </c>
      <c r="CY461">
        <v>42.187</v>
      </c>
      <c r="CZ461">
        <v>43.375</v>
      </c>
      <c r="DA461">
        <v>1415.72</v>
      </c>
      <c r="DB461">
        <v>39.2833333333333</v>
      </c>
      <c r="DC461">
        <v>0</v>
      </c>
      <c r="DD461">
        <v>1626127212.1</v>
      </c>
      <c r="DE461">
        <v>0</v>
      </c>
      <c r="DF461">
        <v>878.490807692308</v>
      </c>
      <c r="DG461">
        <v>2.63688888427132</v>
      </c>
      <c r="DH461">
        <v>43.6854700064732</v>
      </c>
      <c r="DI461">
        <v>12916.2846153846</v>
      </c>
      <c r="DJ461">
        <v>15</v>
      </c>
      <c r="DK461">
        <v>1626126261</v>
      </c>
      <c r="DL461" t="s">
        <v>294</v>
      </c>
      <c r="DM461">
        <v>1626126255</v>
      </c>
      <c r="DN461">
        <v>1626126261</v>
      </c>
      <c r="DO461">
        <v>7</v>
      </c>
      <c r="DP461">
        <v>0.339</v>
      </c>
      <c r="DQ461">
        <v>0.02</v>
      </c>
      <c r="DR461">
        <v>2.158</v>
      </c>
      <c r="DS461">
        <v>-0.064</v>
      </c>
      <c r="DT461">
        <v>420</v>
      </c>
      <c r="DU461">
        <v>4</v>
      </c>
      <c r="DV461">
        <v>0.09</v>
      </c>
      <c r="DW461">
        <v>0.05</v>
      </c>
      <c r="DX461">
        <v>-21.2275707317073</v>
      </c>
      <c r="DY461">
        <v>0.292346341463416</v>
      </c>
      <c r="DZ461">
        <v>0.0458875892882173</v>
      </c>
      <c r="EA461">
        <v>1</v>
      </c>
      <c r="EB461">
        <v>878.327515151515</v>
      </c>
      <c r="EC461">
        <v>2.44708423997075</v>
      </c>
      <c r="ED461">
        <v>0.314615698351527</v>
      </c>
      <c r="EE461">
        <v>1</v>
      </c>
      <c r="EF461">
        <v>6.25311512195122</v>
      </c>
      <c r="EG461">
        <v>0.238894494773534</v>
      </c>
      <c r="EH461">
        <v>0.0268851759971878</v>
      </c>
      <c r="EI461">
        <v>0</v>
      </c>
      <c r="EJ461">
        <v>2</v>
      </c>
      <c r="EK461">
        <v>3</v>
      </c>
      <c r="EL461" t="s">
        <v>340</v>
      </c>
      <c r="EM461">
        <v>100</v>
      </c>
      <c r="EN461">
        <v>100</v>
      </c>
      <c r="EO461">
        <v>2.125</v>
      </c>
      <c r="EP461">
        <v>0.0039</v>
      </c>
      <c r="EQ461">
        <v>1.36772170046793</v>
      </c>
      <c r="ER461">
        <v>0.00225868272383977</v>
      </c>
      <c r="ES461">
        <v>-9.96746185667655e-07</v>
      </c>
      <c r="ET461">
        <v>2.83711317370827e-10</v>
      </c>
      <c r="EU461">
        <v>-0.063082517618382</v>
      </c>
      <c r="EV461">
        <v>-0.00217948432402501</v>
      </c>
      <c r="EW461">
        <v>0.000453263451741206</v>
      </c>
      <c r="EX461">
        <v>-1.16319206543697e-06</v>
      </c>
      <c r="EY461">
        <v>-2</v>
      </c>
      <c r="EZ461">
        <v>2196</v>
      </c>
      <c r="FA461">
        <v>1</v>
      </c>
      <c r="FB461">
        <v>25</v>
      </c>
      <c r="FC461">
        <v>15.8</v>
      </c>
      <c r="FD461">
        <v>15.7</v>
      </c>
      <c r="FE461">
        <v>18</v>
      </c>
      <c r="FF461">
        <v>949.786</v>
      </c>
      <c r="FG461">
        <v>430.027</v>
      </c>
      <c r="FH461">
        <v>37.1107</v>
      </c>
      <c r="FI461">
        <v>25.526</v>
      </c>
      <c r="FJ461">
        <v>30.0008</v>
      </c>
      <c r="FK461">
        <v>25.5355</v>
      </c>
      <c r="FL461">
        <v>25.5633</v>
      </c>
      <c r="FM461">
        <v>25.3596</v>
      </c>
      <c r="FN461">
        <v>51.5478</v>
      </c>
      <c r="FO461">
        <v>0</v>
      </c>
      <c r="FP461">
        <v>37.21</v>
      </c>
      <c r="FQ461">
        <v>420</v>
      </c>
      <c r="FR461">
        <v>9.01966</v>
      </c>
      <c r="FS461">
        <v>101.433</v>
      </c>
      <c r="FT461">
        <v>102.048</v>
      </c>
    </row>
    <row r="462" spans="1:176">
      <c r="A462">
        <v>446</v>
      </c>
      <c r="B462">
        <v>1626127204.6</v>
      </c>
      <c r="C462">
        <v>890.099999904633</v>
      </c>
      <c r="D462" t="s">
        <v>1186</v>
      </c>
      <c r="E462" t="s">
        <v>1187</v>
      </c>
      <c r="F462">
        <v>1</v>
      </c>
      <c r="I462">
        <v>1626127203.6</v>
      </c>
      <c r="J462">
        <f>(K462)/1000</f>
        <v>0</v>
      </c>
      <c r="K462">
        <f>1000*CC462*AI462*(BY462-BZ462)/(100*BR462*(1000-AI462*BY462))</f>
        <v>0</v>
      </c>
      <c r="L462">
        <f>CC462*AI462*(BX462-BW462*(1000-AI462*BZ462)/(1000-AI462*BY462))/(100*BR462)</f>
        <v>0</v>
      </c>
      <c r="M462">
        <f>BW462 - IF(AI462&gt;1, L462*BR462*100.0/(AK462*CK462), 0)</f>
        <v>0</v>
      </c>
      <c r="N462">
        <f>((T462-J462/2)*M462-L462)/(T462+J462/2)</f>
        <v>0</v>
      </c>
      <c r="O462">
        <f>N462*(CD462+CE462)/1000.0</f>
        <v>0</v>
      </c>
      <c r="P462">
        <f>(BW462 - IF(AI462&gt;1, L462*BR462*100.0/(AK462*CK462), 0))*(CD462+CE462)/1000.0</f>
        <v>0</v>
      </c>
      <c r="Q462">
        <f>2.0/((1/S462-1/R462)+SIGN(S462)*SQRT((1/S462-1/R462)*(1/S462-1/R462) + 4*BS462/((BS462+1)*(BS462+1))*(2*1/S462*1/R462-1/R462*1/R462)))</f>
        <v>0</v>
      </c>
      <c r="R462">
        <f>IF(LEFT(BT462,1)&lt;&gt;"0",IF(LEFT(BT462,1)="1",3.0,BU462),$D$5+$E$5*(CK462*CD462/($K$5*1000))+$F$5*(CK462*CD462/($K$5*1000))*MAX(MIN(BR462,$J$5),$I$5)*MAX(MIN(BR462,$J$5),$I$5)+$G$5*MAX(MIN(BR462,$J$5),$I$5)*(CK462*CD462/($K$5*1000))+$H$5*(CK462*CD462/($K$5*1000))*(CK462*CD462/($K$5*1000)))</f>
        <v>0</v>
      </c>
      <c r="S462">
        <f>J462*(1000-(1000*0.61365*exp(17.502*W462/(240.97+W462))/(CD462+CE462)+BY462)/2)/(1000*0.61365*exp(17.502*W462/(240.97+W462))/(CD462+CE462)-BY462)</f>
        <v>0</v>
      </c>
      <c r="T462">
        <f>1/((BS462+1)/(Q462/1.6)+1/(R462/1.37)) + BS462/((BS462+1)/(Q462/1.6) + BS462/(R462/1.37))</f>
        <v>0</v>
      </c>
      <c r="U462">
        <f>(BN462*BQ462)</f>
        <v>0</v>
      </c>
      <c r="V462">
        <f>(CF462+(U462+2*0.95*5.67E-8*(((CF462+$B$7)+273)^4-(CF462+273)^4)-44100*J462)/(1.84*29.3*R462+8*0.95*5.67E-8*(CF462+273)^3))</f>
        <v>0</v>
      </c>
      <c r="W462">
        <f>($C$7*CG462+$D$7*CH462+$E$7*V462)</f>
        <v>0</v>
      </c>
      <c r="X462">
        <f>0.61365*exp(17.502*W462/(240.97+W462))</f>
        <v>0</v>
      </c>
      <c r="Y462">
        <f>(Z462/AA462*100)</f>
        <v>0</v>
      </c>
      <c r="Z462">
        <f>BY462*(CD462+CE462)/1000</f>
        <v>0</v>
      </c>
      <c r="AA462">
        <f>0.61365*exp(17.502*CF462/(240.97+CF462))</f>
        <v>0</v>
      </c>
      <c r="AB462">
        <f>(X462-BY462*(CD462+CE462)/1000)</f>
        <v>0</v>
      </c>
      <c r="AC462">
        <f>(-J462*44100)</f>
        <v>0</v>
      </c>
      <c r="AD462">
        <f>2*29.3*R462*0.92*(CF462-W462)</f>
        <v>0</v>
      </c>
      <c r="AE462">
        <f>2*0.95*5.67E-8*(((CF462+$B$7)+273)^4-(W462+273)^4)</f>
        <v>0</v>
      </c>
      <c r="AF462">
        <f>U462+AE462+AC462+AD462</f>
        <v>0</v>
      </c>
      <c r="AG462">
        <v>8</v>
      </c>
      <c r="AH462">
        <v>1</v>
      </c>
      <c r="AI462">
        <f>IF(AG462*$H$13&gt;=AK462,1.0,(AK462/(AK462-AG462*$H$13)))</f>
        <v>0</v>
      </c>
      <c r="AJ462">
        <f>(AI462-1)*100</f>
        <v>0</v>
      </c>
      <c r="AK462">
        <f>MAX(0,($B$13+$C$13*CK462)/(1+$D$13*CK462)*CD462/(CF462+273)*$E$13)</f>
        <v>0</v>
      </c>
      <c r="AL462" t="s">
        <v>292</v>
      </c>
      <c r="AM462" t="s">
        <v>292</v>
      </c>
      <c r="AN462">
        <v>0</v>
      </c>
      <c r="AO462">
        <v>0</v>
      </c>
      <c r="AP462">
        <f>1-AN462/AO462</f>
        <v>0</v>
      </c>
      <c r="AQ462">
        <v>0</v>
      </c>
      <c r="AR462" t="s">
        <v>292</v>
      </c>
      <c r="AS462" t="s">
        <v>292</v>
      </c>
      <c r="AT462">
        <v>0</v>
      </c>
      <c r="AU462">
        <v>0</v>
      </c>
      <c r="AV462">
        <f>1-AT462/AU462</f>
        <v>0</v>
      </c>
      <c r="AW462">
        <v>0.5</v>
      </c>
      <c r="AX462">
        <f>BO462</f>
        <v>0</v>
      </c>
      <c r="AY462">
        <f>L462</f>
        <v>0</v>
      </c>
      <c r="AZ462">
        <f>AV462*AW462*AX462</f>
        <v>0</v>
      </c>
      <c r="BA462">
        <f>(AY462-AQ462)/AX462</f>
        <v>0</v>
      </c>
      <c r="BB462">
        <f>(AO462-AU462)/AU462</f>
        <v>0</v>
      </c>
      <c r="BC462">
        <f>AN462/(AP462+AN462/AU462)</f>
        <v>0</v>
      </c>
      <c r="BD462" t="s">
        <v>292</v>
      </c>
      <c r="BE462">
        <v>0</v>
      </c>
      <c r="BF462">
        <f>IF(BE462&lt;&gt;0, BE462, BC462)</f>
        <v>0</v>
      </c>
      <c r="BG462">
        <f>1-BF462/AU462</f>
        <v>0</v>
      </c>
      <c r="BH462">
        <f>(AU462-AT462)/(AU462-BF462)</f>
        <v>0</v>
      </c>
      <c r="BI462">
        <f>(AO462-AU462)/(AO462-BF462)</f>
        <v>0</v>
      </c>
      <c r="BJ462">
        <f>(AU462-AT462)/(AU462-AN462)</f>
        <v>0</v>
      </c>
      <c r="BK462">
        <f>(AO462-AU462)/(AO462-AN462)</f>
        <v>0</v>
      </c>
      <c r="BL462">
        <f>(BH462*BF462/AT462)</f>
        <v>0</v>
      </c>
      <c r="BM462">
        <f>(1-BL462)</f>
        <v>0</v>
      </c>
      <c r="BN462">
        <f>$B$11*CL462+$C$11*CM462+$F$11*CN462*(1-CQ462)</f>
        <v>0</v>
      </c>
      <c r="BO462">
        <f>BN462*BP462</f>
        <v>0</v>
      </c>
      <c r="BP462">
        <f>($B$11*$D$9+$C$11*$D$9+$F$11*((DA462+CS462)/MAX(DA462+CS462+DB462, 0.1)*$I$9+DB462/MAX(DA462+CS462+DB462, 0.1)*$J$9))/($B$11+$C$11+$F$11)</f>
        <v>0</v>
      </c>
      <c r="BQ462">
        <f>($B$11*$K$9+$C$11*$K$9+$F$11*((DA462+CS462)/MAX(DA462+CS462+DB462, 0.1)*$P$9+DB462/MAX(DA462+CS462+DB462, 0.1)*$Q$9))/($B$11+$C$11+$F$11)</f>
        <v>0</v>
      </c>
      <c r="BR462">
        <v>6</v>
      </c>
      <c r="BS462">
        <v>0.5</v>
      </c>
      <c r="BT462" t="s">
        <v>293</v>
      </c>
      <c r="BU462">
        <v>2</v>
      </c>
      <c r="BV462">
        <v>1626127203.6</v>
      </c>
      <c r="BW462">
        <v>398.796666666667</v>
      </c>
      <c r="BX462">
        <v>419.985333333333</v>
      </c>
      <c r="BY462">
        <v>15.1799666666667</v>
      </c>
      <c r="BZ462">
        <v>8.88238333333334</v>
      </c>
      <c r="CA462">
        <v>396.672333333333</v>
      </c>
      <c r="CB462">
        <v>15.1758</v>
      </c>
      <c r="CC462">
        <v>900.003666666667</v>
      </c>
      <c r="CD462">
        <v>100.770666666667</v>
      </c>
      <c r="CE462">
        <v>0.112361</v>
      </c>
      <c r="CF462">
        <v>30.746</v>
      </c>
      <c r="CG462">
        <v>28.4767</v>
      </c>
      <c r="CH462">
        <v>999.9</v>
      </c>
      <c r="CI462">
        <v>0</v>
      </c>
      <c r="CJ462">
        <v>0</v>
      </c>
      <c r="CK462">
        <v>10000.62</v>
      </c>
      <c r="CL462">
        <v>0</v>
      </c>
      <c r="CM462">
        <v>0.221023</v>
      </c>
      <c r="CN462">
        <v>1460</v>
      </c>
      <c r="CO462">
        <v>0.973002333333333</v>
      </c>
      <c r="CP462">
        <v>0.0269976666666667</v>
      </c>
      <c r="CQ462">
        <v>0</v>
      </c>
      <c r="CR462">
        <v>878.933666666667</v>
      </c>
      <c r="CS462">
        <v>4.99999</v>
      </c>
      <c r="CT462">
        <v>12922.9666666667</v>
      </c>
      <c r="CU462">
        <v>12728.3333333333</v>
      </c>
      <c r="CV462">
        <v>41</v>
      </c>
      <c r="CW462">
        <v>42.562</v>
      </c>
      <c r="CX462">
        <v>41.875</v>
      </c>
      <c r="CY462">
        <v>42.187</v>
      </c>
      <c r="CZ462">
        <v>43.4163333333333</v>
      </c>
      <c r="DA462">
        <v>1415.72</v>
      </c>
      <c r="DB462">
        <v>39.28</v>
      </c>
      <c r="DC462">
        <v>0</v>
      </c>
      <c r="DD462">
        <v>1626127213.9</v>
      </c>
      <c r="DE462">
        <v>0</v>
      </c>
      <c r="DF462">
        <v>878.56748</v>
      </c>
      <c r="DG462">
        <v>3.39784614442723</v>
      </c>
      <c r="DH462">
        <v>47.1692306220154</v>
      </c>
      <c r="DI462">
        <v>12917.836</v>
      </c>
      <c r="DJ462">
        <v>15</v>
      </c>
      <c r="DK462">
        <v>1626126261</v>
      </c>
      <c r="DL462" t="s">
        <v>294</v>
      </c>
      <c r="DM462">
        <v>1626126255</v>
      </c>
      <c r="DN462">
        <v>1626126261</v>
      </c>
      <c r="DO462">
        <v>7</v>
      </c>
      <c r="DP462">
        <v>0.339</v>
      </c>
      <c r="DQ462">
        <v>0.02</v>
      </c>
      <c r="DR462">
        <v>2.158</v>
      </c>
      <c r="DS462">
        <v>-0.064</v>
      </c>
      <c r="DT462">
        <v>420</v>
      </c>
      <c r="DU462">
        <v>4</v>
      </c>
      <c r="DV462">
        <v>0.09</v>
      </c>
      <c r="DW462">
        <v>0.05</v>
      </c>
      <c r="DX462">
        <v>-21.219543902439</v>
      </c>
      <c r="DY462">
        <v>0.261117073170752</v>
      </c>
      <c r="DZ462">
        <v>0.0438583253980608</v>
      </c>
      <c r="EA462">
        <v>1</v>
      </c>
      <c r="EB462">
        <v>878.421848484848</v>
      </c>
      <c r="EC462">
        <v>2.70667766916473</v>
      </c>
      <c r="ED462">
        <v>0.338758170757961</v>
      </c>
      <c r="EE462">
        <v>1</v>
      </c>
      <c r="EF462">
        <v>6.26237292682927</v>
      </c>
      <c r="EG462">
        <v>0.214292613240418</v>
      </c>
      <c r="EH462">
        <v>0.0242454924393957</v>
      </c>
      <c r="EI462">
        <v>0</v>
      </c>
      <c r="EJ462">
        <v>2</v>
      </c>
      <c r="EK462">
        <v>3</v>
      </c>
      <c r="EL462" t="s">
        <v>340</v>
      </c>
      <c r="EM462">
        <v>100</v>
      </c>
      <c r="EN462">
        <v>100</v>
      </c>
      <c r="EO462">
        <v>2.125</v>
      </c>
      <c r="EP462">
        <v>0.0044</v>
      </c>
      <c r="EQ462">
        <v>1.36772170046793</v>
      </c>
      <c r="ER462">
        <v>0.00225868272383977</v>
      </c>
      <c r="ES462">
        <v>-9.96746185667655e-07</v>
      </c>
      <c r="ET462">
        <v>2.83711317370827e-10</v>
      </c>
      <c r="EU462">
        <v>-0.063082517618382</v>
      </c>
      <c r="EV462">
        <v>-0.00217948432402501</v>
      </c>
      <c r="EW462">
        <v>0.000453263451741206</v>
      </c>
      <c r="EX462">
        <v>-1.16319206543697e-06</v>
      </c>
      <c r="EY462">
        <v>-2</v>
      </c>
      <c r="EZ462">
        <v>2196</v>
      </c>
      <c r="FA462">
        <v>1</v>
      </c>
      <c r="FB462">
        <v>25</v>
      </c>
      <c r="FC462">
        <v>15.8</v>
      </c>
      <c r="FD462">
        <v>15.7</v>
      </c>
      <c r="FE462">
        <v>18</v>
      </c>
      <c r="FF462">
        <v>950.04</v>
      </c>
      <c r="FG462">
        <v>429.887</v>
      </c>
      <c r="FH462">
        <v>37.1725</v>
      </c>
      <c r="FI462">
        <v>25.5289</v>
      </c>
      <c r="FJ462">
        <v>30.0005</v>
      </c>
      <c r="FK462">
        <v>25.5366</v>
      </c>
      <c r="FL462">
        <v>25.5644</v>
      </c>
      <c r="FM462">
        <v>25.3616</v>
      </c>
      <c r="FN462">
        <v>51.2723</v>
      </c>
      <c r="FO462">
        <v>0</v>
      </c>
      <c r="FP462">
        <v>37.31</v>
      </c>
      <c r="FQ462">
        <v>420</v>
      </c>
      <c r="FR462">
        <v>9.02357</v>
      </c>
      <c r="FS462">
        <v>101.433</v>
      </c>
      <c r="FT462">
        <v>102.047</v>
      </c>
    </row>
    <row r="463" spans="1:176">
      <c r="A463">
        <v>447</v>
      </c>
      <c r="B463">
        <v>1626127206.6</v>
      </c>
      <c r="C463">
        <v>892.099999904633</v>
      </c>
      <c r="D463" t="s">
        <v>1188</v>
      </c>
      <c r="E463" t="s">
        <v>1189</v>
      </c>
      <c r="F463">
        <v>1</v>
      </c>
      <c r="I463">
        <v>1626127205.6</v>
      </c>
      <c r="J463">
        <f>(K463)/1000</f>
        <v>0</v>
      </c>
      <c r="K463">
        <f>1000*CC463*AI463*(BY463-BZ463)/(100*BR463*(1000-AI463*BY463))</f>
        <v>0</v>
      </c>
      <c r="L463">
        <f>CC463*AI463*(BX463-BW463*(1000-AI463*BZ463)/(1000-AI463*BY463))/(100*BR463)</f>
        <v>0</v>
      </c>
      <c r="M463">
        <f>BW463 - IF(AI463&gt;1, L463*BR463*100.0/(AK463*CK463), 0)</f>
        <v>0</v>
      </c>
      <c r="N463">
        <f>((T463-J463/2)*M463-L463)/(T463+J463/2)</f>
        <v>0</v>
      </c>
      <c r="O463">
        <f>N463*(CD463+CE463)/1000.0</f>
        <v>0</v>
      </c>
      <c r="P463">
        <f>(BW463 - IF(AI463&gt;1, L463*BR463*100.0/(AK463*CK463), 0))*(CD463+CE463)/1000.0</f>
        <v>0</v>
      </c>
      <c r="Q463">
        <f>2.0/((1/S463-1/R463)+SIGN(S463)*SQRT((1/S463-1/R463)*(1/S463-1/R463) + 4*BS463/((BS463+1)*(BS463+1))*(2*1/S463*1/R463-1/R463*1/R463)))</f>
        <v>0</v>
      </c>
      <c r="R463">
        <f>IF(LEFT(BT463,1)&lt;&gt;"0",IF(LEFT(BT463,1)="1",3.0,BU463),$D$5+$E$5*(CK463*CD463/($K$5*1000))+$F$5*(CK463*CD463/($K$5*1000))*MAX(MIN(BR463,$J$5),$I$5)*MAX(MIN(BR463,$J$5),$I$5)+$G$5*MAX(MIN(BR463,$J$5),$I$5)*(CK463*CD463/($K$5*1000))+$H$5*(CK463*CD463/($K$5*1000))*(CK463*CD463/($K$5*1000)))</f>
        <v>0</v>
      </c>
      <c r="S463">
        <f>J463*(1000-(1000*0.61365*exp(17.502*W463/(240.97+W463))/(CD463+CE463)+BY463)/2)/(1000*0.61365*exp(17.502*W463/(240.97+W463))/(CD463+CE463)-BY463)</f>
        <v>0</v>
      </c>
      <c r="T463">
        <f>1/((BS463+1)/(Q463/1.6)+1/(R463/1.37)) + BS463/((BS463+1)/(Q463/1.6) + BS463/(R463/1.37))</f>
        <v>0</v>
      </c>
      <c r="U463">
        <f>(BN463*BQ463)</f>
        <v>0</v>
      </c>
      <c r="V463">
        <f>(CF463+(U463+2*0.95*5.67E-8*(((CF463+$B$7)+273)^4-(CF463+273)^4)-44100*J463)/(1.84*29.3*R463+8*0.95*5.67E-8*(CF463+273)^3))</f>
        <v>0</v>
      </c>
      <c r="W463">
        <f>($C$7*CG463+$D$7*CH463+$E$7*V463)</f>
        <v>0</v>
      </c>
      <c r="X463">
        <f>0.61365*exp(17.502*W463/(240.97+W463))</f>
        <v>0</v>
      </c>
      <c r="Y463">
        <f>(Z463/AA463*100)</f>
        <v>0</v>
      </c>
      <c r="Z463">
        <f>BY463*(CD463+CE463)/1000</f>
        <v>0</v>
      </c>
      <c r="AA463">
        <f>0.61365*exp(17.502*CF463/(240.97+CF463))</f>
        <v>0</v>
      </c>
      <c r="AB463">
        <f>(X463-BY463*(CD463+CE463)/1000)</f>
        <v>0</v>
      </c>
      <c r="AC463">
        <f>(-J463*44100)</f>
        <v>0</v>
      </c>
      <c r="AD463">
        <f>2*29.3*R463*0.92*(CF463-W463)</f>
        <v>0</v>
      </c>
      <c r="AE463">
        <f>2*0.95*5.67E-8*(((CF463+$B$7)+273)^4-(W463+273)^4)</f>
        <v>0</v>
      </c>
      <c r="AF463">
        <f>U463+AE463+AC463+AD463</f>
        <v>0</v>
      </c>
      <c r="AG463">
        <v>8</v>
      </c>
      <c r="AH463">
        <v>1</v>
      </c>
      <c r="AI463">
        <f>IF(AG463*$H$13&gt;=AK463,1.0,(AK463/(AK463-AG463*$H$13)))</f>
        <v>0</v>
      </c>
      <c r="AJ463">
        <f>(AI463-1)*100</f>
        <v>0</v>
      </c>
      <c r="AK463">
        <f>MAX(0,($B$13+$C$13*CK463)/(1+$D$13*CK463)*CD463/(CF463+273)*$E$13)</f>
        <v>0</v>
      </c>
      <c r="AL463" t="s">
        <v>292</v>
      </c>
      <c r="AM463" t="s">
        <v>292</v>
      </c>
      <c r="AN463">
        <v>0</v>
      </c>
      <c r="AO463">
        <v>0</v>
      </c>
      <c r="AP463">
        <f>1-AN463/AO463</f>
        <v>0</v>
      </c>
      <c r="AQ463">
        <v>0</v>
      </c>
      <c r="AR463" t="s">
        <v>292</v>
      </c>
      <c r="AS463" t="s">
        <v>292</v>
      </c>
      <c r="AT463">
        <v>0</v>
      </c>
      <c r="AU463">
        <v>0</v>
      </c>
      <c r="AV463">
        <f>1-AT463/AU463</f>
        <v>0</v>
      </c>
      <c r="AW463">
        <v>0.5</v>
      </c>
      <c r="AX463">
        <f>BO463</f>
        <v>0</v>
      </c>
      <c r="AY463">
        <f>L463</f>
        <v>0</v>
      </c>
      <c r="AZ463">
        <f>AV463*AW463*AX463</f>
        <v>0</v>
      </c>
      <c r="BA463">
        <f>(AY463-AQ463)/AX463</f>
        <v>0</v>
      </c>
      <c r="BB463">
        <f>(AO463-AU463)/AU463</f>
        <v>0</v>
      </c>
      <c r="BC463">
        <f>AN463/(AP463+AN463/AU463)</f>
        <v>0</v>
      </c>
      <c r="BD463" t="s">
        <v>292</v>
      </c>
      <c r="BE463">
        <v>0</v>
      </c>
      <c r="BF463">
        <f>IF(BE463&lt;&gt;0, BE463, BC463)</f>
        <v>0</v>
      </c>
      <c r="BG463">
        <f>1-BF463/AU463</f>
        <v>0</v>
      </c>
      <c r="BH463">
        <f>(AU463-AT463)/(AU463-BF463)</f>
        <v>0</v>
      </c>
      <c r="BI463">
        <f>(AO463-AU463)/(AO463-BF463)</f>
        <v>0</v>
      </c>
      <c r="BJ463">
        <f>(AU463-AT463)/(AU463-AN463)</f>
        <v>0</v>
      </c>
      <c r="BK463">
        <f>(AO463-AU463)/(AO463-AN463)</f>
        <v>0</v>
      </c>
      <c r="BL463">
        <f>(BH463*BF463/AT463)</f>
        <v>0</v>
      </c>
      <c r="BM463">
        <f>(1-BL463)</f>
        <v>0</v>
      </c>
      <c r="BN463">
        <f>$B$11*CL463+$C$11*CM463+$F$11*CN463*(1-CQ463)</f>
        <v>0</v>
      </c>
      <c r="BO463">
        <f>BN463*BP463</f>
        <v>0</v>
      </c>
      <c r="BP463">
        <f>($B$11*$D$9+$C$11*$D$9+$F$11*((DA463+CS463)/MAX(DA463+CS463+DB463, 0.1)*$I$9+DB463/MAX(DA463+CS463+DB463, 0.1)*$J$9))/($B$11+$C$11+$F$11)</f>
        <v>0</v>
      </c>
      <c r="BQ463">
        <f>($B$11*$K$9+$C$11*$K$9+$F$11*((DA463+CS463)/MAX(DA463+CS463+DB463, 0.1)*$P$9+DB463/MAX(DA463+CS463+DB463, 0.1)*$Q$9))/($B$11+$C$11+$F$11)</f>
        <v>0</v>
      </c>
      <c r="BR463">
        <v>6</v>
      </c>
      <c r="BS463">
        <v>0.5</v>
      </c>
      <c r="BT463" t="s">
        <v>293</v>
      </c>
      <c r="BU463">
        <v>2</v>
      </c>
      <c r="BV463">
        <v>1626127205.6</v>
      </c>
      <c r="BW463">
        <v>398.822</v>
      </c>
      <c r="BX463">
        <v>420.011666666667</v>
      </c>
      <c r="BY463">
        <v>15.2210666666667</v>
      </c>
      <c r="BZ463">
        <v>8.91566333333333</v>
      </c>
      <c r="CA463">
        <v>396.697</v>
      </c>
      <c r="CB463">
        <v>15.2164666666667</v>
      </c>
      <c r="CC463">
        <v>899.971</v>
      </c>
      <c r="CD463">
        <v>100.77</v>
      </c>
      <c r="CE463">
        <v>0.111982</v>
      </c>
      <c r="CF463">
        <v>30.7877333333333</v>
      </c>
      <c r="CG463">
        <v>28.5175666666667</v>
      </c>
      <c r="CH463">
        <v>999.9</v>
      </c>
      <c r="CI463">
        <v>0</v>
      </c>
      <c r="CJ463">
        <v>0</v>
      </c>
      <c r="CK463">
        <v>10004.9933333333</v>
      </c>
      <c r="CL463">
        <v>0</v>
      </c>
      <c r="CM463">
        <v>0.221023</v>
      </c>
      <c r="CN463">
        <v>1460.00333333333</v>
      </c>
      <c r="CO463">
        <v>0.973002333333333</v>
      </c>
      <c r="CP463">
        <v>0.0269976666666667</v>
      </c>
      <c r="CQ463">
        <v>0</v>
      </c>
      <c r="CR463">
        <v>879.063333333333</v>
      </c>
      <c r="CS463">
        <v>4.99999</v>
      </c>
      <c r="CT463">
        <v>12924.4</v>
      </c>
      <c r="CU463">
        <v>12728.3666666667</v>
      </c>
      <c r="CV463">
        <v>41</v>
      </c>
      <c r="CW463">
        <v>42.562</v>
      </c>
      <c r="CX463">
        <v>41.875</v>
      </c>
      <c r="CY463">
        <v>42.187</v>
      </c>
      <c r="CZ463">
        <v>43.437</v>
      </c>
      <c r="DA463">
        <v>1415.72333333333</v>
      </c>
      <c r="DB463">
        <v>39.28</v>
      </c>
      <c r="DC463">
        <v>0</v>
      </c>
      <c r="DD463">
        <v>1626127215.7</v>
      </c>
      <c r="DE463">
        <v>0</v>
      </c>
      <c r="DF463">
        <v>878.655230769231</v>
      </c>
      <c r="DG463">
        <v>3.44362392738742</v>
      </c>
      <c r="DH463">
        <v>49.3572649215697</v>
      </c>
      <c r="DI463">
        <v>12918.9115384615</v>
      </c>
      <c r="DJ463">
        <v>15</v>
      </c>
      <c r="DK463">
        <v>1626126261</v>
      </c>
      <c r="DL463" t="s">
        <v>294</v>
      </c>
      <c r="DM463">
        <v>1626126255</v>
      </c>
      <c r="DN463">
        <v>1626126261</v>
      </c>
      <c r="DO463">
        <v>7</v>
      </c>
      <c r="DP463">
        <v>0.339</v>
      </c>
      <c r="DQ463">
        <v>0.02</v>
      </c>
      <c r="DR463">
        <v>2.158</v>
      </c>
      <c r="DS463">
        <v>-0.064</v>
      </c>
      <c r="DT463">
        <v>420</v>
      </c>
      <c r="DU463">
        <v>4</v>
      </c>
      <c r="DV463">
        <v>0.09</v>
      </c>
      <c r="DW463">
        <v>0.05</v>
      </c>
      <c r="DX463">
        <v>-21.2106292682927</v>
      </c>
      <c r="DY463">
        <v>0.167107317073194</v>
      </c>
      <c r="DZ463">
        <v>0.0380037818650981</v>
      </c>
      <c r="EA463">
        <v>1</v>
      </c>
      <c r="EB463">
        <v>878.5254</v>
      </c>
      <c r="EC463">
        <v>2.68878443287478</v>
      </c>
      <c r="ED463">
        <v>0.343644933034085</v>
      </c>
      <c r="EE463">
        <v>1</v>
      </c>
      <c r="EF463">
        <v>6.26914463414634</v>
      </c>
      <c r="EG463">
        <v>0.216372543554018</v>
      </c>
      <c r="EH463">
        <v>0.0243454300912834</v>
      </c>
      <c r="EI463">
        <v>0</v>
      </c>
      <c r="EJ463">
        <v>2</v>
      </c>
      <c r="EK463">
        <v>3</v>
      </c>
      <c r="EL463" t="s">
        <v>340</v>
      </c>
      <c r="EM463">
        <v>100</v>
      </c>
      <c r="EN463">
        <v>100</v>
      </c>
      <c r="EO463">
        <v>2.124</v>
      </c>
      <c r="EP463">
        <v>0.0048</v>
      </c>
      <c r="EQ463">
        <v>1.36772170046793</v>
      </c>
      <c r="ER463">
        <v>0.00225868272383977</v>
      </c>
      <c r="ES463">
        <v>-9.96746185667655e-07</v>
      </c>
      <c r="ET463">
        <v>2.83711317370827e-10</v>
      </c>
      <c r="EU463">
        <v>-0.063082517618382</v>
      </c>
      <c r="EV463">
        <v>-0.00217948432402501</v>
      </c>
      <c r="EW463">
        <v>0.000453263451741206</v>
      </c>
      <c r="EX463">
        <v>-1.16319206543697e-06</v>
      </c>
      <c r="EY463">
        <v>-2</v>
      </c>
      <c r="EZ463">
        <v>2196</v>
      </c>
      <c r="FA463">
        <v>1</v>
      </c>
      <c r="FB463">
        <v>25</v>
      </c>
      <c r="FC463">
        <v>15.9</v>
      </c>
      <c r="FD463">
        <v>15.8</v>
      </c>
      <c r="FE463">
        <v>18</v>
      </c>
      <c r="FF463">
        <v>950.121</v>
      </c>
      <c r="FG463">
        <v>429.986</v>
      </c>
      <c r="FH463">
        <v>37.2337</v>
      </c>
      <c r="FI463">
        <v>25.5318</v>
      </c>
      <c r="FJ463">
        <v>30.0005</v>
      </c>
      <c r="FK463">
        <v>25.5382</v>
      </c>
      <c r="FL463">
        <v>25.5656</v>
      </c>
      <c r="FM463">
        <v>25.3617</v>
      </c>
      <c r="FN463">
        <v>51.2723</v>
      </c>
      <c r="FO463">
        <v>0</v>
      </c>
      <c r="FP463">
        <v>37.31</v>
      </c>
      <c r="FQ463">
        <v>420</v>
      </c>
      <c r="FR463">
        <v>9.08876</v>
      </c>
      <c r="FS463">
        <v>101.433</v>
      </c>
      <c r="FT463">
        <v>102.047</v>
      </c>
    </row>
    <row r="464" spans="1:176">
      <c r="A464">
        <v>448</v>
      </c>
      <c r="B464">
        <v>1626127208.6</v>
      </c>
      <c r="C464">
        <v>894.099999904633</v>
      </c>
      <c r="D464" t="s">
        <v>1190</v>
      </c>
      <c r="E464" t="s">
        <v>1191</v>
      </c>
      <c r="F464">
        <v>1</v>
      </c>
      <c r="I464">
        <v>1626127207.6</v>
      </c>
      <c r="J464">
        <f>(K464)/1000</f>
        <v>0</v>
      </c>
      <c r="K464">
        <f>1000*CC464*AI464*(BY464-BZ464)/(100*BR464*(1000-AI464*BY464))</f>
        <v>0</v>
      </c>
      <c r="L464">
        <f>CC464*AI464*(BX464-BW464*(1000-AI464*BZ464)/(1000-AI464*BY464))/(100*BR464)</f>
        <v>0</v>
      </c>
      <c r="M464">
        <f>BW464 - IF(AI464&gt;1, L464*BR464*100.0/(AK464*CK464), 0)</f>
        <v>0</v>
      </c>
      <c r="N464">
        <f>((T464-J464/2)*M464-L464)/(T464+J464/2)</f>
        <v>0</v>
      </c>
      <c r="O464">
        <f>N464*(CD464+CE464)/1000.0</f>
        <v>0</v>
      </c>
      <c r="P464">
        <f>(BW464 - IF(AI464&gt;1, L464*BR464*100.0/(AK464*CK464), 0))*(CD464+CE464)/1000.0</f>
        <v>0</v>
      </c>
      <c r="Q464">
        <f>2.0/((1/S464-1/R464)+SIGN(S464)*SQRT((1/S464-1/R464)*(1/S464-1/R464) + 4*BS464/((BS464+1)*(BS464+1))*(2*1/S464*1/R464-1/R464*1/R464)))</f>
        <v>0</v>
      </c>
      <c r="R464">
        <f>IF(LEFT(BT464,1)&lt;&gt;"0",IF(LEFT(BT464,1)="1",3.0,BU464),$D$5+$E$5*(CK464*CD464/($K$5*1000))+$F$5*(CK464*CD464/($K$5*1000))*MAX(MIN(BR464,$J$5),$I$5)*MAX(MIN(BR464,$J$5),$I$5)+$G$5*MAX(MIN(BR464,$J$5),$I$5)*(CK464*CD464/($K$5*1000))+$H$5*(CK464*CD464/($K$5*1000))*(CK464*CD464/($K$5*1000)))</f>
        <v>0</v>
      </c>
      <c r="S464">
        <f>J464*(1000-(1000*0.61365*exp(17.502*W464/(240.97+W464))/(CD464+CE464)+BY464)/2)/(1000*0.61365*exp(17.502*W464/(240.97+W464))/(CD464+CE464)-BY464)</f>
        <v>0</v>
      </c>
      <c r="T464">
        <f>1/((BS464+1)/(Q464/1.6)+1/(R464/1.37)) + BS464/((BS464+1)/(Q464/1.6) + BS464/(R464/1.37))</f>
        <v>0</v>
      </c>
      <c r="U464">
        <f>(BN464*BQ464)</f>
        <v>0</v>
      </c>
      <c r="V464">
        <f>(CF464+(U464+2*0.95*5.67E-8*(((CF464+$B$7)+273)^4-(CF464+273)^4)-44100*J464)/(1.84*29.3*R464+8*0.95*5.67E-8*(CF464+273)^3))</f>
        <v>0</v>
      </c>
      <c r="W464">
        <f>($C$7*CG464+$D$7*CH464+$E$7*V464)</f>
        <v>0</v>
      </c>
      <c r="X464">
        <f>0.61365*exp(17.502*W464/(240.97+W464))</f>
        <v>0</v>
      </c>
      <c r="Y464">
        <f>(Z464/AA464*100)</f>
        <v>0</v>
      </c>
      <c r="Z464">
        <f>BY464*(CD464+CE464)/1000</f>
        <v>0</v>
      </c>
      <c r="AA464">
        <f>0.61365*exp(17.502*CF464/(240.97+CF464))</f>
        <v>0</v>
      </c>
      <c r="AB464">
        <f>(X464-BY464*(CD464+CE464)/1000)</f>
        <v>0</v>
      </c>
      <c r="AC464">
        <f>(-J464*44100)</f>
        <v>0</v>
      </c>
      <c r="AD464">
        <f>2*29.3*R464*0.92*(CF464-W464)</f>
        <v>0</v>
      </c>
      <c r="AE464">
        <f>2*0.95*5.67E-8*(((CF464+$B$7)+273)^4-(W464+273)^4)</f>
        <v>0</v>
      </c>
      <c r="AF464">
        <f>U464+AE464+AC464+AD464</f>
        <v>0</v>
      </c>
      <c r="AG464">
        <v>9</v>
      </c>
      <c r="AH464">
        <v>1</v>
      </c>
      <c r="AI464">
        <f>IF(AG464*$H$13&gt;=AK464,1.0,(AK464/(AK464-AG464*$H$13)))</f>
        <v>0</v>
      </c>
      <c r="AJ464">
        <f>(AI464-1)*100</f>
        <v>0</v>
      </c>
      <c r="AK464">
        <f>MAX(0,($B$13+$C$13*CK464)/(1+$D$13*CK464)*CD464/(CF464+273)*$E$13)</f>
        <v>0</v>
      </c>
      <c r="AL464" t="s">
        <v>292</v>
      </c>
      <c r="AM464" t="s">
        <v>292</v>
      </c>
      <c r="AN464">
        <v>0</v>
      </c>
      <c r="AO464">
        <v>0</v>
      </c>
      <c r="AP464">
        <f>1-AN464/AO464</f>
        <v>0</v>
      </c>
      <c r="AQ464">
        <v>0</v>
      </c>
      <c r="AR464" t="s">
        <v>292</v>
      </c>
      <c r="AS464" t="s">
        <v>292</v>
      </c>
      <c r="AT464">
        <v>0</v>
      </c>
      <c r="AU464">
        <v>0</v>
      </c>
      <c r="AV464">
        <f>1-AT464/AU464</f>
        <v>0</v>
      </c>
      <c r="AW464">
        <v>0.5</v>
      </c>
      <c r="AX464">
        <f>BO464</f>
        <v>0</v>
      </c>
      <c r="AY464">
        <f>L464</f>
        <v>0</v>
      </c>
      <c r="AZ464">
        <f>AV464*AW464*AX464</f>
        <v>0</v>
      </c>
      <c r="BA464">
        <f>(AY464-AQ464)/AX464</f>
        <v>0</v>
      </c>
      <c r="BB464">
        <f>(AO464-AU464)/AU464</f>
        <v>0</v>
      </c>
      <c r="BC464">
        <f>AN464/(AP464+AN464/AU464)</f>
        <v>0</v>
      </c>
      <c r="BD464" t="s">
        <v>292</v>
      </c>
      <c r="BE464">
        <v>0</v>
      </c>
      <c r="BF464">
        <f>IF(BE464&lt;&gt;0, BE464, BC464)</f>
        <v>0</v>
      </c>
      <c r="BG464">
        <f>1-BF464/AU464</f>
        <v>0</v>
      </c>
      <c r="BH464">
        <f>(AU464-AT464)/(AU464-BF464)</f>
        <v>0</v>
      </c>
      <c r="BI464">
        <f>(AO464-AU464)/(AO464-BF464)</f>
        <v>0</v>
      </c>
      <c r="BJ464">
        <f>(AU464-AT464)/(AU464-AN464)</f>
        <v>0</v>
      </c>
      <c r="BK464">
        <f>(AO464-AU464)/(AO464-AN464)</f>
        <v>0</v>
      </c>
      <c r="BL464">
        <f>(BH464*BF464/AT464)</f>
        <v>0</v>
      </c>
      <c r="BM464">
        <f>(1-BL464)</f>
        <v>0</v>
      </c>
      <c r="BN464">
        <f>$B$11*CL464+$C$11*CM464+$F$11*CN464*(1-CQ464)</f>
        <v>0</v>
      </c>
      <c r="BO464">
        <f>BN464*BP464</f>
        <v>0</v>
      </c>
      <c r="BP464">
        <f>($B$11*$D$9+$C$11*$D$9+$F$11*((DA464+CS464)/MAX(DA464+CS464+DB464, 0.1)*$I$9+DB464/MAX(DA464+CS464+DB464, 0.1)*$J$9))/($B$11+$C$11+$F$11)</f>
        <v>0</v>
      </c>
      <c r="BQ464">
        <f>($B$11*$K$9+$C$11*$K$9+$F$11*((DA464+CS464)/MAX(DA464+CS464+DB464, 0.1)*$P$9+DB464/MAX(DA464+CS464+DB464, 0.1)*$Q$9))/($B$11+$C$11+$F$11)</f>
        <v>0</v>
      </c>
      <c r="BR464">
        <v>6</v>
      </c>
      <c r="BS464">
        <v>0.5</v>
      </c>
      <c r="BT464" t="s">
        <v>293</v>
      </c>
      <c r="BU464">
        <v>2</v>
      </c>
      <c r="BV464">
        <v>1626127207.6</v>
      </c>
      <c r="BW464">
        <v>398.820333333333</v>
      </c>
      <c r="BX464">
        <v>420.004</v>
      </c>
      <c r="BY464">
        <v>15.2587</v>
      </c>
      <c r="BZ464">
        <v>8.94260666666667</v>
      </c>
      <c r="CA464">
        <v>396.695666666667</v>
      </c>
      <c r="CB464">
        <v>15.2537</v>
      </c>
      <c r="CC464">
        <v>899.993666666667</v>
      </c>
      <c r="CD464">
        <v>100.768333333333</v>
      </c>
      <c r="CE464">
        <v>0.112246666666667</v>
      </c>
      <c r="CF464">
        <v>30.8350666666667</v>
      </c>
      <c r="CG464">
        <v>28.5537333333333</v>
      </c>
      <c r="CH464">
        <v>999.9</v>
      </c>
      <c r="CI464">
        <v>0</v>
      </c>
      <c r="CJ464">
        <v>0</v>
      </c>
      <c r="CK464">
        <v>9999.79333333333</v>
      </c>
      <c r="CL464">
        <v>0</v>
      </c>
      <c r="CM464">
        <v>0.221023</v>
      </c>
      <c r="CN464">
        <v>1460.08</v>
      </c>
      <c r="CO464">
        <v>0.973002333333333</v>
      </c>
      <c r="CP464">
        <v>0.0269976666666667</v>
      </c>
      <c r="CQ464">
        <v>0</v>
      </c>
      <c r="CR464">
        <v>878.995333333333</v>
      </c>
      <c r="CS464">
        <v>4.99999</v>
      </c>
      <c r="CT464">
        <v>12926.5333333333</v>
      </c>
      <c r="CU464">
        <v>12729.1</v>
      </c>
      <c r="CV464">
        <v>41</v>
      </c>
      <c r="CW464">
        <v>42.604</v>
      </c>
      <c r="CX464">
        <v>41.9163333333333</v>
      </c>
      <c r="CY464">
        <v>42.187</v>
      </c>
      <c r="CZ464">
        <v>43.437</v>
      </c>
      <c r="DA464">
        <v>1415.79666666667</v>
      </c>
      <c r="DB464">
        <v>39.2833333333333</v>
      </c>
      <c r="DC464">
        <v>0</v>
      </c>
      <c r="DD464">
        <v>1626127218.1</v>
      </c>
      <c r="DE464">
        <v>0</v>
      </c>
      <c r="DF464">
        <v>878.750153846154</v>
      </c>
      <c r="DG464">
        <v>3.74543589016917</v>
      </c>
      <c r="DH464">
        <v>46.3042734918508</v>
      </c>
      <c r="DI464">
        <v>12920.9076923077</v>
      </c>
      <c r="DJ464">
        <v>15</v>
      </c>
      <c r="DK464">
        <v>1626126261</v>
      </c>
      <c r="DL464" t="s">
        <v>294</v>
      </c>
      <c r="DM464">
        <v>1626126255</v>
      </c>
      <c r="DN464">
        <v>1626126261</v>
      </c>
      <c r="DO464">
        <v>7</v>
      </c>
      <c r="DP464">
        <v>0.339</v>
      </c>
      <c r="DQ464">
        <v>0.02</v>
      </c>
      <c r="DR464">
        <v>2.158</v>
      </c>
      <c r="DS464">
        <v>-0.064</v>
      </c>
      <c r="DT464">
        <v>420</v>
      </c>
      <c r="DU464">
        <v>4</v>
      </c>
      <c r="DV464">
        <v>0.09</v>
      </c>
      <c r="DW464">
        <v>0.05</v>
      </c>
      <c r="DX464">
        <v>-21.2021073170732</v>
      </c>
      <c r="DY464">
        <v>0.184590940766515</v>
      </c>
      <c r="DZ464">
        <v>0.0392727696281445</v>
      </c>
      <c r="EA464">
        <v>1</v>
      </c>
      <c r="EB464">
        <v>878.617735294118</v>
      </c>
      <c r="EC464">
        <v>2.94061960335382</v>
      </c>
      <c r="ED464">
        <v>0.360250918178486</v>
      </c>
      <c r="EE464">
        <v>1</v>
      </c>
      <c r="EF464">
        <v>6.27497292682927</v>
      </c>
      <c r="EG464">
        <v>0.252435261324059</v>
      </c>
      <c r="EH464">
        <v>0.026741850205423</v>
      </c>
      <c r="EI464">
        <v>0</v>
      </c>
      <c r="EJ464">
        <v>2</v>
      </c>
      <c r="EK464">
        <v>3</v>
      </c>
      <c r="EL464" t="s">
        <v>340</v>
      </c>
      <c r="EM464">
        <v>100</v>
      </c>
      <c r="EN464">
        <v>100</v>
      </c>
      <c r="EO464">
        <v>2.125</v>
      </c>
      <c r="EP464">
        <v>0.0052</v>
      </c>
      <c r="EQ464">
        <v>1.36772170046793</v>
      </c>
      <c r="ER464">
        <v>0.00225868272383977</v>
      </c>
      <c r="ES464">
        <v>-9.96746185667655e-07</v>
      </c>
      <c r="ET464">
        <v>2.83711317370827e-10</v>
      </c>
      <c r="EU464">
        <v>-0.063082517618382</v>
      </c>
      <c r="EV464">
        <v>-0.00217948432402501</v>
      </c>
      <c r="EW464">
        <v>0.000453263451741206</v>
      </c>
      <c r="EX464">
        <v>-1.16319206543697e-06</v>
      </c>
      <c r="EY464">
        <v>-2</v>
      </c>
      <c r="EZ464">
        <v>2196</v>
      </c>
      <c r="FA464">
        <v>1</v>
      </c>
      <c r="FB464">
        <v>25</v>
      </c>
      <c r="FC464">
        <v>15.9</v>
      </c>
      <c r="FD464">
        <v>15.8</v>
      </c>
      <c r="FE464">
        <v>18</v>
      </c>
      <c r="FF464">
        <v>949.961</v>
      </c>
      <c r="FG464">
        <v>430.221</v>
      </c>
      <c r="FH464">
        <v>37.3094</v>
      </c>
      <c r="FI464">
        <v>25.5345</v>
      </c>
      <c r="FJ464">
        <v>30.0007</v>
      </c>
      <c r="FK464">
        <v>25.5395</v>
      </c>
      <c r="FL464">
        <v>25.5671</v>
      </c>
      <c r="FM464">
        <v>25.3582</v>
      </c>
      <c r="FN464">
        <v>50.9729</v>
      </c>
      <c r="FO464">
        <v>0</v>
      </c>
      <c r="FP464">
        <v>37.41</v>
      </c>
      <c r="FQ464">
        <v>420</v>
      </c>
      <c r="FR464">
        <v>9.0981</v>
      </c>
      <c r="FS464">
        <v>101.433</v>
      </c>
      <c r="FT464">
        <v>102.047</v>
      </c>
    </row>
    <row r="465" spans="1:176">
      <c r="A465">
        <v>449</v>
      </c>
      <c r="B465">
        <v>1626127210.6</v>
      </c>
      <c r="C465">
        <v>896.099999904633</v>
      </c>
      <c r="D465" t="s">
        <v>1192</v>
      </c>
      <c r="E465" t="s">
        <v>1193</v>
      </c>
      <c r="F465">
        <v>1</v>
      </c>
      <c r="I465">
        <v>1626127209.6</v>
      </c>
      <c r="J465">
        <f>(K465)/1000</f>
        <v>0</v>
      </c>
      <c r="K465">
        <f>1000*CC465*AI465*(BY465-BZ465)/(100*BR465*(1000-AI465*BY465))</f>
        <v>0</v>
      </c>
      <c r="L465">
        <f>CC465*AI465*(BX465-BW465*(1000-AI465*BZ465)/(1000-AI465*BY465))/(100*BR465)</f>
        <v>0</v>
      </c>
      <c r="M465">
        <f>BW465 - IF(AI465&gt;1, L465*BR465*100.0/(AK465*CK465), 0)</f>
        <v>0</v>
      </c>
      <c r="N465">
        <f>((T465-J465/2)*M465-L465)/(T465+J465/2)</f>
        <v>0</v>
      </c>
      <c r="O465">
        <f>N465*(CD465+CE465)/1000.0</f>
        <v>0</v>
      </c>
      <c r="P465">
        <f>(BW465 - IF(AI465&gt;1, L465*BR465*100.0/(AK465*CK465), 0))*(CD465+CE465)/1000.0</f>
        <v>0</v>
      </c>
      <c r="Q465">
        <f>2.0/((1/S465-1/R465)+SIGN(S465)*SQRT((1/S465-1/R465)*(1/S465-1/R465) + 4*BS465/((BS465+1)*(BS465+1))*(2*1/S465*1/R465-1/R465*1/R465)))</f>
        <v>0</v>
      </c>
      <c r="R465">
        <f>IF(LEFT(BT465,1)&lt;&gt;"0",IF(LEFT(BT465,1)="1",3.0,BU465),$D$5+$E$5*(CK465*CD465/($K$5*1000))+$F$5*(CK465*CD465/($K$5*1000))*MAX(MIN(BR465,$J$5),$I$5)*MAX(MIN(BR465,$J$5),$I$5)+$G$5*MAX(MIN(BR465,$J$5),$I$5)*(CK465*CD465/($K$5*1000))+$H$5*(CK465*CD465/($K$5*1000))*(CK465*CD465/($K$5*1000)))</f>
        <v>0</v>
      </c>
      <c r="S465">
        <f>J465*(1000-(1000*0.61365*exp(17.502*W465/(240.97+W465))/(CD465+CE465)+BY465)/2)/(1000*0.61365*exp(17.502*W465/(240.97+W465))/(CD465+CE465)-BY465)</f>
        <v>0</v>
      </c>
      <c r="T465">
        <f>1/((BS465+1)/(Q465/1.6)+1/(R465/1.37)) + BS465/((BS465+1)/(Q465/1.6) + BS465/(R465/1.37))</f>
        <v>0</v>
      </c>
      <c r="U465">
        <f>(BN465*BQ465)</f>
        <v>0</v>
      </c>
      <c r="V465">
        <f>(CF465+(U465+2*0.95*5.67E-8*(((CF465+$B$7)+273)^4-(CF465+273)^4)-44100*J465)/(1.84*29.3*R465+8*0.95*5.67E-8*(CF465+273)^3))</f>
        <v>0</v>
      </c>
      <c r="W465">
        <f>($C$7*CG465+$D$7*CH465+$E$7*V465)</f>
        <v>0</v>
      </c>
      <c r="X465">
        <f>0.61365*exp(17.502*W465/(240.97+W465))</f>
        <v>0</v>
      </c>
      <c r="Y465">
        <f>(Z465/AA465*100)</f>
        <v>0</v>
      </c>
      <c r="Z465">
        <f>BY465*(CD465+CE465)/1000</f>
        <v>0</v>
      </c>
      <c r="AA465">
        <f>0.61365*exp(17.502*CF465/(240.97+CF465))</f>
        <v>0</v>
      </c>
      <c r="AB465">
        <f>(X465-BY465*(CD465+CE465)/1000)</f>
        <v>0</v>
      </c>
      <c r="AC465">
        <f>(-J465*44100)</f>
        <v>0</v>
      </c>
      <c r="AD465">
        <f>2*29.3*R465*0.92*(CF465-W465)</f>
        <v>0</v>
      </c>
      <c r="AE465">
        <f>2*0.95*5.67E-8*(((CF465+$B$7)+273)^4-(W465+273)^4)</f>
        <v>0</v>
      </c>
      <c r="AF465">
        <f>U465+AE465+AC465+AD465</f>
        <v>0</v>
      </c>
      <c r="AG465">
        <v>8</v>
      </c>
      <c r="AH465">
        <v>1</v>
      </c>
      <c r="AI465">
        <f>IF(AG465*$H$13&gt;=AK465,1.0,(AK465/(AK465-AG465*$H$13)))</f>
        <v>0</v>
      </c>
      <c r="AJ465">
        <f>(AI465-1)*100</f>
        <v>0</v>
      </c>
      <c r="AK465">
        <f>MAX(0,($B$13+$C$13*CK465)/(1+$D$13*CK465)*CD465/(CF465+273)*$E$13)</f>
        <v>0</v>
      </c>
      <c r="AL465" t="s">
        <v>292</v>
      </c>
      <c r="AM465" t="s">
        <v>292</v>
      </c>
      <c r="AN465">
        <v>0</v>
      </c>
      <c r="AO465">
        <v>0</v>
      </c>
      <c r="AP465">
        <f>1-AN465/AO465</f>
        <v>0</v>
      </c>
      <c r="AQ465">
        <v>0</v>
      </c>
      <c r="AR465" t="s">
        <v>292</v>
      </c>
      <c r="AS465" t="s">
        <v>292</v>
      </c>
      <c r="AT465">
        <v>0</v>
      </c>
      <c r="AU465">
        <v>0</v>
      </c>
      <c r="AV465">
        <f>1-AT465/AU465</f>
        <v>0</v>
      </c>
      <c r="AW465">
        <v>0.5</v>
      </c>
      <c r="AX465">
        <f>BO465</f>
        <v>0</v>
      </c>
      <c r="AY465">
        <f>L465</f>
        <v>0</v>
      </c>
      <c r="AZ465">
        <f>AV465*AW465*AX465</f>
        <v>0</v>
      </c>
      <c r="BA465">
        <f>(AY465-AQ465)/AX465</f>
        <v>0</v>
      </c>
      <c r="BB465">
        <f>(AO465-AU465)/AU465</f>
        <v>0</v>
      </c>
      <c r="BC465">
        <f>AN465/(AP465+AN465/AU465)</f>
        <v>0</v>
      </c>
      <c r="BD465" t="s">
        <v>292</v>
      </c>
      <c r="BE465">
        <v>0</v>
      </c>
      <c r="BF465">
        <f>IF(BE465&lt;&gt;0, BE465, BC465)</f>
        <v>0</v>
      </c>
      <c r="BG465">
        <f>1-BF465/AU465</f>
        <v>0</v>
      </c>
      <c r="BH465">
        <f>(AU465-AT465)/(AU465-BF465)</f>
        <v>0</v>
      </c>
      <c r="BI465">
        <f>(AO465-AU465)/(AO465-BF465)</f>
        <v>0</v>
      </c>
      <c r="BJ465">
        <f>(AU465-AT465)/(AU465-AN465)</f>
        <v>0</v>
      </c>
      <c r="BK465">
        <f>(AO465-AU465)/(AO465-AN465)</f>
        <v>0</v>
      </c>
      <c r="BL465">
        <f>(BH465*BF465/AT465)</f>
        <v>0</v>
      </c>
      <c r="BM465">
        <f>(1-BL465)</f>
        <v>0</v>
      </c>
      <c r="BN465">
        <f>$B$11*CL465+$C$11*CM465+$F$11*CN465*(1-CQ465)</f>
        <v>0</v>
      </c>
      <c r="BO465">
        <f>BN465*BP465</f>
        <v>0</v>
      </c>
      <c r="BP465">
        <f>($B$11*$D$9+$C$11*$D$9+$F$11*((DA465+CS465)/MAX(DA465+CS465+DB465, 0.1)*$I$9+DB465/MAX(DA465+CS465+DB465, 0.1)*$J$9))/($B$11+$C$11+$F$11)</f>
        <v>0</v>
      </c>
      <c r="BQ465">
        <f>($B$11*$K$9+$C$11*$K$9+$F$11*((DA465+CS465)/MAX(DA465+CS465+DB465, 0.1)*$P$9+DB465/MAX(DA465+CS465+DB465, 0.1)*$Q$9))/($B$11+$C$11+$F$11)</f>
        <v>0</v>
      </c>
      <c r="BR465">
        <v>6</v>
      </c>
      <c r="BS465">
        <v>0.5</v>
      </c>
      <c r="BT465" t="s">
        <v>293</v>
      </c>
      <c r="BU465">
        <v>2</v>
      </c>
      <c r="BV465">
        <v>1626127209.6</v>
      </c>
      <c r="BW465">
        <v>398.797666666667</v>
      </c>
      <c r="BX465">
        <v>420.037</v>
      </c>
      <c r="BY465">
        <v>15.2962666666667</v>
      </c>
      <c r="BZ465">
        <v>8.97308</v>
      </c>
      <c r="CA465">
        <v>396.673</v>
      </c>
      <c r="CB465">
        <v>15.2908666666667</v>
      </c>
      <c r="CC465">
        <v>900.045333333333</v>
      </c>
      <c r="CD465">
        <v>100.768333333333</v>
      </c>
      <c r="CE465">
        <v>0.112365333333333</v>
      </c>
      <c r="CF465">
        <v>30.8797</v>
      </c>
      <c r="CG465">
        <v>28.5885333333333</v>
      </c>
      <c r="CH465">
        <v>999.9</v>
      </c>
      <c r="CI465">
        <v>0</v>
      </c>
      <c r="CJ465">
        <v>0</v>
      </c>
      <c r="CK465">
        <v>9973.12666666667</v>
      </c>
      <c r="CL465">
        <v>0</v>
      </c>
      <c r="CM465">
        <v>0.221023</v>
      </c>
      <c r="CN465">
        <v>1459.99666666667</v>
      </c>
      <c r="CO465">
        <v>0.973000666666667</v>
      </c>
      <c r="CP465">
        <v>0.0269992333333333</v>
      </c>
      <c r="CQ465">
        <v>0</v>
      </c>
      <c r="CR465">
        <v>879.314666666667</v>
      </c>
      <c r="CS465">
        <v>4.99999</v>
      </c>
      <c r="CT465">
        <v>12926.8666666667</v>
      </c>
      <c r="CU465">
        <v>12728.3</v>
      </c>
      <c r="CV465">
        <v>41</v>
      </c>
      <c r="CW465">
        <v>42.625</v>
      </c>
      <c r="CX465">
        <v>41.875</v>
      </c>
      <c r="CY465">
        <v>42.187</v>
      </c>
      <c r="CZ465">
        <v>43.437</v>
      </c>
      <c r="DA465">
        <v>1415.71333333333</v>
      </c>
      <c r="DB465">
        <v>39.2833333333333</v>
      </c>
      <c r="DC465">
        <v>0</v>
      </c>
      <c r="DD465">
        <v>1626127219.9</v>
      </c>
      <c r="DE465">
        <v>0</v>
      </c>
      <c r="DF465">
        <v>878.89316</v>
      </c>
      <c r="DG465">
        <v>3.78199998020101</v>
      </c>
      <c r="DH465">
        <v>47.8999999416342</v>
      </c>
      <c r="DI465">
        <v>12922.632</v>
      </c>
      <c r="DJ465">
        <v>15</v>
      </c>
      <c r="DK465">
        <v>1626126261</v>
      </c>
      <c r="DL465" t="s">
        <v>294</v>
      </c>
      <c r="DM465">
        <v>1626126255</v>
      </c>
      <c r="DN465">
        <v>1626126261</v>
      </c>
      <c r="DO465">
        <v>7</v>
      </c>
      <c r="DP465">
        <v>0.339</v>
      </c>
      <c r="DQ465">
        <v>0.02</v>
      </c>
      <c r="DR465">
        <v>2.158</v>
      </c>
      <c r="DS465">
        <v>-0.064</v>
      </c>
      <c r="DT465">
        <v>420</v>
      </c>
      <c r="DU465">
        <v>4</v>
      </c>
      <c r="DV465">
        <v>0.09</v>
      </c>
      <c r="DW465">
        <v>0.05</v>
      </c>
      <c r="DX465">
        <v>-21.2019585365854</v>
      </c>
      <c r="DY465">
        <v>0.0633324041811939</v>
      </c>
      <c r="DZ465">
        <v>0.0392064390904236</v>
      </c>
      <c r="EA465">
        <v>1</v>
      </c>
      <c r="EB465">
        <v>878.696090909091</v>
      </c>
      <c r="EC465">
        <v>3.2815907082429</v>
      </c>
      <c r="ED465">
        <v>0.379526288755798</v>
      </c>
      <c r="EE465">
        <v>1</v>
      </c>
      <c r="EF465">
        <v>6.28183609756098</v>
      </c>
      <c r="EG465">
        <v>0.279424390243901</v>
      </c>
      <c r="EH465">
        <v>0.0286621352053029</v>
      </c>
      <c r="EI465">
        <v>0</v>
      </c>
      <c r="EJ465">
        <v>2</v>
      </c>
      <c r="EK465">
        <v>3</v>
      </c>
      <c r="EL465" t="s">
        <v>340</v>
      </c>
      <c r="EM465">
        <v>100</v>
      </c>
      <c r="EN465">
        <v>100</v>
      </c>
      <c r="EO465">
        <v>2.125</v>
      </c>
      <c r="EP465">
        <v>0.0056</v>
      </c>
      <c r="EQ465">
        <v>1.36772170046793</v>
      </c>
      <c r="ER465">
        <v>0.00225868272383977</v>
      </c>
      <c r="ES465">
        <v>-9.96746185667655e-07</v>
      </c>
      <c r="ET465">
        <v>2.83711317370827e-10</v>
      </c>
      <c r="EU465">
        <v>-0.063082517618382</v>
      </c>
      <c r="EV465">
        <v>-0.00217948432402501</v>
      </c>
      <c r="EW465">
        <v>0.000453263451741206</v>
      </c>
      <c r="EX465">
        <v>-1.16319206543697e-06</v>
      </c>
      <c r="EY465">
        <v>-2</v>
      </c>
      <c r="EZ465">
        <v>2196</v>
      </c>
      <c r="FA465">
        <v>1</v>
      </c>
      <c r="FB465">
        <v>25</v>
      </c>
      <c r="FC465">
        <v>15.9</v>
      </c>
      <c r="FD465">
        <v>15.8</v>
      </c>
      <c r="FE465">
        <v>18</v>
      </c>
      <c r="FF465">
        <v>950.167</v>
      </c>
      <c r="FG465">
        <v>430.185</v>
      </c>
      <c r="FH465">
        <v>37.374</v>
      </c>
      <c r="FI465">
        <v>25.5376</v>
      </c>
      <c r="FJ465">
        <v>30.0006</v>
      </c>
      <c r="FK465">
        <v>25.5408</v>
      </c>
      <c r="FL465">
        <v>25.5682</v>
      </c>
      <c r="FM465">
        <v>25.3593</v>
      </c>
      <c r="FN465">
        <v>50.9729</v>
      </c>
      <c r="FO465">
        <v>0</v>
      </c>
      <c r="FP465">
        <v>37.51</v>
      </c>
      <c r="FQ465">
        <v>420</v>
      </c>
      <c r="FR465">
        <v>9.15432</v>
      </c>
      <c r="FS465">
        <v>101.433</v>
      </c>
      <c r="FT465">
        <v>102.046</v>
      </c>
    </row>
    <row r="466" spans="1:176">
      <c r="A466">
        <v>450</v>
      </c>
      <c r="B466">
        <v>1626127212.6</v>
      </c>
      <c r="C466">
        <v>898.099999904633</v>
      </c>
      <c r="D466" t="s">
        <v>1194</v>
      </c>
      <c r="E466" t="s">
        <v>1195</v>
      </c>
      <c r="F466">
        <v>1</v>
      </c>
      <c r="I466">
        <v>1626127211.6</v>
      </c>
      <c r="J466">
        <f>(K466)/1000</f>
        <v>0</v>
      </c>
      <c r="K466">
        <f>1000*CC466*AI466*(BY466-BZ466)/(100*BR466*(1000-AI466*BY466))</f>
        <v>0</v>
      </c>
      <c r="L466">
        <f>CC466*AI466*(BX466-BW466*(1000-AI466*BZ466)/(1000-AI466*BY466))/(100*BR466)</f>
        <v>0</v>
      </c>
      <c r="M466">
        <f>BW466 - IF(AI466&gt;1, L466*BR466*100.0/(AK466*CK466), 0)</f>
        <v>0</v>
      </c>
      <c r="N466">
        <f>((T466-J466/2)*M466-L466)/(T466+J466/2)</f>
        <v>0</v>
      </c>
      <c r="O466">
        <f>N466*(CD466+CE466)/1000.0</f>
        <v>0</v>
      </c>
      <c r="P466">
        <f>(BW466 - IF(AI466&gt;1, L466*BR466*100.0/(AK466*CK466), 0))*(CD466+CE466)/1000.0</f>
        <v>0</v>
      </c>
      <c r="Q466">
        <f>2.0/((1/S466-1/R466)+SIGN(S466)*SQRT((1/S466-1/R466)*(1/S466-1/R466) + 4*BS466/((BS466+1)*(BS466+1))*(2*1/S466*1/R466-1/R466*1/R466)))</f>
        <v>0</v>
      </c>
      <c r="R466">
        <f>IF(LEFT(BT466,1)&lt;&gt;"0",IF(LEFT(BT466,1)="1",3.0,BU466),$D$5+$E$5*(CK466*CD466/($K$5*1000))+$F$5*(CK466*CD466/($K$5*1000))*MAX(MIN(BR466,$J$5),$I$5)*MAX(MIN(BR466,$J$5),$I$5)+$G$5*MAX(MIN(BR466,$J$5),$I$5)*(CK466*CD466/($K$5*1000))+$H$5*(CK466*CD466/($K$5*1000))*(CK466*CD466/($K$5*1000)))</f>
        <v>0</v>
      </c>
      <c r="S466">
        <f>J466*(1000-(1000*0.61365*exp(17.502*W466/(240.97+W466))/(CD466+CE466)+BY466)/2)/(1000*0.61365*exp(17.502*W466/(240.97+W466))/(CD466+CE466)-BY466)</f>
        <v>0</v>
      </c>
      <c r="T466">
        <f>1/((BS466+1)/(Q466/1.6)+1/(R466/1.37)) + BS466/((BS466+1)/(Q466/1.6) + BS466/(R466/1.37))</f>
        <v>0</v>
      </c>
      <c r="U466">
        <f>(BN466*BQ466)</f>
        <v>0</v>
      </c>
      <c r="V466">
        <f>(CF466+(U466+2*0.95*5.67E-8*(((CF466+$B$7)+273)^4-(CF466+273)^4)-44100*J466)/(1.84*29.3*R466+8*0.95*5.67E-8*(CF466+273)^3))</f>
        <v>0</v>
      </c>
      <c r="W466">
        <f>($C$7*CG466+$D$7*CH466+$E$7*V466)</f>
        <v>0</v>
      </c>
      <c r="X466">
        <f>0.61365*exp(17.502*W466/(240.97+W466))</f>
        <v>0</v>
      </c>
      <c r="Y466">
        <f>(Z466/AA466*100)</f>
        <v>0</v>
      </c>
      <c r="Z466">
        <f>BY466*(CD466+CE466)/1000</f>
        <v>0</v>
      </c>
      <c r="AA466">
        <f>0.61365*exp(17.502*CF466/(240.97+CF466))</f>
        <v>0</v>
      </c>
      <c r="AB466">
        <f>(X466-BY466*(CD466+CE466)/1000)</f>
        <v>0</v>
      </c>
      <c r="AC466">
        <f>(-J466*44100)</f>
        <v>0</v>
      </c>
      <c r="AD466">
        <f>2*29.3*R466*0.92*(CF466-W466)</f>
        <v>0</v>
      </c>
      <c r="AE466">
        <f>2*0.95*5.67E-8*(((CF466+$B$7)+273)^4-(W466+273)^4)</f>
        <v>0</v>
      </c>
      <c r="AF466">
        <f>U466+AE466+AC466+AD466</f>
        <v>0</v>
      </c>
      <c r="AG466">
        <v>9</v>
      </c>
      <c r="AH466">
        <v>1</v>
      </c>
      <c r="AI466">
        <f>IF(AG466*$H$13&gt;=AK466,1.0,(AK466/(AK466-AG466*$H$13)))</f>
        <v>0</v>
      </c>
      <c r="AJ466">
        <f>(AI466-1)*100</f>
        <v>0</v>
      </c>
      <c r="AK466">
        <f>MAX(0,($B$13+$C$13*CK466)/(1+$D$13*CK466)*CD466/(CF466+273)*$E$13)</f>
        <v>0</v>
      </c>
      <c r="AL466" t="s">
        <v>292</v>
      </c>
      <c r="AM466" t="s">
        <v>292</v>
      </c>
      <c r="AN466">
        <v>0</v>
      </c>
      <c r="AO466">
        <v>0</v>
      </c>
      <c r="AP466">
        <f>1-AN466/AO466</f>
        <v>0</v>
      </c>
      <c r="AQ466">
        <v>0</v>
      </c>
      <c r="AR466" t="s">
        <v>292</v>
      </c>
      <c r="AS466" t="s">
        <v>292</v>
      </c>
      <c r="AT466">
        <v>0</v>
      </c>
      <c r="AU466">
        <v>0</v>
      </c>
      <c r="AV466">
        <f>1-AT466/AU466</f>
        <v>0</v>
      </c>
      <c r="AW466">
        <v>0.5</v>
      </c>
      <c r="AX466">
        <f>BO466</f>
        <v>0</v>
      </c>
      <c r="AY466">
        <f>L466</f>
        <v>0</v>
      </c>
      <c r="AZ466">
        <f>AV466*AW466*AX466</f>
        <v>0</v>
      </c>
      <c r="BA466">
        <f>(AY466-AQ466)/AX466</f>
        <v>0</v>
      </c>
      <c r="BB466">
        <f>(AO466-AU466)/AU466</f>
        <v>0</v>
      </c>
      <c r="BC466">
        <f>AN466/(AP466+AN466/AU466)</f>
        <v>0</v>
      </c>
      <c r="BD466" t="s">
        <v>292</v>
      </c>
      <c r="BE466">
        <v>0</v>
      </c>
      <c r="BF466">
        <f>IF(BE466&lt;&gt;0, BE466, BC466)</f>
        <v>0</v>
      </c>
      <c r="BG466">
        <f>1-BF466/AU466</f>
        <v>0</v>
      </c>
      <c r="BH466">
        <f>(AU466-AT466)/(AU466-BF466)</f>
        <v>0</v>
      </c>
      <c r="BI466">
        <f>(AO466-AU466)/(AO466-BF466)</f>
        <v>0</v>
      </c>
      <c r="BJ466">
        <f>(AU466-AT466)/(AU466-AN466)</f>
        <v>0</v>
      </c>
      <c r="BK466">
        <f>(AO466-AU466)/(AO466-AN466)</f>
        <v>0</v>
      </c>
      <c r="BL466">
        <f>(BH466*BF466/AT466)</f>
        <v>0</v>
      </c>
      <c r="BM466">
        <f>(1-BL466)</f>
        <v>0</v>
      </c>
      <c r="BN466">
        <f>$B$11*CL466+$C$11*CM466+$F$11*CN466*(1-CQ466)</f>
        <v>0</v>
      </c>
      <c r="BO466">
        <f>BN466*BP466</f>
        <v>0</v>
      </c>
      <c r="BP466">
        <f>($B$11*$D$9+$C$11*$D$9+$F$11*((DA466+CS466)/MAX(DA466+CS466+DB466, 0.1)*$I$9+DB466/MAX(DA466+CS466+DB466, 0.1)*$J$9))/($B$11+$C$11+$F$11)</f>
        <v>0</v>
      </c>
      <c r="BQ466">
        <f>($B$11*$K$9+$C$11*$K$9+$F$11*((DA466+CS466)/MAX(DA466+CS466+DB466, 0.1)*$P$9+DB466/MAX(DA466+CS466+DB466, 0.1)*$Q$9))/($B$11+$C$11+$F$11)</f>
        <v>0</v>
      </c>
      <c r="BR466">
        <v>6</v>
      </c>
      <c r="BS466">
        <v>0.5</v>
      </c>
      <c r="BT466" t="s">
        <v>293</v>
      </c>
      <c r="BU466">
        <v>2</v>
      </c>
      <c r="BV466">
        <v>1626127211.6</v>
      </c>
      <c r="BW466">
        <v>398.793666666667</v>
      </c>
      <c r="BX466">
        <v>420.037</v>
      </c>
      <c r="BY466">
        <v>15.3391333333333</v>
      </c>
      <c r="BZ466">
        <v>9.01677</v>
      </c>
      <c r="CA466">
        <v>396.669333333333</v>
      </c>
      <c r="CB466">
        <v>15.3332666666667</v>
      </c>
      <c r="CC466">
        <v>899.991666666667</v>
      </c>
      <c r="CD466">
        <v>100.769666666667</v>
      </c>
      <c r="CE466">
        <v>0.112136666666667</v>
      </c>
      <c r="CF466">
        <v>30.9248</v>
      </c>
      <c r="CG466">
        <v>28.6387</v>
      </c>
      <c r="CH466">
        <v>999.9</v>
      </c>
      <c r="CI466">
        <v>0</v>
      </c>
      <c r="CJ466">
        <v>0</v>
      </c>
      <c r="CK466">
        <v>9982.5</v>
      </c>
      <c r="CL466">
        <v>0</v>
      </c>
      <c r="CM466">
        <v>0.221023</v>
      </c>
      <c r="CN466">
        <v>1459.99</v>
      </c>
      <c r="CO466">
        <v>0.973000666666667</v>
      </c>
      <c r="CP466">
        <v>0.0269992333333333</v>
      </c>
      <c r="CQ466">
        <v>0</v>
      </c>
      <c r="CR466">
        <v>878.955666666667</v>
      </c>
      <c r="CS466">
        <v>4.99999</v>
      </c>
      <c r="CT466">
        <v>12929.3</v>
      </c>
      <c r="CU466">
        <v>12728.2666666667</v>
      </c>
      <c r="CV466">
        <v>41</v>
      </c>
      <c r="CW466">
        <v>42.604</v>
      </c>
      <c r="CX466">
        <v>41.875</v>
      </c>
      <c r="CY466">
        <v>42.187</v>
      </c>
      <c r="CZ466">
        <v>43.437</v>
      </c>
      <c r="DA466">
        <v>1415.70666666667</v>
      </c>
      <c r="DB466">
        <v>39.2833333333333</v>
      </c>
      <c r="DC466">
        <v>0</v>
      </c>
      <c r="DD466">
        <v>1626127221.7</v>
      </c>
      <c r="DE466">
        <v>0</v>
      </c>
      <c r="DF466">
        <v>878.922730769231</v>
      </c>
      <c r="DG466">
        <v>2.94875212851601</v>
      </c>
      <c r="DH466">
        <v>49.9829060407697</v>
      </c>
      <c r="DI466">
        <v>12923.7461538462</v>
      </c>
      <c r="DJ466">
        <v>15</v>
      </c>
      <c r="DK466">
        <v>1626126261</v>
      </c>
      <c r="DL466" t="s">
        <v>294</v>
      </c>
      <c r="DM466">
        <v>1626126255</v>
      </c>
      <c r="DN466">
        <v>1626126261</v>
      </c>
      <c r="DO466">
        <v>7</v>
      </c>
      <c r="DP466">
        <v>0.339</v>
      </c>
      <c r="DQ466">
        <v>0.02</v>
      </c>
      <c r="DR466">
        <v>2.158</v>
      </c>
      <c r="DS466">
        <v>-0.064</v>
      </c>
      <c r="DT466">
        <v>420</v>
      </c>
      <c r="DU466">
        <v>4</v>
      </c>
      <c r="DV466">
        <v>0.09</v>
      </c>
      <c r="DW466">
        <v>0.05</v>
      </c>
      <c r="DX466">
        <v>-21.2048682926829</v>
      </c>
      <c r="DY466">
        <v>-0.072420209059214</v>
      </c>
      <c r="DZ466">
        <v>0.0415840344540462</v>
      </c>
      <c r="EA466">
        <v>1</v>
      </c>
      <c r="EB466">
        <v>878.782057142857</v>
      </c>
      <c r="EC466">
        <v>3.04503101998908</v>
      </c>
      <c r="ED466">
        <v>0.379332793419266</v>
      </c>
      <c r="EE466">
        <v>1</v>
      </c>
      <c r="EF466">
        <v>6.28960975609756</v>
      </c>
      <c r="EG466">
        <v>0.269486968641118</v>
      </c>
      <c r="EH466">
        <v>0.0278185407981014</v>
      </c>
      <c r="EI466">
        <v>0</v>
      </c>
      <c r="EJ466">
        <v>2</v>
      </c>
      <c r="EK466">
        <v>3</v>
      </c>
      <c r="EL466" t="s">
        <v>340</v>
      </c>
      <c r="EM466">
        <v>100</v>
      </c>
      <c r="EN466">
        <v>100</v>
      </c>
      <c r="EO466">
        <v>2.124</v>
      </c>
      <c r="EP466">
        <v>0.0061</v>
      </c>
      <c r="EQ466">
        <v>1.36772170046793</v>
      </c>
      <c r="ER466">
        <v>0.00225868272383977</v>
      </c>
      <c r="ES466">
        <v>-9.96746185667655e-07</v>
      </c>
      <c r="ET466">
        <v>2.83711317370827e-10</v>
      </c>
      <c r="EU466">
        <v>-0.063082517618382</v>
      </c>
      <c r="EV466">
        <v>-0.00217948432402501</v>
      </c>
      <c r="EW466">
        <v>0.000453263451741206</v>
      </c>
      <c r="EX466">
        <v>-1.16319206543697e-06</v>
      </c>
      <c r="EY466">
        <v>-2</v>
      </c>
      <c r="EZ466">
        <v>2196</v>
      </c>
      <c r="FA466">
        <v>1</v>
      </c>
      <c r="FB466">
        <v>25</v>
      </c>
      <c r="FC466">
        <v>16</v>
      </c>
      <c r="FD466">
        <v>15.9</v>
      </c>
      <c r="FE466">
        <v>18</v>
      </c>
      <c r="FF466">
        <v>949.987</v>
      </c>
      <c r="FG466">
        <v>430.045</v>
      </c>
      <c r="FH466">
        <v>37.4368</v>
      </c>
      <c r="FI466">
        <v>25.541</v>
      </c>
      <c r="FJ466">
        <v>30.0006</v>
      </c>
      <c r="FK466">
        <v>25.5425</v>
      </c>
      <c r="FL466">
        <v>25.5693</v>
      </c>
      <c r="FM466">
        <v>25.3589</v>
      </c>
      <c r="FN466">
        <v>50.9729</v>
      </c>
      <c r="FO466">
        <v>0</v>
      </c>
      <c r="FP466">
        <v>37.51</v>
      </c>
      <c r="FQ466">
        <v>420</v>
      </c>
      <c r="FR466">
        <v>9.15686</v>
      </c>
      <c r="FS466">
        <v>101.434</v>
      </c>
      <c r="FT466">
        <v>102.045</v>
      </c>
    </row>
    <row r="467" spans="1:176">
      <c r="A467">
        <v>451</v>
      </c>
      <c r="B467">
        <v>1626127214.6</v>
      </c>
      <c r="C467">
        <v>900.099999904633</v>
      </c>
      <c r="D467" t="s">
        <v>1196</v>
      </c>
      <c r="E467" t="s">
        <v>1197</v>
      </c>
      <c r="F467">
        <v>1</v>
      </c>
      <c r="I467">
        <v>1626127213.6</v>
      </c>
      <c r="J467">
        <f>(K467)/1000</f>
        <v>0</v>
      </c>
      <c r="K467">
        <f>1000*CC467*AI467*(BY467-BZ467)/(100*BR467*(1000-AI467*BY467))</f>
        <v>0</v>
      </c>
      <c r="L467">
        <f>CC467*AI467*(BX467-BW467*(1000-AI467*BZ467)/(1000-AI467*BY467))/(100*BR467)</f>
        <v>0</v>
      </c>
      <c r="M467">
        <f>BW467 - IF(AI467&gt;1, L467*BR467*100.0/(AK467*CK467), 0)</f>
        <v>0</v>
      </c>
      <c r="N467">
        <f>((T467-J467/2)*M467-L467)/(T467+J467/2)</f>
        <v>0</v>
      </c>
      <c r="O467">
        <f>N467*(CD467+CE467)/1000.0</f>
        <v>0</v>
      </c>
      <c r="P467">
        <f>(BW467 - IF(AI467&gt;1, L467*BR467*100.0/(AK467*CK467), 0))*(CD467+CE467)/1000.0</f>
        <v>0</v>
      </c>
      <c r="Q467">
        <f>2.0/((1/S467-1/R467)+SIGN(S467)*SQRT((1/S467-1/R467)*(1/S467-1/R467) + 4*BS467/((BS467+1)*(BS467+1))*(2*1/S467*1/R467-1/R467*1/R467)))</f>
        <v>0</v>
      </c>
      <c r="R467">
        <f>IF(LEFT(BT467,1)&lt;&gt;"0",IF(LEFT(BT467,1)="1",3.0,BU467),$D$5+$E$5*(CK467*CD467/($K$5*1000))+$F$5*(CK467*CD467/($K$5*1000))*MAX(MIN(BR467,$J$5),$I$5)*MAX(MIN(BR467,$J$5),$I$5)+$G$5*MAX(MIN(BR467,$J$5),$I$5)*(CK467*CD467/($K$5*1000))+$H$5*(CK467*CD467/($K$5*1000))*(CK467*CD467/($K$5*1000)))</f>
        <v>0</v>
      </c>
      <c r="S467">
        <f>J467*(1000-(1000*0.61365*exp(17.502*W467/(240.97+W467))/(CD467+CE467)+BY467)/2)/(1000*0.61365*exp(17.502*W467/(240.97+W467))/(CD467+CE467)-BY467)</f>
        <v>0</v>
      </c>
      <c r="T467">
        <f>1/((BS467+1)/(Q467/1.6)+1/(R467/1.37)) + BS467/((BS467+1)/(Q467/1.6) + BS467/(R467/1.37))</f>
        <v>0</v>
      </c>
      <c r="U467">
        <f>(BN467*BQ467)</f>
        <v>0</v>
      </c>
      <c r="V467">
        <f>(CF467+(U467+2*0.95*5.67E-8*(((CF467+$B$7)+273)^4-(CF467+273)^4)-44100*J467)/(1.84*29.3*R467+8*0.95*5.67E-8*(CF467+273)^3))</f>
        <v>0</v>
      </c>
      <c r="W467">
        <f>($C$7*CG467+$D$7*CH467+$E$7*V467)</f>
        <v>0</v>
      </c>
      <c r="X467">
        <f>0.61365*exp(17.502*W467/(240.97+W467))</f>
        <v>0</v>
      </c>
      <c r="Y467">
        <f>(Z467/AA467*100)</f>
        <v>0</v>
      </c>
      <c r="Z467">
        <f>BY467*(CD467+CE467)/1000</f>
        <v>0</v>
      </c>
      <c r="AA467">
        <f>0.61365*exp(17.502*CF467/(240.97+CF467))</f>
        <v>0</v>
      </c>
      <c r="AB467">
        <f>(X467-BY467*(CD467+CE467)/1000)</f>
        <v>0</v>
      </c>
      <c r="AC467">
        <f>(-J467*44100)</f>
        <v>0</v>
      </c>
      <c r="AD467">
        <f>2*29.3*R467*0.92*(CF467-W467)</f>
        <v>0</v>
      </c>
      <c r="AE467">
        <f>2*0.95*5.67E-8*(((CF467+$B$7)+273)^4-(W467+273)^4)</f>
        <v>0</v>
      </c>
      <c r="AF467">
        <f>U467+AE467+AC467+AD467</f>
        <v>0</v>
      </c>
      <c r="AG467">
        <v>9</v>
      </c>
      <c r="AH467">
        <v>1</v>
      </c>
      <c r="AI467">
        <f>IF(AG467*$H$13&gt;=AK467,1.0,(AK467/(AK467-AG467*$H$13)))</f>
        <v>0</v>
      </c>
      <c r="AJ467">
        <f>(AI467-1)*100</f>
        <v>0</v>
      </c>
      <c r="AK467">
        <f>MAX(0,($B$13+$C$13*CK467)/(1+$D$13*CK467)*CD467/(CF467+273)*$E$13)</f>
        <v>0</v>
      </c>
      <c r="AL467" t="s">
        <v>292</v>
      </c>
      <c r="AM467" t="s">
        <v>292</v>
      </c>
      <c r="AN467">
        <v>0</v>
      </c>
      <c r="AO467">
        <v>0</v>
      </c>
      <c r="AP467">
        <f>1-AN467/AO467</f>
        <v>0</v>
      </c>
      <c r="AQ467">
        <v>0</v>
      </c>
      <c r="AR467" t="s">
        <v>292</v>
      </c>
      <c r="AS467" t="s">
        <v>292</v>
      </c>
      <c r="AT467">
        <v>0</v>
      </c>
      <c r="AU467">
        <v>0</v>
      </c>
      <c r="AV467">
        <f>1-AT467/AU467</f>
        <v>0</v>
      </c>
      <c r="AW467">
        <v>0.5</v>
      </c>
      <c r="AX467">
        <f>BO467</f>
        <v>0</v>
      </c>
      <c r="AY467">
        <f>L467</f>
        <v>0</v>
      </c>
      <c r="AZ467">
        <f>AV467*AW467*AX467</f>
        <v>0</v>
      </c>
      <c r="BA467">
        <f>(AY467-AQ467)/AX467</f>
        <v>0</v>
      </c>
      <c r="BB467">
        <f>(AO467-AU467)/AU467</f>
        <v>0</v>
      </c>
      <c r="BC467">
        <f>AN467/(AP467+AN467/AU467)</f>
        <v>0</v>
      </c>
      <c r="BD467" t="s">
        <v>292</v>
      </c>
      <c r="BE467">
        <v>0</v>
      </c>
      <c r="BF467">
        <f>IF(BE467&lt;&gt;0, BE467, BC467)</f>
        <v>0</v>
      </c>
      <c r="BG467">
        <f>1-BF467/AU467</f>
        <v>0</v>
      </c>
      <c r="BH467">
        <f>(AU467-AT467)/(AU467-BF467)</f>
        <v>0</v>
      </c>
      <c r="BI467">
        <f>(AO467-AU467)/(AO467-BF467)</f>
        <v>0</v>
      </c>
      <c r="BJ467">
        <f>(AU467-AT467)/(AU467-AN467)</f>
        <v>0</v>
      </c>
      <c r="BK467">
        <f>(AO467-AU467)/(AO467-AN467)</f>
        <v>0</v>
      </c>
      <c r="BL467">
        <f>(BH467*BF467/AT467)</f>
        <v>0</v>
      </c>
      <c r="BM467">
        <f>(1-BL467)</f>
        <v>0</v>
      </c>
      <c r="BN467">
        <f>$B$11*CL467+$C$11*CM467+$F$11*CN467*(1-CQ467)</f>
        <v>0</v>
      </c>
      <c r="BO467">
        <f>BN467*BP467</f>
        <v>0</v>
      </c>
      <c r="BP467">
        <f>($B$11*$D$9+$C$11*$D$9+$F$11*((DA467+CS467)/MAX(DA467+CS467+DB467, 0.1)*$I$9+DB467/MAX(DA467+CS467+DB467, 0.1)*$J$9))/($B$11+$C$11+$F$11)</f>
        <v>0</v>
      </c>
      <c r="BQ467">
        <f>($B$11*$K$9+$C$11*$K$9+$F$11*((DA467+CS467)/MAX(DA467+CS467+DB467, 0.1)*$P$9+DB467/MAX(DA467+CS467+DB467, 0.1)*$Q$9))/($B$11+$C$11+$F$11)</f>
        <v>0</v>
      </c>
      <c r="BR467">
        <v>6</v>
      </c>
      <c r="BS467">
        <v>0.5</v>
      </c>
      <c r="BT467" t="s">
        <v>293</v>
      </c>
      <c r="BU467">
        <v>2</v>
      </c>
      <c r="BV467">
        <v>1626127213.6</v>
      </c>
      <c r="BW467">
        <v>398.812333333333</v>
      </c>
      <c r="BX467">
        <v>419.992333333333</v>
      </c>
      <c r="BY467">
        <v>15.3861333333333</v>
      </c>
      <c r="BZ467">
        <v>9.05344666666667</v>
      </c>
      <c r="CA467">
        <v>396.688</v>
      </c>
      <c r="CB467">
        <v>15.3797333333333</v>
      </c>
      <c r="CC467">
        <v>899.995333333333</v>
      </c>
      <c r="CD467">
        <v>100.769666666667</v>
      </c>
      <c r="CE467">
        <v>0.112302333333333</v>
      </c>
      <c r="CF467">
        <v>30.9676333333333</v>
      </c>
      <c r="CG467">
        <v>28.6821666666667</v>
      </c>
      <c r="CH467">
        <v>999.9</v>
      </c>
      <c r="CI467">
        <v>0</v>
      </c>
      <c r="CJ467">
        <v>0</v>
      </c>
      <c r="CK467">
        <v>10006.86</v>
      </c>
      <c r="CL467">
        <v>0</v>
      </c>
      <c r="CM467">
        <v>0.221023</v>
      </c>
      <c r="CN467">
        <v>1459.99666666667</v>
      </c>
      <c r="CO467">
        <v>0.973002333333333</v>
      </c>
      <c r="CP467">
        <v>0.0269976666666667</v>
      </c>
      <c r="CQ467">
        <v>0</v>
      </c>
      <c r="CR467">
        <v>879.119333333333</v>
      </c>
      <c r="CS467">
        <v>4.99999</v>
      </c>
      <c r="CT467">
        <v>12930.7</v>
      </c>
      <c r="CU467">
        <v>12728.3</v>
      </c>
      <c r="CV467">
        <v>41</v>
      </c>
      <c r="CW467">
        <v>42.625</v>
      </c>
      <c r="CX467">
        <v>41.8956666666667</v>
      </c>
      <c r="CY467">
        <v>42.187</v>
      </c>
      <c r="CZ467">
        <v>43.437</v>
      </c>
      <c r="DA467">
        <v>1415.71666666667</v>
      </c>
      <c r="DB467">
        <v>39.28</v>
      </c>
      <c r="DC467">
        <v>0</v>
      </c>
      <c r="DD467">
        <v>1626127224.1</v>
      </c>
      <c r="DE467">
        <v>0</v>
      </c>
      <c r="DF467">
        <v>879.045307692308</v>
      </c>
      <c r="DG467">
        <v>1.37497435210702</v>
      </c>
      <c r="DH467">
        <v>47.5076923390982</v>
      </c>
      <c r="DI467">
        <v>12925.5923076923</v>
      </c>
      <c r="DJ467">
        <v>15</v>
      </c>
      <c r="DK467">
        <v>1626126261</v>
      </c>
      <c r="DL467" t="s">
        <v>294</v>
      </c>
      <c r="DM467">
        <v>1626126255</v>
      </c>
      <c r="DN467">
        <v>1626126261</v>
      </c>
      <c r="DO467">
        <v>7</v>
      </c>
      <c r="DP467">
        <v>0.339</v>
      </c>
      <c r="DQ467">
        <v>0.02</v>
      </c>
      <c r="DR467">
        <v>2.158</v>
      </c>
      <c r="DS467">
        <v>-0.064</v>
      </c>
      <c r="DT467">
        <v>420</v>
      </c>
      <c r="DU467">
        <v>4</v>
      </c>
      <c r="DV467">
        <v>0.09</v>
      </c>
      <c r="DW467">
        <v>0.05</v>
      </c>
      <c r="DX467">
        <v>-21.2068658536585</v>
      </c>
      <c r="DY467">
        <v>0.00639303135888933</v>
      </c>
      <c r="DZ467">
        <v>0.0409035129373104</v>
      </c>
      <c r="EA467">
        <v>1</v>
      </c>
      <c r="EB467">
        <v>878.858941176471</v>
      </c>
      <c r="EC467">
        <v>3.12348939120196</v>
      </c>
      <c r="ED467">
        <v>0.372643098544349</v>
      </c>
      <c r="EE467">
        <v>1</v>
      </c>
      <c r="EF467">
        <v>6.29822073170732</v>
      </c>
      <c r="EG467">
        <v>0.228008780487812</v>
      </c>
      <c r="EH467">
        <v>0.0237760469124217</v>
      </c>
      <c r="EI467">
        <v>0</v>
      </c>
      <c r="EJ467">
        <v>2</v>
      </c>
      <c r="EK467">
        <v>3</v>
      </c>
      <c r="EL467" t="s">
        <v>340</v>
      </c>
      <c r="EM467">
        <v>100</v>
      </c>
      <c r="EN467">
        <v>100</v>
      </c>
      <c r="EO467">
        <v>2.125</v>
      </c>
      <c r="EP467">
        <v>0.0066</v>
      </c>
      <c r="EQ467">
        <v>1.36772170046793</v>
      </c>
      <c r="ER467">
        <v>0.00225868272383977</v>
      </c>
      <c r="ES467">
        <v>-9.96746185667655e-07</v>
      </c>
      <c r="ET467">
        <v>2.83711317370827e-10</v>
      </c>
      <c r="EU467">
        <v>-0.063082517618382</v>
      </c>
      <c r="EV467">
        <v>-0.00217948432402501</v>
      </c>
      <c r="EW467">
        <v>0.000453263451741206</v>
      </c>
      <c r="EX467">
        <v>-1.16319206543697e-06</v>
      </c>
      <c r="EY467">
        <v>-2</v>
      </c>
      <c r="EZ467">
        <v>2196</v>
      </c>
      <c r="FA467">
        <v>1</v>
      </c>
      <c r="FB467">
        <v>25</v>
      </c>
      <c r="FC467">
        <v>16</v>
      </c>
      <c r="FD467">
        <v>15.9</v>
      </c>
      <c r="FE467">
        <v>18</v>
      </c>
      <c r="FF467">
        <v>949.645</v>
      </c>
      <c r="FG467">
        <v>430.088</v>
      </c>
      <c r="FH467">
        <v>37.5081</v>
      </c>
      <c r="FI467">
        <v>25.5439</v>
      </c>
      <c r="FJ467">
        <v>30.0007</v>
      </c>
      <c r="FK467">
        <v>25.5438</v>
      </c>
      <c r="FL467">
        <v>25.5709</v>
      </c>
      <c r="FM467">
        <v>25.3609</v>
      </c>
      <c r="FN467">
        <v>50.6932</v>
      </c>
      <c r="FO467">
        <v>0</v>
      </c>
      <c r="FP467">
        <v>37.61</v>
      </c>
      <c r="FQ467">
        <v>420</v>
      </c>
      <c r="FR467">
        <v>9.15921</v>
      </c>
      <c r="FS467">
        <v>101.434</v>
      </c>
      <c r="FT467">
        <v>102.045</v>
      </c>
    </row>
    <row r="468" spans="1:176">
      <c r="A468">
        <v>452</v>
      </c>
      <c r="B468">
        <v>1626127216.6</v>
      </c>
      <c r="C468">
        <v>902.099999904633</v>
      </c>
      <c r="D468" t="s">
        <v>1198</v>
      </c>
      <c r="E468" t="s">
        <v>1199</v>
      </c>
      <c r="F468">
        <v>1</v>
      </c>
      <c r="I468">
        <v>1626127215.6</v>
      </c>
      <c r="J468">
        <f>(K468)/1000</f>
        <v>0</v>
      </c>
      <c r="K468">
        <f>1000*CC468*AI468*(BY468-BZ468)/(100*BR468*(1000-AI468*BY468))</f>
        <v>0</v>
      </c>
      <c r="L468">
        <f>CC468*AI468*(BX468-BW468*(1000-AI468*BZ468)/(1000-AI468*BY468))/(100*BR468)</f>
        <v>0</v>
      </c>
      <c r="M468">
        <f>BW468 - IF(AI468&gt;1, L468*BR468*100.0/(AK468*CK468), 0)</f>
        <v>0</v>
      </c>
      <c r="N468">
        <f>((T468-J468/2)*M468-L468)/(T468+J468/2)</f>
        <v>0</v>
      </c>
      <c r="O468">
        <f>N468*(CD468+CE468)/1000.0</f>
        <v>0</v>
      </c>
      <c r="P468">
        <f>(BW468 - IF(AI468&gt;1, L468*BR468*100.0/(AK468*CK468), 0))*(CD468+CE468)/1000.0</f>
        <v>0</v>
      </c>
      <c r="Q468">
        <f>2.0/((1/S468-1/R468)+SIGN(S468)*SQRT((1/S468-1/R468)*(1/S468-1/R468) + 4*BS468/((BS468+1)*(BS468+1))*(2*1/S468*1/R468-1/R468*1/R468)))</f>
        <v>0</v>
      </c>
      <c r="R468">
        <f>IF(LEFT(BT468,1)&lt;&gt;"0",IF(LEFT(BT468,1)="1",3.0,BU468),$D$5+$E$5*(CK468*CD468/($K$5*1000))+$F$5*(CK468*CD468/($K$5*1000))*MAX(MIN(BR468,$J$5),$I$5)*MAX(MIN(BR468,$J$5),$I$5)+$G$5*MAX(MIN(BR468,$J$5),$I$5)*(CK468*CD468/($K$5*1000))+$H$5*(CK468*CD468/($K$5*1000))*(CK468*CD468/($K$5*1000)))</f>
        <v>0</v>
      </c>
      <c r="S468">
        <f>J468*(1000-(1000*0.61365*exp(17.502*W468/(240.97+W468))/(CD468+CE468)+BY468)/2)/(1000*0.61365*exp(17.502*W468/(240.97+W468))/(CD468+CE468)-BY468)</f>
        <v>0</v>
      </c>
      <c r="T468">
        <f>1/((BS468+1)/(Q468/1.6)+1/(R468/1.37)) + BS468/((BS468+1)/(Q468/1.6) + BS468/(R468/1.37))</f>
        <v>0</v>
      </c>
      <c r="U468">
        <f>(BN468*BQ468)</f>
        <v>0</v>
      </c>
      <c r="V468">
        <f>(CF468+(U468+2*0.95*5.67E-8*(((CF468+$B$7)+273)^4-(CF468+273)^4)-44100*J468)/(1.84*29.3*R468+8*0.95*5.67E-8*(CF468+273)^3))</f>
        <v>0</v>
      </c>
      <c r="W468">
        <f>($C$7*CG468+$D$7*CH468+$E$7*V468)</f>
        <v>0</v>
      </c>
      <c r="X468">
        <f>0.61365*exp(17.502*W468/(240.97+W468))</f>
        <v>0</v>
      </c>
      <c r="Y468">
        <f>(Z468/AA468*100)</f>
        <v>0</v>
      </c>
      <c r="Z468">
        <f>BY468*(CD468+CE468)/1000</f>
        <v>0</v>
      </c>
      <c r="AA468">
        <f>0.61365*exp(17.502*CF468/(240.97+CF468))</f>
        <v>0</v>
      </c>
      <c r="AB468">
        <f>(X468-BY468*(CD468+CE468)/1000)</f>
        <v>0</v>
      </c>
      <c r="AC468">
        <f>(-J468*44100)</f>
        <v>0</v>
      </c>
      <c r="AD468">
        <f>2*29.3*R468*0.92*(CF468-W468)</f>
        <v>0</v>
      </c>
      <c r="AE468">
        <f>2*0.95*5.67E-8*(((CF468+$B$7)+273)^4-(W468+273)^4)</f>
        <v>0</v>
      </c>
      <c r="AF468">
        <f>U468+AE468+AC468+AD468</f>
        <v>0</v>
      </c>
      <c r="AG468">
        <v>9</v>
      </c>
      <c r="AH468">
        <v>1</v>
      </c>
      <c r="AI468">
        <f>IF(AG468*$H$13&gt;=AK468,1.0,(AK468/(AK468-AG468*$H$13)))</f>
        <v>0</v>
      </c>
      <c r="AJ468">
        <f>(AI468-1)*100</f>
        <v>0</v>
      </c>
      <c r="AK468">
        <f>MAX(0,($B$13+$C$13*CK468)/(1+$D$13*CK468)*CD468/(CF468+273)*$E$13)</f>
        <v>0</v>
      </c>
      <c r="AL468" t="s">
        <v>292</v>
      </c>
      <c r="AM468" t="s">
        <v>292</v>
      </c>
      <c r="AN468">
        <v>0</v>
      </c>
      <c r="AO468">
        <v>0</v>
      </c>
      <c r="AP468">
        <f>1-AN468/AO468</f>
        <v>0</v>
      </c>
      <c r="AQ468">
        <v>0</v>
      </c>
      <c r="AR468" t="s">
        <v>292</v>
      </c>
      <c r="AS468" t="s">
        <v>292</v>
      </c>
      <c r="AT468">
        <v>0</v>
      </c>
      <c r="AU468">
        <v>0</v>
      </c>
      <c r="AV468">
        <f>1-AT468/AU468</f>
        <v>0</v>
      </c>
      <c r="AW468">
        <v>0.5</v>
      </c>
      <c r="AX468">
        <f>BO468</f>
        <v>0</v>
      </c>
      <c r="AY468">
        <f>L468</f>
        <v>0</v>
      </c>
      <c r="AZ468">
        <f>AV468*AW468*AX468</f>
        <v>0</v>
      </c>
      <c r="BA468">
        <f>(AY468-AQ468)/AX468</f>
        <v>0</v>
      </c>
      <c r="BB468">
        <f>(AO468-AU468)/AU468</f>
        <v>0</v>
      </c>
      <c r="BC468">
        <f>AN468/(AP468+AN468/AU468)</f>
        <v>0</v>
      </c>
      <c r="BD468" t="s">
        <v>292</v>
      </c>
      <c r="BE468">
        <v>0</v>
      </c>
      <c r="BF468">
        <f>IF(BE468&lt;&gt;0, BE468, BC468)</f>
        <v>0</v>
      </c>
      <c r="BG468">
        <f>1-BF468/AU468</f>
        <v>0</v>
      </c>
      <c r="BH468">
        <f>(AU468-AT468)/(AU468-BF468)</f>
        <v>0</v>
      </c>
      <c r="BI468">
        <f>(AO468-AU468)/(AO468-BF468)</f>
        <v>0</v>
      </c>
      <c r="BJ468">
        <f>(AU468-AT468)/(AU468-AN468)</f>
        <v>0</v>
      </c>
      <c r="BK468">
        <f>(AO468-AU468)/(AO468-AN468)</f>
        <v>0</v>
      </c>
      <c r="BL468">
        <f>(BH468*BF468/AT468)</f>
        <v>0</v>
      </c>
      <c r="BM468">
        <f>(1-BL468)</f>
        <v>0</v>
      </c>
      <c r="BN468">
        <f>$B$11*CL468+$C$11*CM468+$F$11*CN468*(1-CQ468)</f>
        <v>0</v>
      </c>
      <c r="BO468">
        <f>BN468*BP468</f>
        <v>0</v>
      </c>
      <c r="BP468">
        <f>($B$11*$D$9+$C$11*$D$9+$F$11*((DA468+CS468)/MAX(DA468+CS468+DB468, 0.1)*$I$9+DB468/MAX(DA468+CS468+DB468, 0.1)*$J$9))/($B$11+$C$11+$F$11)</f>
        <v>0</v>
      </c>
      <c r="BQ468">
        <f>($B$11*$K$9+$C$11*$K$9+$F$11*((DA468+CS468)/MAX(DA468+CS468+DB468, 0.1)*$P$9+DB468/MAX(DA468+CS468+DB468, 0.1)*$Q$9))/($B$11+$C$11+$F$11)</f>
        <v>0</v>
      </c>
      <c r="BR468">
        <v>6</v>
      </c>
      <c r="BS468">
        <v>0.5</v>
      </c>
      <c r="BT468" t="s">
        <v>293</v>
      </c>
      <c r="BU468">
        <v>2</v>
      </c>
      <c r="BV468">
        <v>1626127215.6</v>
      </c>
      <c r="BW468">
        <v>398.797</v>
      </c>
      <c r="BX468">
        <v>419.963666666667</v>
      </c>
      <c r="BY468">
        <v>15.4253</v>
      </c>
      <c r="BZ468">
        <v>9.06538333333333</v>
      </c>
      <c r="CA468">
        <v>396.672333333333</v>
      </c>
      <c r="CB468">
        <v>15.4185</v>
      </c>
      <c r="CC468">
        <v>900.017666666667</v>
      </c>
      <c r="CD468">
        <v>100.769</v>
      </c>
      <c r="CE468">
        <v>0.112488666666667</v>
      </c>
      <c r="CF468">
        <v>31.0105333333333</v>
      </c>
      <c r="CG468">
        <v>28.7125</v>
      </c>
      <c r="CH468">
        <v>999.9</v>
      </c>
      <c r="CI468">
        <v>0</v>
      </c>
      <c r="CJ468">
        <v>0</v>
      </c>
      <c r="CK468">
        <v>9982.91666666667</v>
      </c>
      <c r="CL468">
        <v>0</v>
      </c>
      <c r="CM468">
        <v>0.221023</v>
      </c>
      <c r="CN468">
        <v>1459.98333333333</v>
      </c>
      <c r="CO468">
        <v>0.973002333333333</v>
      </c>
      <c r="CP468">
        <v>0.0269976666666667</v>
      </c>
      <c r="CQ468">
        <v>0</v>
      </c>
      <c r="CR468">
        <v>879.380333333333</v>
      </c>
      <c r="CS468">
        <v>4.99999</v>
      </c>
      <c r="CT468">
        <v>12931.9666666667</v>
      </c>
      <c r="CU468">
        <v>12728.2</v>
      </c>
      <c r="CV468">
        <v>41</v>
      </c>
      <c r="CW468">
        <v>42.625</v>
      </c>
      <c r="CX468">
        <v>41.875</v>
      </c>
      <c r="CY468">
        <v>42.229</v>
      </c>
      <c r="CZ468">
        <v>43.437</v>
      </c>
      <c r="DA468">
        <v>1415.70333333333</v>
      </c>
      <c r="DB468">
        <v>39.28</v>
      </c>
      <c r="DC468">
        <v>0</v>
      </c>
      <c r="DD468">
        <v>1626127225.9</v>
      </c>
      <c r="DE468">
        <v>0</v>
      </c>
      <c r="DF468">
        <v>879.13812</v>
      </c>
      <c r="DG468">
        <v>1.54984615184384</v>
      </c>
      <c r="DH468">
        <v>42.9999999707183</v>
      </c>
      <c r="DI468">
        <v>12927.388</v>
      </c>
      <c r="DJ468">
        <v>15</v>
      </c>
      <c r="DK468">
        <v>1626126261</v>
      </c>
      <c r="DL468" t="s">
        <v>294</v>
      </c>
      <c r="DM468">
        <v>1626126255</v>
      </c>
      <c r="DN468">
        <v>1626126261</v>
      </c>
      <c r="DO468">
        <v>7</v>
      </c>
      <c r="DP468">
        <v>0.339</v>
      </c>
      <c r="DQ468">
        <v>0.02</v>
      </c>
      <c r="DR468">
        <v>2.158</v>
      </c>
      <c r="DS468">
        <v>-0.064</v>
      </c>
      <c r="DT468">
        <v>420</v>
      </c>
      <c r="DU468">
        <v>4</v>
      </c>
      <c r="DV468">
        <v>0.09</v>
      </c>
      <c r="DW468">
        <v>0.05</v>
      </c>
      <c r="DX468">
        <v>-21.2044487804878</v>
      </c>
      <c r="DY468">
        <v>0.0856662020905512</v>
      </c>
      <c r="DZ468">
        <v>0.0411227200981268</v>
      </c>
      <c r="EA468">
        <v>1</v>
      </c>
      <c r="EB468">
        <v>878.952121212121</v>
      </c>
      <c r="EC468">
        <v>2.54108725674904</v>
      </c>
      <c r="ED468">
        <v>0.336012153241227</v>
      </c>
      <c r="EE468">
        <v>1</v>
      </c>
      <c r="EF468">
        <v>6.30837097560976</v>
      </c>
      <c r="EG468">
        <v>0.211192891986071</v>
      </c>
      <c r="EH468">
        <v>0.0215893958619117</v>
      </c>
      <c r="EI468">
        <v>0</v>
      </c>
      <c r="EJ468">
        <v>2</v>
      </c>
      <c r="EK468">
        <v>3</v>
      </c>
      <c r="EL468" t="s">
        <v>340</v>
      </c>
      <c r="EM468">
        <v>100</v>
      </c>
      <c r="EN468">
        <v>100</v>
      </c>
      <c r="EO468">
        <v>2.125</v>
      </c>
      <c r="EP468">
        <v>0.007</v>
      </c>
      <c r="EQ468">
        <v>1.36772170046793</v>
      </c>
      <c r="ER468">
        <v>0.00225868272383977</v>
      </c>
      <c r="ES468">
        <v>-9.96746185667655e-07</v>
      </c>
      <c r="ET468">
        <v>2.83711317370827e-10</v>
      </c>
      <c r="EU468">
        <v>-0.063082517618382</v>
      </c>
      <c r="EV468">
        <v>-0.00217948432402501</v>
      </c>
      <c r="EW468">
        <v>0.000453263451741206</v>
      </c>
      <c r="EX468">
        <v>-1.16319206543697e-06</v>
      </c>
      <c r="EY468">
        <v>-2</v>
      </c>
      <c r="EZ468">
        <v>2196</v>
      </c>
      <c r="FA468">
        <v>1</v>
      </c>
      <c r="FB468">
        <v>25</v>
      </c>
      <c r="FC468">
        <v>16</v>
      </c>
      <c r="FD468">
        <v>15.9</v>
      </c>
      <c r="FE468">
        <v>18</v>
      </c>
      <c r="FF468">
        <v>949.852</v>
      </c>
      <c r="FG468">
        <v>430.067</v>
      </c>
      <c r="FH468">
        <v>37.5733</v>
      </c>
      <c r="FI468">
        <v>25.5469</v>
      </c>
      <c r="FJ468">
        <v>30.0005</v>
      </c>
      <c r="FK468">
        <v>25.5452</v>
      </c>
      <c r="FL468">
        <v>25.5719</v>
      </c>
      <c r="FM468">
        <v>25.3605</v>
      </c>
      <c r="FN468">
        <v>50.6932</v>
      </c>
      <c r="FO468">
        <v>0</v>
      </c>
      <c r="FP468">
        <v>37.72</v>
      </c>
      <c r="FQ468">
        <v>420</v>
      </c>
      <c r="FR468">
        <v>9.22791</v>
      </c>
      <c r="FS468">
        <v>101.433</v>
      </c>
      <c r="FT468">
        <v>102.045</v>
      </c>
    </row>
    <row r="469" spans="1:176">
      <c r="A469">
        <v>453</v>
      </c>
      <c r="B469">
        <v>1626127218.6</v>
      </c>
      <c r="C469">
        <v>904.099999904633</v>
      </c>
      <c r="D469" t="s">
        <v>1200</v>
      </c>
      <c r="E469" t="s">
        <v>1201</v>
      </c>
      <c r="F469">
        <v>1</v>
      </c>
      <c r="I469">
        <v>1626127217.6</v>
      </c>
      <c r="J469">
        <f>(K469)/1000</f>
        <v>0</v>
      </c>
      <c r="K469">
        <f>1000*CC469*AI469*(BY469-BZ469)/(100*BR469*(1000-AI469*BY469))</f>
        <v>0</v>
      </c>
      <c r="L469">
        <f>CC469*AI469*(BX469-BW469*(1000-AI469*BZ469)/(1000-AI469*BY469))/(100*BR469)</f>
        <v>0</v>
      </c>
      <c r="M469">
        <f>BW469 - IF(AI469&gt;1, L469*BR469*100.0/(AK469*CK469), 0)</f>
        <v>0</v>
      </c>
      <c r="N469">
        <f>((T469-J469/2)*M469-L469)/(T469+J469/2)</f>
        <v>0</v>
      </c>
      <c r="O469">
        <f>N469*(CD469+CE469)/1000.0</f>
        <v>0</v>
      </c>
      <c r="P469">
        <f>(BW469 - IF(AI469&gt;1, L469*BR469*100.0/(AK469*CK469), 0))*(CD469+CE469)/1000.0</f>
        <v>0</v>
      </c>
      <c r="Q469">
        <f>2.0/((1/S469-1/R469)+SIGN(S469)*SQRT((1/S469-1/R469)*(1/S469-1/R469) + 4*BS469/((BS469+1)*(BS469+1))*(2*1/S469*1/R469-1/R469*1/R469)))</f>
        <v>0</v>
      </c>
      <c r="R469">
        <f>IF(LEFT(BT469,1)&lt;&gt;"0",IF(LEFT(BT469,1)="1",3.0,BU469),$D$5+$E$5*(CK469*CD469/($K$5*1000))+$F$5*(CK469*CD469/($K$5*1000))*MAX(MIN(BR469,$J$5),$I$5)*MAX(MIN(BR469,$J$5),$I$5)+$G$5*MAX(MIN(BR469,$J$5),$I$5)*(CK469*CD469/($K$5*1000))+$H$5*(CK469*CD469/($K$5*1000))*(CK469*CD469/($K$5*1000)))</f>
        <v>0</v>
      </c>
      <c r="S469">
        <f>J469*(1000-(1000*0.61365*exp(17.502*W469/(240.97+W469))/(CD469+CE469)+BY469)/2)/(1000*0.61365*exp(17.502*W469/(240.97+W469))/(CD469+CE469)-BY469)</f>
        <v>0</v>
      </c>
      <c r="T469">
        <f>1/((BS469+1)/(Q469/1.6)+1/(R469/1.37)) + BS469/((BS469+1)/(Q469/1.6) + BS469/(R469/1.37))</f>
        <v>0</v>
      </c>
      <c r="U469">
        <f>(BN469*BQ469)</f>
        <v>0</v>
      </c>
      <c r="V469">
        <f>(CF469+(U469+2*0.95*5.67E-8*(((CF469+$B$7)+273)^4-(CF469+273)^4)-44100*J469)/(1.84*29.3*R469+8*0.95*5.67E-8*(CF469+273)^3))</f>
        <v>0</v>
      </c>
      <c r="W469">
        <f>($C$7*CG469+$D$7*CH469+$E$7*V469)</f>
        <v>0</v>
      </c>
      <c r="X469">
        <f>0.61365*exp(17.502*W469/(240.97+W469))</f>
        <v>0</v>
      </c>
      <c r="Y469">
        <f>(Z469/AA469*100)</f>
        <v>0</v>
      </c>
      <c r="Z469">
        <f>BY469*(CD469+CE469)/1000</f>
        <v>0</v>
      </c>
      <c r="AA469">
        <f>0.61365*exp(17.502*CF469/(240.97+CF469))</f>
        <v>0</v>
      </c>
      <c r="AB469">
        <f>(X469-BY469*(CD469+CE469)/1000)</f>
        <v>0</v>
      </c>
      <c r="AC469">
        <f>(-J469*44100)</f>
        <v>0</v>
      </c>
      <c r="AD469">
        <f>2*29.3*R469*0.92*(CF469-W469)</f>
        <v>0</v>
      </c>
      <c r="AE469">
        <f>2*0.95*5.67E-8*(((CF469+$B$7)+273)^4-(W469+273)^4)</f>
        <v>0</v>
      </c>
      <c r="AF469">
        <f>U469+AE469+AC469+AD469</f>
        <v>0</v>
      </c>
      <c r="AG469">
        <v>8</v>
      </c>
      <c r="AH469">
        <v>1</v>
      </c>
      <c r="AI469">
        <f>IF(AG469*$H$13&gt;=AK469,1.0,(AK469/(AK469-AG469*$H$13)))</f>
        <v>0</v>
      </c>
      <c r="AJ469">
        <f>(AI469-1)*100</f>
        <v>0</v>
      </c>
      <c r="AK469">
        <f>MAX(0,($B$13+$C$13*CK469)/(1+$D$13*CK469)*CD469/(CF469+273)*$E$13)</f>
        <v>0</v>
      </c>
      <c r="AL469" t="s">
        <v>292</v>
      </c>
      <c r="AM469" t="s">
        <v>292</v>
      </c>
      <c r="AN469">
        <v>0</v>
      </c>
      <c r="AO469">
        <v>0</v>
      </c>
      <c r="AP469">
        <f>1-AN469/AO469</f>
        <v>0</v>
      </c>
      <c r="AQ469">
        <v>0</v>
      </c>
      <c r="AR469" t="s">
        <v>292</v>
      </c>
      <c r="AS469" t="s">
        <v>292</v>
      </c>
      <c r="AT469">
        <v>0</v>
      </c>
      <c r="AU469">
        <v>0</v>
      </c>
      <c r="AV469">
        <f>1-AT469/AU469</f>
        <v>0</v>
      </c>
      <c r="AW469">
        <v>0.5</v>
      </c>
      <c r="AX469">
        <f>BO469</f>
        <v>0</v>
      </c>
      <c r="AY469">
        <f>L469</f>
        <v>0</v>
      </c>
      <c r="AZ469">
        <f>AV469*AW469*AX469</f>
        <v>0</v>
      </c>
      <c r="BA469">
        <f>(AY469-AQ469)/AX469</f>
        <v>0</v>
      </c>
      <c r="BB469">
        <f>(AO469-AU469)/AU469</f>
        <v>0</v>
      </c>
      <c r="BC469">
        <f>AN469/(AP469+AN469/AU469)</f>
        <v>0</v>
      </c>
      <c r="BD469" t="s">
        <v>292</v>
      </c>
      <c r="BE469">
        <v>0</v>
      </c>
      <c r="BF469">
        <f>IF(BE469&lt;&gt;0, BE469, BC469)</f>
        <v>0</v>
      </c>
      <c r="BG469">
        <f>1-BF469/AU469</f>
        <v>0</v>
      </c>
      <c r="BH469">
        <f>(AU469-AT469)/(AU469-BF469)</f>
        <v>0</v>
      </c>
      <c r="BI469">
        <f>(AO469-AU469)/(AO469-BF469)</f>
        <v>0</v>
      </c>
      <c r="BJ469">
        <f>(AU469-AT469)/(AU469-AN469)</f>
        <v>0</v>
      </c>
      <c r="BK469">
        <f>(AO469-AU469)/(AO469-AN469)</f>
        <v>0</v>
      </c>
      <c r="BL469">
        <f>(BH469*BF469/AT469)</f>
        <v>0</v>
      </c>
      <c r="BM469">
        <f>(1-BL469)</f>
        <v>0</v>
      </c>
      <c r="BN469">
        <f>$B$11*CL469+$C$11*CM469+$F$11*CN469*(1-CQ469)</f>
        <v>0</v>
      </c>
      <c r="BO469">
        <f>BN469*BP469</f>
        <v>0</v>
      </c>
      <c r="BP469">
        <f>($B$11*$D$9+$C$11*$D$9+$F$11*((DA469+CS469)/MAX(DA469+CS469+DB469, 0.1)*$I$9+DB469/MAX(DA469+CS469+DB469, 0.1)*$J$9))/($B$11+$C$11+$F$11)</f>
        <v>0</v>
      </c>
      <c r="BQ469">
        <f>($B$11*$K$9+$C$11*$K$9+$F$11*((DA469+CS469)/MAX(DA469+CS469+DB469, 0.1)*$P$9+DB469/MAX(DA469+CS469+DB469, 0.1)*$Q$9))/($B$11+$C$11+$F$11)</f>
        <v>0</v>
      </c>
      <c r="BR469">
        <v>6</v>
      </c>
      <c r="BS469">
        <v>0.5</v>
      </c>
      <c r="BT469" t="s">
        <v>293</v>
      </c>
      <c r="BU469">
        <v>2</v>
      </c>
      <c r="BV469">
        <v>1626127217.6</v>
      </c>
      <c r="BW469">
        <v>398.778666666667</v>
      </c>
      <c r="BX469">
        <v>419.952333333333</v>
      </c>
      <c r="BY469">
        <v>15.4545333333333</v>
      </c>
      <c r="BZ469">
        <v>9.08456</v>
      </c>
      <c r="CA469">
        <v>396.654666666667</v>
      </c>
      <c r="CB469">
        <v>15.4474333333333</v>
      </c>
      <c r="CC469">
        <v>900.019</v>
      </c>
      <c r="CD469">
        <v>100.769</v>
      </c>
      <c r="CE469">
        <v>0.111678</v>
      </c>
      <c r="CF469">
        <v>31.0555333333333</v>
      </c>
      <c r="CG469">
        <v>28.7532333333333</v>
      </c>
      <c r="CH469">
        <v>999.9</v>
      </c>
      <c r="CI469">
        <v>0</v>
      </c>
      <c r="CJ469">
        <v>0</v>
      </c>
      <c r="CK469">
        <v>9966.25</v>
      </c>
      <c r="CL469">
        <v>0</v>
      </c>
      <c r="CM469">
        <v>0.221023</v>
      </c>
      <c r="CN469">
        <v>1459.97666666667</v>
      </c>
      <c r="CO469">
        <v>0.973002333333333</v>
      </c>
      <c r="CP469">
        <v>0.0269976666666667</v>
      </c>
      <c r="CQ469">
        <v>0</v>
      </c>
      <c r="CR469">
        <v>879.630666666667</v>
      </c>
      <c r="CS469">
        <v>4.99999</v>
      </c>
      <c r="CT469">
        <v>12933.8</v>
      </c>
      <c r="CU469">
        <v>12728.1666666667</v>
      </c>
      <c r="CV469">
        <v>41</v>
      </c>
      <c r="CW469">
        <v>42.625</v>
      </c>
      <c r="CX469">
        <v>41.9163333333333</v>
      </c>
      <c r="CY469">
        <v>42.187</v>
      </c>
      <c r="CZ469">
        <v>43.479</v>
      </c>
      <c r="DA469">
        <v>1415.69666666667</v>
      </c>
      <c r="DB469">
        <v>39.28</v>
      </c>
      <c r="DC469">
        <v>0</v>
      </c>
      <c r="DD469">
        <v>1626127227.7</v>
      </c>
      <c r="DE469">
        <v>0</v>
      </c>
      <c r="DF469">
        <v>879.190115384615</v>
      </c>
      <c r="DG469">
        <v>2.17965811844908</v>
      </c>
      <c r="DH469">
        <v>45.5008547643429</v>
      </c>
      <c r="DI469">
        <v>12928.4884615385</v>
      </c>
      <c r="DJ469">
        <v>15</v>
      </c>
      <c r="DK469">
        <v>1626126261</v>
      </c>
      <c r="DL469" t="s">
        <v>294</v>
      </c>
      <c r="DM469">
        <v>1626126255</v>
      </c>
      <c r="DN469">
        <v>1626126261</v>
      </c>
      <c r="DO469">
        <v>7</v>
      </c>
      <c r="DP469">
        <v>0.339</v>
      </c>
      <c r="DQ469">
        <v>0.02</v>
      </c>
      <c r="DR469">
        <v>2.158</v>
      </c>
      <c r="DS469">
        <v>-0.064</v>
      </c>
      <c r="DT469">
        <v>420</v>
      </c>
      <c r="DU469">
        <v>4</v>
      </c>
      <c r="DV469">
        <v>0.09</v>
      </c>
      <c r="DW469">
        <v>0.05</v>
      </c>
      <c r="DX469">
        <v>-21.1945658536585</v>
      </c>
      <c r="DY469">
        <v>0.000840418118416421</v>
      </c>
      <c r="DZ469">
        <v>0.0346253791720443</v>
      </c>
      <c r="EA469">
        <v>1</v>
      </c>
      <c r="EB469">
        <v>879.035628571429</v>
      </c>
      <c r="EC469">
        <v>2.75137867687798</v>
      </c>
      <c r="ED469">
        <v>0.364021905597868</v>
      </c>
      <c r="EE469">
        <v>1</v>
      </c>
      <c r="EF469">
        <v>6.31771146341463</v>
      </c>
      <c r="EG469">
        <v>0.234208013937282</v>
      </c>
      <c r="EH469">
        <v>0.0243139554989466</v>
      </c>
      <c r="EI469">
        <v>0</v>
      </c>
      <c r="EJ469">
        <v>2</v>
      </c>
      <c r="EK469">
        <v>3</v>
      </c>
      <c r="EL469" t="s">
        <v>340</v>
      </c>
      <c r="EM469">
        <v>100</v>
      </c>
      <c r="EN469">
        <v>100</v>
      </c>
      <c r="EO469">
        <v>2.125</v>
      </c>
      <c r="EP469">
        <v>0.0073</v>
      </c>
      <c r="EQ469">
        <v>1.36772170046793</v>
      </c>
      <c r="ER469">
        <v>0.00225868272383977</v>
      </c>
      <c r="ES469">
        <v>-9.96746185667655e-07</v>
      </c>
      <c r="ET469">
        <v>2.83711317370827e-10</v>
      </c>
      <c r="EU469">
        <v>-0.063082517618382</v>
      </c>
      <c r="EV469">
        <v>-0.00217948432402501</v>
      </c>
      <c r="EW469">
        <v>0.000453263451741206</v>
      </c>
      <c r="EX469">
        <v>-1.16319206543697e-06</v>
      </c>
      <c r="EY469">
        <v>-2</v>
      </c>
      <c r="EZ469">
        <v>2196</v>
      </c>
      <c r="FA469">
        <v>1</v>
      </c>
      <c r="FB469">
        <v>25</v>
      </c>
      <c r="FC469">
        <v>16.1</v>
      </c>
      <c r="FD469">
        <v>16</v>
      </c>
      <c r="FE469">
        <v>18</v>
      </c>
      <c r="FF469">
        <v>950.037</v>
      </c>
      <c r="FG469">
        <v>429.972</v>
      </c>
      <c r="FH469">
        <v>37.6394</v>
      </c>
      <c r="FI469">
        <v>25.5501</v>
      </c>
      <c r="FJ469">
        <v>30.0005</v>
      </c>
      <c r="FK469">
        <v>25.5468</v>
      </c>
      <c r="FL469">
        <v>25.573</v>
      </c>
      <c r="FM469">
        <v>25.3604</v>
      </c>
      <c r="FN469">
        <v>50.404</v>
      </c>
      <c r="FO469">
        <v>0</v>
      </c>
      <c r="FP469">
        <v>37.72</v>
      </c>
      <c r="FQ469">
        <v>420</v>
      </c>
      <c r="FR469">
        <v>9.23099</v>
      </c>
      <c r="FS469">
        <v>101.431</v>
      </c>
      <c r="FT469">
        <v>102.046</v>
      </c>
    </row>
    <row r="470" spans="1:176">
      <c r="A470">
        <v>454</v>
      </c>
      <c r="B470">
        <v>1626127220.6</v>
      </c>
      <c r="C470">
        <v>906.099999904633</v>
      </c>
      <c r="D470" t="s">
        <v>1202</v>
      </c>
      <c r="E470" t="s">
        <v>1203</v>
      </c>
      <c r="F470">
        <v>1</v>
      </c>
      <c r="I470">
        <v>1626127219.6</v>
      </c>
      <c r="J470">
        <f>(K470)/1000</f>
        <v>0</v>
      </c>
      <c r="K470">
        <f>1000*CC470*AI470*(BY470-BZ470)/(100*BR470*(1000-AI470*BY470))</f>
        <v>0</v>
      </c>
      <c r="L470">
        <f>CC470*AI470*(BX470-BW470*(1000-AI470*BZ470)/(1000-AI470*BY470))/(100*BR470)</f>
        <v>0</v>
      </c>
      <c r="M470">
        <f>BW470 - IF(AI470&gt;1, L470*BR470*100.0/(AK470*CK470), 0)</f>
        <v>0</v>
      </c>
      <c r="N470">
        <f>((T470-J470/2)*M470-L470)/(T470+J470/2)</f>
        <v>0</v>
      </c>
      <c r="O470">
        <f>N470*(CD470+CE470)/1000.0</f>
        <v>0</v>
      </c>
      <c r="P470">
        <f>(BW470 - IF(AI470&gt;1, L470*BR470*100.0/(AK470*CK470), 0))*(CD470+CE470)/1000.0</f>
        <v>0</v>
      </c>
      <c r="Q470">
        <f>2.0/((1/S470-1/R470)+SIGN(S470)*SQRT((1/S470-1/R470)*(1/S470-1/R470) + 4*BS470/((BS470+1)*(BS470+1))*(2*1/S470*1/R470-1/R470*1/R470)))</f>
        <v>0</v>
      </c>
      <c r="R470">
        <f>IF(LEFT(BT470,1)&lt;&gt;"0",IF(LEFT(BT470,1)="1",3.0,BU470),$D$5+$E$5*(CK470*CD470/($K$5*1000))+$F$5*(CK470*CD470/($K$5*1000))*MAX(MIN(BR470,$J$5),$I$5)*MAX(MIN(BR470,$J$5),$I$5)+$G$5*MAX(MIN(BR470,$J$5),$I$5)*(CK470*CD470/($K$5*1000))+$H$5*(CK470*CD470/($K$5*1000))*(CK470*CD470/($K$5*1000)))</f>
        <v>0</v>
      </c>
      <c r="S470">
        <f>J470*(1000-(1000*0.61365*exp(17.502*W470/(240.97+W470))/(CD470+CE470)+BY470)/2)/(1000*0.61365*exp(17.502*W470/(240.97+W470))/(CD470+CE470)-BY470)</f>
        <v>0</v>
      </c>
      <c r="T470">
        <f>1/((BS470+1)/(Q470/1.6)+1/(R470/1.37)) + BS470/((BS470+1)/(Q470/1.6) + BS470/(R470/1.37))</f>
        <v>0</v>
      </c>
      <c r="U470">
        <f>(BN470*BQ470)</f>
        <v>0</v>
      </c>
      <c r="V470">
        <f>(CF470+(U470+2*0.95*5.67E-8*(((CF470+$B$7)+273)^4-(CF470+273)^4)-44100*J470)/(1.84*29.3*R470+8*0.95*5.67E-8*(CF470+273)^3))</f>
        <v>0</v>
      </c>
      <c r="W470">
        <f>($C$7*CG470+$D$7*CH470+$E$7*V470)</f>
        <v>0</v>
      </c>
      <c r="X470">
        <f>0.61365*exp(17.502*W470/(240.97+W470))</f>
        <v>0</v>
      </c>
      <c r="Y470">
        <f>(Z470/AA470*100)</f>
        <v>0</v>
      </c>
      <c r="Z470">
        <f>BY470*(CD470+CE470)/1000</f>
        <v>0</v>
      </c>
      <c r="AA470">
        <f>0.61365*exp(17.502*CF470/(240.97+CF470))</f>
        <v>0</v>
      </c>
      <c r="AB470">
        <f>(X470-BY470*(CD470+CE470)/1000)</f>
        <v>0</v>
      </c>
      <c r="AC470">
        <f>(-J470*44100)</f>
        <v>0</v>
      </c>
      <c r="AD470">
        <f>2*29.3*R470*0.92*(CF470-W470)</f>
        <v>0</v>
      </c>
      <c r="AE470">
        <f>2*0.95*5.67E-8*(((CF470+$B$7)+273)^4-(W470+273)^4)</f>
        <v>0</v>
      </c>
      <c r="AF470">
        <f>U470+AE470+AC470+AD470</f>
        <v>0</v>
      </c>
      <c r="AG470">
        <v>8</v>
      </c>
      <c r="AH470">
        <v>1</v>
      </c>
      <c r="AI470">
        <f>IF(AG470*$H$13&gt;=AK470,1.0,(AK470/(AK470-AG470*$H$13)))</f>
        <v>0</v>
      </c>
      <c r="AJ470">
        <f>(AI470-1)*100</f>
        <v>0</v>
      </c>
      <c r="AK470">
        <f>MAX(0,($B$13+$C$13*CK470)/(1+$D$13*CK470)*CD470/(CF470+273)*$E$13)</f>
        <v>0</v>
      </c>
      <c r="AL470" t="s">
        <v>292</v>
      </c>
      <c r="AM470" t="s">
        <v>292</v>
      </c>
      <c r="AN470">
        <v>0</v>
      </c>
      <c r="AO470">
        <v>0</v>
      </c>
      <c r="AP470">
        <f>1-AN470/AO470</f>
        <v>0</v>
      </c>
      <c r="AQ470">
        <v>0</v>
      </c>
      <c r="AR470" t="s">
        <v>292</v>
      </c>
      <c r="AS470" t="s">
        <v>292</v>
      </c>
      <c r="AT470">
        <v>0</v>
      </c>
      <c r="AU470">
        <v>0</v>
      </c>
      <c r="AV470">
        <f>1-AT470/AU470</f>
        <v>0</v>
      </c>
      <c r="AW470">
        <v>0.5</v>
      </c>
      <c r="AX470">
        <f>BO470</f>
        <v>0</v>
      </c>
      <c r="AY470">
        <f>L470</f>
        <v>0</v>
      </c>
      <c r="AZ470">
        <f>AV470*AW470*AX470</f>
        <v>0</v>
      </c>
      <c r="BA470">
        <f>(AY470-AQ470)/AX470</f>
        <v>0</v>
      </c>
      <c r="BB470">
        <f>(AO470-AU470)/AU470</f>
        <v>0</v>
      </c>
      <c r="BC470">
        <f>AN470/(AP470+AN470/AU470)</f>
        <v>0</v>
      </c>
      <c r="BD470" t="s">
        <v>292</v>
      </c>
      <c r="BE470">
        <v>0</v>
      </c>
      <c r="BF470">
        <f>IF(BE470&lt;&gt;0, BE470, BC470)</f>
        <v>0</v>
      </c>
      <c r="BG470">
        <f>1-BF470/AU470</f>
        <v>0</v>
      </c>
      <c r="BH470">
        <f>(AU470-AT470)/(AU470-BF470)</f>
        <v>0</v>
      </c>
      <c r="BI470">
        <f>(AO470-AU470)/(AO470-BF470)</f>
        <v>0</v>
      </c>
      <c r="BJ470">
        <f>(AU470-AT470)/(AU470-AN470)</f>
        <v>0</v>
      </c>
      <c r="BK470">
        <f>(AO470-AU470)/(AO470-AN470)</f>
        <v>0</v>
      </c>
      <c r="BL470">
        <f>(BH470*BF470/AT470)</f>
        <v>0</v>
      </c>
      <c r="BM470">
        <f>(1-BL470)</f>
        <v>0</v>
      </c>
      <c r="BN470">
        <f>$B$11*CL470+$C$11*CM470+$F$11*CN470*(1-CQ470)</f>
        <v>0</v>
      </c>
      <c r="BO470">
        <f>BN470*BP470</f>
        <v>0</v>
      </c>
      <c r="BP470">
        <f>($B$11*$D$9+$C$11*$D$9+$F$11*((DA470+CS470)/MAX(DA470+CS470+DB470, 0.1)*$I$9+DB470/MAX(DA470+CS470+DB470, 0.1)*$J$9))/($B$11+$C$11+$F$11)</f>
        <v>0</v>
      </c>
      <c r="BQ470">
        <f>($B$11*$K$9+$C$11*$K$9+$F$11*((DA470+CS470)/MAX(DA470+CS470+DB470, 0.1)*$P$9+DB470/MAX(DA470+CS470+DB470, 0.1)*$Q$9))/($B$11+$C$11+$F$11)</f>
        <v>0</v>
      </c>
      <c r="BR470">
        <v>6</v>
      </c>
      <c r="BS470">
        <v>0.5</v>
      </c>
      <c r="BT470" t="s">
        <v>293</v>
      </c>
      <c r="BU470">
        <v>2</v>
      </c>
      <c r="BV470">
        <v>1626127219.6</v>
      </c>
      <c r="BW470">
        <v>398.789</v>
      </c>
      <c r="BX470">
        <v>419.972</v>
      </c>
      <c r="BY470">
        <v>15.4863333333333</v>
      </c>
      <c r="BZ470">
        <v>9.11373666666667</v>
      </c>
      <c r="CA470">
        <v>396.665</v>
      </c>
      <c r="CB470">
        <v>15.4788666666667</v>
      </c>
      <c r="CC470">
        <v>900.016333333333</v>
      </c>
      <c r="CD470">
        <v>100.768</v>
      </c>
      <c r="CE470">
        <v>0.112220333333333</v>
      </c>
      <c r="CF470">
        <v>31.1005666666667</v>
      </c>
      <c r="CG470">
        <v>28.7961</v>
      </c>
      <c r="CH470">
        <v>999.9</v>
      </c>
      <c r="CI470">
        <v>0</v>
      </c>
      <c r="CJ470">
        <v>0</v>
      </c>
      <c r="CK470">
        <v>9986.45</v>
      </c>
      <c r="CL470">
        <v>0</v>
      </c>
      <c r="CM470">
        <v>0.221023</v>
      </c>
      <c r="CN470">
        <v>1459.98</v>
      </c>
      <c r="CO470">
        <v>0.973002333333333</v>
      </c>
      <c r="CP470">
        <v>0.0269976666666667</v>
      </c>
      <c r="CQ470">
        <v>0</v>
      </c>
      <c r="CR470">
        <v>879.756</v>
      </c>
      <c r="CS470">
        <v>4.99999</v>
      </c>
      <c r="CT470">
        <v>12934.6666666667</v>
      </c>
      <c r="CU470">
        <v>12728.2</v>
      </c>
      <c r="CV470">
        <v>41.0413333333333</v>
      </c>
      <c r="CW470">
        <v>42.625</v>
      </c>
      <c r="CX470">
        <v>41.937</v>
      </c>
      <c r="CY470">
        <v>42.229</v>
      </c>
      <c r="CZ470">
        <v>43.479</v>
      </c>
      <c r="DA470">
        <v>1415.7</v>
      </c>
      <c r="DB470">
        <v>39.28</v>
      </c>
      <c r="DC470">
        <v>0</v>
      </c>
      <c r="DD470">
        <v>1626127230.1</v>
      </c>
      <c r="DE470">
        <v>0</v>
      </c>
      <c r="DF470">
        <v>879.300692307692</v>
      </c>
      <c r="DG470">
        <v>2.47589743782897</v>
      </c>
      <c r="DH470">
        <v>46.044444445122</v>
      </c>
      <c r="DI470">
        <v>12930.2615384615</v>
      </c>
      <c r="DJ470">
        <v>15</v>
      </c>
      <c r="DK470">
        <v>1626126261</v>
      </c>
      <c r="DL470" t="s">
        <v>294</v>
      </c>
      <c r="DM470">
        <v>1626126255</v>
      </c>
      <c r="DN470">
        <v>1626126261</v>
      </c>
      <c r="DO470">
        <v>7</v>
      </c>
      <c r="DP470">
        <v>0.339</v>
      </c>
      <c r="DQ470">
        <v>0.02</v>
      </c>
      <c r="DR470">
        <v>2.158</v>
      </c>
      <c r="DS470">
        <v>-0.064</v>
      </c>
      <c r="DT470">
        <v>420</v>
      </c>
      <c r="DU470">
        <v>4</v>
      </c>
      <c r="DV470">
        <v>0.09</v>
      </c>
      <c r="DW470">
        <v>0.05</v>
      </c>
      <c r="DX470">
        <v>-21.1916365853659</v>
      </c>
      <c r="DY470">
        <v>-0.0416195121951096</v>
      </c>
      <c r="DZ470">
        <v>0.0328166581442245</v>
      </c>
      <c r="EA470">
        <v>1</v>
      </c>
      <c r="EB470">
        <v>879.180787878788</v>
      </c>
      <c r="EC470">
        <v>2.38639421065484</v>
      </c>
      <c r="ED470">
        <v>0.315266482526428</v>
      </c>
      <c r="EE470">
        <v>1</v>
      </c>
      <c r="EF470">
        <v>6.32636390243902</v>
      </c>
      <c r="EG470">
        <v>0.258695749128918</v>
      </c>
      <c r="EH470">
        <v>0.0267445099794193</v>
      </c>
      <c r="EI470">
        <v>0</v>
      </c>
      <c r="EJ470">
        <v>2</v>
      </c>
      <c r="EK470">
        <v>3</v>
      </c>
      <c r="EL470" t="s">
        <v>340</v>
      </c>
      <c r="EM470">
        <v>100</v>
      </c>
      <c r="EN470">
        <v>100</v>
      </c>
      <c r="EO470">
        <v>2.124</v>
      </c>
      <c r="EP470">
        <v>0.0077</v>
      </c>
      <c r="EQ470">
        <v>1.36772170046793</v>
      </c>
      <c r="ER470">
        <v>0.00225868272383977</v>
      </c>
      <c r="ES470">
        <v>-9.96746185667655e-07</v>
      </c>
      <c r="ET470">
        <v>2.83711317370827e-10</v>
      </c>
      <c r="EU470">
        <v>-0.063082517618382</v>
      </c>
      <c r="EV470">
        <v>-0.00217948432402501</v>
      </c>
      <c r="EW470">
        <v>0.000453263451741206</v>
      </c>
      <c r="EX470">
        <v>-1.16319206543697e-06</v>
      </c>
      <c r="EY470">
        <v>-2</v>
      </c>
      <c r="EZ470">
        <v>2196</v>
      </c>
      <c r="FA470">
        <v>1</v>
      </c>
      <c r="FB470">
        <v>25</v>
      </c>
      <c r="FC470">
        <v>16.1</v>
      </c>
      <c r="FD470">
        <v>16</v>
      </c>
      <c r="FE470">
        <v>18</v>
      </c>
      <c r="FF470">
        <v>950.06</v>
      </c>
      <c r="FG470">
        <v>429.922</v>
      </c>
      <c r="FH470">
        <v>37.7172</v>
      </c>
      <c r="FI470">
        <v>25.5534</v>
      </c>
      <c r="FJ470">
        <v>30.0008</v>
      </c>
      <c r="FK470">
        <v>25.5481</v>
      </c>
      <c r="FL470">
        <v>25.5742</v>
      </c>
      <c r="FM470">
        <v>25.3624</v>
      </c>
      <c r="FN470">
        <v>50.404</v>
      </c>
      <c r="FO470">
        <v>0</v>
      </c>
      <c r="FP470">
        <v>37.82</v>
      </c>
      <c r="FQ470">
        <v>420</v>
      </c>
      <c r="FR470">
        <v>9.29531</v>
      </c>
      <c r="FS470">
        <v>101.431</v>
      </c>
      <c r="FT470">
        <v>102.045</v>
      </c>
    </row>
    <row r="471" spans="1:176">
      <c r="A471">
        <v>455</v>
      </c>
      <c r="B471">
        <v>1626127222.6</v>
      </c>
      <c r="C471">
        <v>908.099999904633</v>
      </c>
      <c r="D471" t="s">
        <v>1204</v>
      </c>
      <c r="E471" t="s">
        <v>1205</v>
      </c>
      <c r="F471">
        <v>1</v>
      </c>
      <c r="I471">
        <v>1626127221.6</v>
      </c>
      <c r="J471">
        <f>(K471)/1000</f>
        <v>0</v>
      </c>
      <c r="K471">
        <f>1000*CC471*AI471*(BY471-BZ471)/(100*BR471*(1000-AI471*BY471))</f>
        <v>0</v>
      </c>
      <c r="L471">
        <f>CC471*AI471*(BX471-BW471*(1000-AI471*BZ471)/(1000-AI471*BY471))/(100*BR471)</f>
        <v>0</v>
      </c>
      <c r="M471">
        <f>BW471 - IF(AI471&gt;1, L471*BR471*100.0/(AK471*CK471), 0)</f>
        <v>0</v>
      </c>
      <c r="N471">
        <f>((T471-J471/2)*M471-L471)/(T471+J471/2)</f>
        <v>0</v>
      </c>
      <c r="O471">
        <f>N471*(CD471+CE471)/1000.0</f>
        <v>0</v>
      </c>
      <c r="P471">
        <f>(BW471 - IF(AI471&gt;1, L471*BR471*100.0/(AK471*CK471), 0))*(CD471+CE471)/1000.0</f>
        <v>0</v>
      </c>
      <c r="Q471">
        <f>2.0/((1/S471-1/R471)+SIGN(S471)*SQRT((1/S471-1/R471)*(1/S471-1/R471) + 4*BS471/((BS471+1)*(BS471+1))*(2*1/S471*1/R471-1/R471*1/R471)))</f>
        <v>0</v>
      </c>
      <c r="R471">
        <f>IF(LEFT(BT471,1)&lt;&gt;"0",IF(LEFT(BT471,1)="1",3.0,BU471),$D$5+$E$5*(CK471*CD471/($K$5*1000))+$F$5*(CK471*CD471/($K$5*1000))*MAX(MIN(BR471,$J$5),$I$5)*MAX(MIN(BR471,$J$5),$I$5)+$G$5*MAX(MIN(BR471,$J$5),$I$5)*(CK471*CD471/($K$5*1000))+$H$5*(CK471*CD471/($K$5*1000))*(CK471*CD471/($K$5*1000)))</f>
        <v>0</v>
      </c>
      <c r="S471">
        <f>J471*(1000-(1000*0.61365*exp(17.502*W471/(240.97+W471))/(CD471+CE471)+BY471)/2)/(1000*0.61365*exp(17.502*W471/(240.97+W471))/(CD471+CE471)-BY471)</f>
        <v>0</v>
      </c>
      <c r="T471">
        <f>1/((BS471+1)/(Q471/1.6)+1/(R471/1.37)) + BS471/((BS471+1)/(Q471/1.6) + BS471/(R471/1.37))</f>
        <v>0</v>
      </c>
      <c r="U471">
        <f>(BN471*BQ471)</f>
        <v>0</v>
      </c>
      <c r="V471">
        <f>(CF471+(U471+2*0.95*5.67E-8*(((CF471+$B$7)+273)^4-(CF471+273)^4)-44100*J471)/(1.84*29.3*R471+8*0.95*5.67E-8*(CF471+273)^3))</f>
        <v>0</v>
      </c>
      <c r="W471">
        <f>($C$7*CG471+$D$7*CH471+$E$7*V471)</f>
        <v>0</v>
      </c>
      <c r="X471">
        <f>0.61365*exp(17.502*W471/(240.97+W471))</f>
        <v>0</v>
      </c>
      <c r="Y471">
        <f>(Z471/AA471*100)</f>
        <v>0</v>
      </c>
      <c r="Z471">
        <f>BY471*(CD471+CE471)/1000</f>
        <v>0</v>
      </c>
      <c r="AA471">
        <f>0.61365*exp(17.502*CF471/(240.97+CF471))</f>
        <v>0</v>
      </c>
      <c r="AB471">
        <f>(X471-BY471*(CD471+CE471)/1000)</f>
        <v>0</v>
      </c>
      <c r="AC471">
        <f>(-J471*44100)</f>
        <v>0</v>
      </c>
      <c r="AD471">
        <f>2*29.3*R471*0.92*(CF471-W471)</f>
        <v>0</v>
      </c>
      <c r="AE471">
        <f>2*0.95*5.67E-8*(((CF471+$B$7)+273)^4-(W471+273)^4)</f>
        <v>0</v>
      </c>
      <c r="AF471">
        <f>U471+AE471+AC471+AD471</f>
        <v>0</v>
      </c>
      <c r="AG471">
        <v>8</v>
      </c>
      <c r="AH471">
        <v>1</v>
      </c>
      <c r="AI471">
        <f>IF(AG471*$H$13&gt;=AK471,1.0,(AK471/(AK471-AG471*$H$13)))</f>
        <v>0</v>
      </c>
      <c r="AJ471">
        <f>(AI471-1)*100</f>
        <v>0</v>
      </c>
      <c r="AK471">
        <f>MAX(0,($B$13+$C$13*CK471)/(1+$D$13*CK471)*CD471/(CF471+273)*$E$13)</f>
        <v>0</v>
      </c>
      <c r="AL471" t="s">
        <v>292</v>
      </c>
      <c r="AM471" t="s">
        <v>292</v>
      </c>
      <c r="AN471">
        <v>0</v>
      </c>
      <c r="AO471">
        <v>0</v>
      </c>
      <c r="AP471">
        <f>1-AN471/AO471</f>
        <v>0</v>
      </c>
      <c r="AQ471">
        <v>0</v>
      </c>
      <c r="AR471" t="s">
        <v>292</v>
      </c>
      <c r="AS471" t="s">
        <v>292</v>
      </c>
      <c r="AT471">
        <v>0</v>
      </c>
      <c r="AU471">
        <v>0</v>
      </c>
      <c r="AV471">
        <f>1-AT471/AU471</f>
        <v>0</v>
      </c>
      <c r="AW471">
        <v>0.5</v>
      </c>
      <c r="AX471">
        <f>BO471</f>
        <v>0</v>
      </c>
      <c r="AY471">
        <f>L471</f>
        <v>0</v>
      </c>
      <c r="AZ471">
        <f>AV471*AW471*AX471</f>
        <v>0</v>
      </c>
      <c r="BA471">
        <f>(AY471-AQ471)/AX471</f>
        <v>0</v>
      </c>
      <c r="BB471">
        <f>(AO471-AU471)/AU471</f>
        <v>0</v>
      </c>
      <c r="BC471">
        <f>AN471/(AP471+AN471/AU471)</f>
        <v>0</v>
      </c>
      <c r="BD471" t="s">
        <v>292</v>
      </c>
      <c r="BE471">
        <v>0</v>
      </c>
      <c r="BF471">
        <f>IF(BE471&lt;&gt;0, BE471, BC471)</f>
        <v>0</v>
      </c>
      <c r="BG471">
        <f>1-BF471/AU471</f>
        <v>0</v>
      </c>
      <c r="BH471">
        <f>(AU471-AT471)/(AU471-BF471)</f>
        <v>0</v>
      </c>
      <c r="BI471">
        <f>(AO471-AU471)/(AO471-BF471)</f>
        <v>0</v>
      </c>
      <c r="BJ471">
        <f>(AU471-AT471)/(AU471-AN471)</f>
        <v>0</v>
      </c>
      <c r="BK471">
        <f>(AO471-AU471)/(AO471-AN471)</f>
        <v>0</v>
      </c>
      <c r="BL471">
        <f>(BH471*BF471/AT471)</f>
        <v>0</v>
      </c>
      <c r="BM471">
        <f>(1-BL471)</f>
        <v>0</v>
      </c>
      <c r="BN471">
        <f>$B$11*CL471+$C$11*CM471+$F$11*CN471*(1-CQ471)</f>
        <v>0</v>
      </c>
      <c r="BO471">
        <f>BN471*BP471</f>
        <v>0</v>
      </c>
      <c r="BP471">
        <f>($B$11*$D$9+$C$11*$D$9+$F$11*((DA471+CS471)/MAX(DA471+CS471+DB471, 0.1)*$I$9+DB471/MAX(DA471+CS471+DB471, 0.1)*$J$9))/($B$11+$C$11+$F$11)</f>
        <v>0</v>
      </c>
      <c r="BQ471">
        <f>($B$11*$K$9+$C$11*$K$9+$F$11*((DA471+CS471)/MAX(DA471+CS471+DB471, 0.1)*$P$9+DB471/MAX(DA471+CS471+DB471, 0.1)*$Q$9))/($B$11+$C$11+$F$11)</f>
        <v>0</v>
      </c>
      <c r="BR471">
        <v>6</v>
      </c>
      <c r="BS471">
        <v>0.5</v>
      </c>
      <c r="BT471" t="s">
        <v>293</v>
      </c>
      <c r="BU471">
        <v>2</v>
      </c>
      <c r="BV471">
        <v>1626127221.6</v>
      </c>
      <c r="BW471">
        <v>398.786</v>
      </c>
      <c r="BX471">
        <v>419.951666666667</v>
      </c>
      <c r="BY471">
        <v>15.5271</v>
      </c>
      <c r="BZ471">
        <v>9.15688333333333</v>
      </c>
      <c r="CA471">
        <v>396.661333333333</v>
      </c>
      <c r="CB471">
        <v>15.5192</v>
      </c>
      <c r="CC471">
        <v>899.936666666667</v>
      </c>
      <c r="CD471">
        <v>100.768</v>
      </c>
      <c r="CE471">
        <v>0.113001666666667</v>
      </c>
      <c r="CF471">
        <v>31.1465</v>
      </c>
      <c r="CG471">
        <v>28.8337333333333</v>
      </c>
      <c r="CH471">
        <v>999.9</v>
      </c>
      <c r="CI471">
        <v>0</v>
      </c>
      <c r="CJ471">
        <v>0</v>
      </c>
      <c r="CK471">
        <v>9964.79333333333</v>
      </c>
      <c r="CL471">
        <v>0</v>
      </c>
      <c r="CM471">
        <v>0.221023</v>
      </c>
      <c r="CN471">
        <v>1460.06</v>
      </c>
      <c r="CO471">
        <v>0.973004</v>
      </c>
      <c r="CP471">
        <v>0.0269961</v>
      </c>
      <c r="CQ471">
        <v>0</v>
      </c>
      <c r="CR471">
        <v>879.602333333333</v>
      </c>
      <c r="CS471">
        <v>4.99999</v>
      </c>
      <c r="CT471">
        <v>12937.3</v>
      </c>
      <c r="CU471">
        <v>12728.9</v>
      </c>
      <c r="CV471">
        <v>41.062</v>
      </c>
      <c r="CW471">
        <v>42.625</v>
      </c>
      <c r="CX471">
        <v>41.937</v>
      </c>
      <c r="CY471">
        <v>42.208</v>
      </c>
      <c r="CZ471">
        <v>43.5</v>
      </c>
      <c r="DA471">
        <v>1415.78</v>
      </c>
      <c r="DB471">
        <v>39.28</v>
      </c>
      <c r="DC471">
        <v>0</v>
      </c>
      <c r="DD471">
        <v>1626127231.9</v>
      </c>
      <c r="DE471">
        <v>0</v>
      </c>
      <c r="DF471">
        <v>879.38424</v>
      </c>
      <c r="DG471">
        <v>3.20053846463931</v>
      </c>
      <c r="DH471">
        <v>47.7999999468567</v>
      </c>
      <c r="DI471">
        <v>12931.96</v>
      </c>
      <c r="DJ471">
        <v>15</v>
      </c>
      <c r="DK471">
        <v>1626126261</v>
      </c>
      <c r="DL471" t="s">
        <v>294</v>
      </c>
      <c r="DM471">
        <v>1626126255</v>
      </c>
      <c r="DN471">
        <v>1626126261</v>
      </c>
      <c r="DO471">
        <v>7</v>
      </c>
      <c r="DP471">
        <v>0.339</v>
      </c>
      <c r="DQ471">
        <v>0.02</v>
      </c>
      <c r="DR471">
        <v>2.158</v>
      </c>
      <c r="DS471">
        <v>-0.064</v>
      </c>
      <c r="DT471">
        <v>420</v>
      </c>
      <c r="DU471">
        <v>4</v>
      </c>
      <c r="DV471">
        <v>0.09</v>
      </c>
      <c r="DW471">
        <v>0.05</v>
      </c>
      <c r="DX471">
        <v>-21.1925243902439</v>
      </c>
      <c r="DY471">
        <v>0.0775254355400433</v>
      </c>
      <c r="DZ471">
        <v>0.031667192998955</v>
      </c>
      <c r="EA471">
        <v>1</v>
      </c>
      <c r="EB471">
        <v>879.253575757576</v>
      </c>
      <c r="EC471">
        <v>2.29201106160772</v>
      </c>
      <c r="ED471">
        <v>0.312093423299571</v>
      </c>
      <c r="EE471">
        <v>1</v>
      </c>
      <c r="EF471">
        <v>6.33355170731707</v>
      </c>
      <c r="EG471">
        <v>0.270645783972131</v>
      </c>
      <c r="EH471">
        <v>0.0276661641459108</v>
      </c>
      <c r="EI471">
        <v>0</v>
      </c>
      <c r="EJ471">
        <v>2</v>
      </c>
      <c r="EK471">
        <v>3</v>
      </c>
      <c r="EL471" t="s">
        <v>340</v>
      </c>
      <c r="EM471">
        <v>100</v>
      </c>
      <c r="EN471">
        <v>100</v>
      </c>
      <c r="EO471">
        <v>2.125</v>
      </c>
      <c r="EP471">
        <v>0.0082</v>
      </c>
      <c r="EQ471">
        <v>1.36772170046793</v>
      </c>
      <c r="ER471">
        <v>0.00225868272383977</v>
      </c>
      <c r="ES471">
        <v>-9.96746185667655e-07</v>
      </c>
      <c r="ET471">
        <v>2.83711317370827e-10</v>
      </c>
      <c r="EU471">
        <v>-0.063082517618382</v>
      </c>
      <c r="EV471">
        <v>-0.00217948432402501</v>
      </c>
      <c r="EW471">
        <v>0.000453263451741206</v>
      </c>
      <c r="EX471">
        <v>-1.16319206543697e-06</v>
      </c>
      <c r="EY471">
        <v>-2</v>
      </c>
      <c r="EZ471">
        <v>2196</v>
      </c>
      <c r="FA471">
        <v>1</v>
      </c>
      <c r="FB471">
        <v>25</v>
      </c>
      <c r="FC471">
        <v>16.1</v>
      </c>
      <c r="FD471">
        <v>16</v>
      </c>
      <c r="FE471">
        <v>18</v>
      </c>
      <c r="FF471">
        <v>950.189</v>
      </c>
      <c r="FG471">
        <v>429.903</v>
      </c>
      <c r="FH471">
        <v>37.777</v>
      </c>
      <c r="FI471">
        <v>25.5557</v>
      </c>
      <c r="FJ471">
        <v>30.0006</v>
      </c>
      <c r="FK471">
        <v>25.5495</v>
      </c>
      <c r="FL471">
        <v>25.5756</v>
      </c>
      <c r="FM471">
        <v>25.3592</v>
      </c>
      <c r="FN471">
        <v>50.404</v>
      </c>
      <c r="FO471">
        <v>0</v>
      </c>
      <c r="FP471">
        <v>37.92</v>
      </c>
      <c r="FQ471">
        <v>420</v>
      </c>
      <c r="FR471">
        <v>9.29124</v>
      </c>
      <c r="FS471">
        <v>101.431</v>
      </c>
      <c r="FT471">
        <v>102.044</v>
      </c>
    </row>
    <row r="472" spans="1:176">
      <c r="A472">
        <v>456</v>
      </c>
      <c r="B472">
        <v>1626127224.6</v>
      </c>
      <c r="C472">
        <v>910.099999904633</v>
      </c>
      <c r="D472" t="s">
        <v>1206</v>
      </c>
      <c r="E472" t="s">
        <v>1207</v>
      </c>
      <c r="F472">
        <v>1</v>
      </c>
      <c r="I472">
        <v>1626127223.6</v>
      </c>
      <c r="J472">
        <f>(K472)/1000</f>
        <v>0</v>
      </c>
      <c r="K472">
        <f>1000*CC472*AI472*(BY472-BZ472)/(100*BR472*(1000-AI472*BY472))</f>
        <v>0</v>
      </c>
      <c r="L472">
        <f>CC472*AI472*(BX472-BW472*(1000-AI472*BZ472)/(1000-AI472*BY472))/(100*BR472)</f>
        <v>0</v>
      </c>
      <c r="M472">
        <f>BW472 - IF(AI472&gt;1, L472*BR472*100.0/(AK472*CK472), 0)</f>
        <v>0</v>
      </c>
      <c r="N472">
        <f>((T472-J472/2)*M472-L472)/(T472+J472/2)</f>
        <v>0</v>
      </c>
      <c r="O472">
        <f>N472*(CD472+CE472)/1000.0</f>
        <v>0</v>
      </c>
      <c r="P472">
        <f>(BW472 - IF(AI472&gt;1, L472*BR472*100.0/(AK472*CK472), 0))*(CD472+CE472)/1000.0</f>
        <v>0</v>
      </c>
      <c r="Q472">
        <f>2.0/((1/S472-1/R472)+SIGN(S472)*SQRT((1/S472-1/R472)*(1/S472-1/R472) + 4*BS472/((BS472+1)*(BS472+1))*(2*1/S472*1/R472-1/R472*1/R472)))</f>
        <v>0</v>
      </c>
      <c r="R472">
        <f>IF(LEFT(BT472,1)&lt;&gt;"0",IF(LEFT(BT472,1)="1",3.0,BU472),$D$5+$E$5*(CK472*CD472/($K$5*1000))+$F$5*(CK472*CD472/($K$5*1000))*MAX(MIN(BR472,$J$5),$I$5)*MAX(MIN(BR472,$J$5),$I$5)+$G$5*MAX(MIN(BR472,$J$5),$I$5)*(CK472*CD472/($K$5*1000))+$H$5*(CK472*CD472/($K$5*1000))*(CK472*CD472/($K$5*1000)))</f>
        <v>0</v>
      </c>
      <c r="S472">
        <f>J472*(1000-(1000*0.61365*exp(17.502*W472/(240.97+W472))/(CD472+CE472)+BY472)/2)/(1000*0.61365*exp(17.502*W472/(240.97+W472))/(CD472+CE472)-BY472)</f>
        <v>0</v>
      </c>
      <c r="T472">
        <f>1/((BS472+1)/(Q472/1.6)+1/(R472/1.37)) + BS472/((BS472+1)/(Q472/1.6) + BS472/(R472/1.37))</f>
        <v>0</v>
      </c>
      <c r="U472">
        <f>(BN472*BQ472)</f>
        <v>0</v>
      </c>
      <c r="V472">
        <f>(CF472+(U472+2*0.95*5.67E-8*(((CF472+$B$7)+273)^4-(CF472+273)^4)-44100*J472)/(1.84*29.3*R472+8*0.95*5.67E-8*(CF472+273)^3))</f>
        <v>0</v>
      </c>
      <c r="W472">
        <f>($C$7*CG472+$D$7*CH472+$E$7*V472)</f>
        <v>0</v>
      </c>
      <c r="X472">
        <f>0.61365*exp(17.502*W472/(240.97+W472))</f>
        <v>0</v>
      </c>
      <c r="Y472">
        <f>(Z472/AA472*100)</f>
        <v>0</v>
      </c>
      <c r="Z472">
        <f>BY472*(CD472+CE472)/1000</f>
        <v>0</v>
      </c>
      <c r="AA472">
        <f>0.61365*exp(17.502*CF472/(240.97+CF472))</f>
        <v>0</v>
      </c>
      <c r="AB472">
        <f>(X472-BY472*(CD472+CE472)/1000)</f>
        <v>0</v>
      </c>
      <c r="AC472">
        <f>(-J472*44100)</f>
        <v>0</v>
      </c>
      <c r="AD472">
        <f>2*29.3*R472*0.92*(CF472-W472)</f>
        <v>0</v>
      </c>
      <c r="AE472">
        <f>2*0.95*5.67E-8*(((CF472+$B$7)+273)^4-(W472+273)^4)</f>
        <v>0</v>
      </c>
      <c r="AF472">
        <f>U472+AE472+AC472+AD472</f>
        <v>0</v>
      </c>
      <c r="AG472">
        <v>8</v>
      </c>
      <c r="AH472">
        <v>1</v>
      </c>
      <c r="AI472">
        <f>IF(AG472*$H$13&gt;=AK472,1.0,(AK472/(AK472-AG472*$H$13)))</f>
        <v>0</v>
      </c>
      <c r="AJ472">
        <f>(AI472-1)*100</f>
        <v>0</v>
      </c>
      <c r="AK472">
        <f>MAX(0,($B$13+$C$13*CK472)/(1+$D$13*CK472)*CD472/(CF472+273)*$E$13)</f>
        <v>0</v>
      </c>
      <c r="AL472" t="s">
        <v>292</v>
      </c>
      <c r="AM472" t="s">
        <v>292</v>
      </c>
      <c r="AN472">
        <v>0</v>
      </c>
      <c r="AO472">
        <v>0</v>
      </c>
      <c r="AP472">
        <f>1-AN472/AO472</f>
        <v>0</v>
      </c>
      <c r="AQ472">
        <v>0</v>
      </c>
      <c r="AR472" t="s">
        <v>292</v>
      </c>
      <c r="AS472" t="s">
        <v>292</v>
      </c>
      <c r="AT472">
        <v>0</v>
      </c>
      <c r="AU472">
        <v>0</v>
      </c>
      <c r="AV472">
        <f>1-AT472/AU472</f>
        <v>0</v>
      </c>
      <c r="AW472">
        <v>0.5</v>
      </c>
      <c r="AX472">
        <f>BO472</f>
        <v>0</v>
      </c>
      <c r="AY472">
        <f>L472</f>
        <v>0</v>
      </c>
      <c r="AZ472">
        <f>AV472*AW472*AX472</f>
        <v>0</v>
      </c>
      <c r="BA472">
        <f>(AY472-AQ472)/AX472</f>
        <v>0</v>
      </c>
      <c r="BB472">
        <f>(AO472-AU472)/AU472</f>
        <v>0</v>
      </c>
      <c r="BC472">
        <f>AN472/(AP472+AN472/AU472)</f>
        <v>0</v>
      </c>
      <c r="BD472" t="s">
        <v>292</v>
      </c>
      <c r="BE472">
        <v>0</v>
      </c>
      <c r="BF472">
        <f>IF(BE472&lt;&gt;0, BE472, BC472)</f>
        <v>0</v>
      </c>
      <c r="BG472">
        <f>1-BF472/AU472</f>
        <v>0</v>
      </c>
      <c r="BH472">
        <f>(AU472-AT472)/(AU472-BF472)</f>
        <v>0</v>
      </c>
      <c r="BI472">
        <f>(AO472-AU472)/(AO472-BF472)</f>
        <v>0</v>
      </c>
      <c r="BJ472">
        <f>(AU472-AT472)/(AU472-AN472)</f>
        <v>0</v>
      </c>
      <c r="BK472">
        <f>(AO472-AU472)/(AO472-AN472)</f>
        <v>0</v>
      </c>
      <c r="BL472">
        <f>(BH472*BF472/AT472)</f>
        <v>0</v>
      </c>
      <c r="BM472">
        <f>(1-BL472)</f>
        <v>0</v>
      </c>
      <c r="BN472">
        <f>$B$11*CL472+$C$11*CM472+$F$11*CN472*(1-CQ472)</f>
        <v>0</v>
      </c>
      <c r="BO472">
        <f>BN472*BP472</f>
        <v>0</v>
      </c>
      <c r="BP472">
        <f>($B$11*$D$9+$C$11*$D$9+$F$11*((DA472+CS472)/MAX(DA472+CS472+DB472, 0.1)*$I$9+DB472/MAX(DA472+CS472+DB472, 0.1)*$J$9))/($B$11+$C$11+$F$11)</f>
        <v>0</v>
      </c>
      <c r="BQ472">
        <f>($B$11*$K$9+$C$11*$K$9+$F$11*((DA472+CS472)/MAX(DA472+CS472+DB472, 0.1)*$P$9+DB472/MAX(DA472+CS472+DB472, 0.1)*$Q$9))/($B$11+$C$11+$F$11)</f>
        <v>0</v>
      </c>
      <c r="BR472">
        <v>6</v>
      </c>
      <c r="BS472">
        <v>0.5</v>
      </c>
      <c r="BT472" t="s">
        <v>293</v>
      </c>
      <c r="BU472">
        <v>2</v>
      </c>
      <c r="BV472">
        <v>1626127223.6</v>
      </c>
      <c r="BW472">
        <v>398.785666666667</v>
      </c>
      <c r="BX472">
        <v>420.004666666667</v>
      </c>
      <c r="BY472">
        <v>15.5718666666667</v>
      </c>
      <c r="BZ472">
        <v>9.19189333333333</v>
      </c>
      <c r="CA472">
        <v>396.660666666667</v>
      </c>
      <c r="CB472">
        <v>15.5635</v>
      </c>
      <c r="CC472">
        <v>899.965666666667</v>
      </c>
      <c r="CD472">
        <v>100.769</v>
      </c>
      <c r="CE472">
        <v>0.112473</v>
      </c>
      <c r="CF472">
        <v>31.189</v>
      </c>
      <c r="CG472">
        <v>28.8686</v>
      </c>
      <c r="CH472">
        <v>999.9</v>
      </c>
      <c r="CI472">
        <v>0</v>
      </c>
      <c r="CJ472">
        <v>0</v>
      </c>
      <c r="CK472">
        <v>9990.62666666667</v>
      </c>
      <c r="CL472">
        <v>0</v>
      </c>
      <c r="CM472">
        <v>0.221023</v>
      </c>
      <c r="CN472">
        <v>1459.97</v>
      </c>
      <c r="CO472">
        <v>0.973000666666667</v>
      </c>
      <c r="CP472">
        <v>0.0269992333333333</v>
      </c>
      <c r="CQ472">
        <v>0</v>
      </c>
      <c r="CR472">
        <v>879.915666666667</v>
      </c>
      <c r="CS472">
        <v>4.99999</v>
      </c>
      <c r="CT472">
        <v>12937.9333333333</v>
      </c>
      <c r="CU472">
        <v>12728.0666666667</v>
      </c>
      <c r="CV472">
        <v>41.062</v>
      </c>
      <c r="CW472">
        <v>42.625</v>
      </c>
      <c r="CX472">
        <v>41.937</v>
      </c>
      <c r="CY472">
        <v>42.187</v>
      </c>
      <c r="CZ472">
        <v>43.5</v>
      </c>
      <c r="DA472">
        <v>1415.68666666667</v>
      </c>
      <c r="DB472">
        <v>39.2833333333333</v>
      </c>
      <c r="DC472">
        <v>0</v>
      </c>
      <c r="DD472">
        <v>1626127233.7</v>
      </c>
      <c r="DE472">
        <v>0</v>
      </c>
      <c r="DF472">
        <v>879.475884615384</v>
      </c>
      <c r="DG472">
        <v>3.34382906831178</v>
      </c>
      <c r="DH472">
        <v>45.0564102837778</v>
      </c>
      <c r="DI472">
        <v>12933.1269230769</v>
      </c>
      <c r="DJ472">
        <v>15</v>
      </c>
      <c r="DK472">
        <v>1626126261</v>
      </c>
      <c r="DL472" t="s">
        <v>294</v>
      </c>
      <c r="DM472">
        <v>1626126255</v>
      </c>
      <c r="DN472">
        <v>1626126261</v>
      </c>
      <c r="DO472">
        <v>7</v>
      </c>
      <c r="DP472">
        <v>0.339</v>
      </c>
      <c r="DQ472">
        <v>0.02</v>
      </c>
      <c r="DR472">
        <v>2.158</v>
      </c>
      <c r="DS472">
        <v>-0.064</v>
      </c>
      <c r="DT472">
        <v>420</v>
      </c>
      <c r="DU472">
        <v>4</v>
      </c>
      <c r="DV472">
        <v>0.09</v>
      </c>
      <c r="DW472">
        <v>0.05</v>
      </c>
      <c r="DX472">
        <v>-21.1938829268293</v>
      </c>
      <c r="DY472">
        <v>0.0658390243902722</v>
      </c>
      <c r="DZ472">
        <v>0.0322318650273449</v>
      </c>
      <c r="EA472">
        <v>1</v>
      </c>
      <c r="EB472">
        <v>879.333514285714</v>
      </c>
      <c r="EC472">
        <v>2.78663333999895</v>
      </c>
      <c r="ED472">
        <v>0.359280500956212</v>
      </c>
      <c r="EE472">
        <v>1</v>
      </c>
      <c r="EF472">
        <v>6.34080414634146</v>
      </c>
      <c r="EG472">
        <v>0.267709337979093</v>
      </c>
      <c r="EH472">
        <v>0.0274296421444704</v>
      </c>
      <c r="EI472">
        <v>0</v>
      </c>
      <c r="EJ472">
        <v>2</v>
      </c>
      <c r="EK472">
        <v>3</v>
      </c>
      <c r="EL472" t="s">
        <v>340</v>
      </c>
      <c r="EM472">
        <v>100</v>
      </c>
      <c r="EN472">
        <v>100</v>
      </c>
      <c r="EO472">
        <v>2.124</v>
      </c>
      <c r="EP472">
        <v>0.0086</v>
      </c>
      <c r="EQ472">
        <v>1.36772170046793</v>
      </c>
      <c r="ER472">
        <v>0.00225868272383977</v>
      </c>
      <c r="ES472">
        <v>-9.96746185667655e-07</v>
      </c>
      <c r="ET472">
        <v>2.83711317370827e-10</v>
      </c>
      <c r="EU472">
        <v>-0.063082517618382</v>
      </c>
      <c r="EV472">
        <v>-0.00217948432402501</v>
      </c>
      <c r="EW472">
        <v>0.000453263451741206</v>
      </c>
      <c r="EX472">
        <v>-1.16319206543697e-06</v>
      </c>
      <c r="EY472">
        <v>-2</v>
      </c>
      <c r="EZ472">
        <v>2196</v>
      </c>
      <c r="FA472">
        <v>1</v>
      </c>
      <c r="FB472">
        <v>25</v>
      </c>
      <c r="FC472">
        <v>16.2</v>
      </c>
      <c r="FD472">
        <v>16.1</v>
      </c>
      <c r="FE472">
        <v>18</v>
      </c>
      <c r="FF472">
        <v>950.305</v>
      </c>
      <c r="FG472">
        <v>430.006</v>
      </c>
      <c r="FH472">
        <v>37.845</v>
      </c>
      <c r="FI472">
        <v>25.5593</v>
      </c>
      <c r="FJ472">
        <v>30.0006</v>
      </c>
      <c r="FK472">
        <v>25.5516</v>
      </c>
      <c r="FL472">
        <v>25.5773</v>
      </c>
      <c r="FM472">
        <v>25.3599</v>
      </c>
      <c r="FN472">
        <v>49.8115</v>
      </c>
      <c r="FO472">
        <v>0</v>
      </c>
      <c r="FP472">
        <v>37.92</v>
      </c>
      <c r="FQ472">
        <v>420</v>
      </c>
      <c r="FR472">
        <v>9.37193</v>
      </c>
      <c r="FS472">
        <v>101.431</v>
      </c>
      <c r="FT472">
        <v>102.044</v>
      </c>
    </row>
    <row r="473" spans="1:176">
      <c r="A473">
        <v>457</v>
      </c>
      <c r="B473">
        <v>1626127226.6</v>
      </c>
      <c r="C473">
        <v>912.099999904633</v>
      </c>
      <c r="D473" t="s">
        <v>1208</v>
      </c>
      <c r="E473" t="s">
        <v>1209</v>
      </c>
      <c r="F473">
        <v>1</v>
      </c>
      <c r="I473">
        <v>1626127225.6</v>
      </c>
      <c r="J473">
        <f>(K473)/1000</f>
        <v>0</v>
      </c>
      <c r="K473">
        <f>1000*CC473*AI473*(BY473-BZ473)/(100*BR473*(1000-AI473*BY473))</f>
        <v>0</v>
      </c>
      <c r="L473">
        <f>CC473*AI473*(BX473-BW473*(1000-AI473*BZ473)/(1000-AI473*BY473))/(100*BR473)</f>
        <v>0</v>
      </c>
      <c r="M473">
        <f>BW473 - IF(AI473&gt;1, L473*BR473*100.0/(AK473*CK473), 0)</f>
        <v>0</v>
      </c>
      <c r="N473">
        <f>((T473-J473/2)*M473-L473)/(T473+J473/2)</f>
        <v>0</v>
      </c>
      <c r="O473">
        <f>N473*(CD473+CE473)/1000.0</f>
        <v>0</v>
      </c>
      <c r="P473">
        <f>(BW473 - IF(AI473&gt;1, L473*BR473*100.0/(AK473*CK473), 0))*(CD473+CE473)/1000.0</f>
        <v>0</v>
      </c>
      <c r="Q473">
        <f>2.0/((1/S473-1/R473)+SIGN(S473)*SQRT((1/S473-1/R473)*(1/S473-1/R473) + 4*BS473/((BS473+1)*(BS473+1))*(2*1/S473*1/R473-1/R473*1/R473)))</f>
        <v>0</v>
      </c>
      <c r="R473">
        <f>IF(LEFT(BT473,1)&lt;&gt;"0",IF(LEFT(BT473,1)="1",3.0,BU473),$D$5+$E$5*(CK473*CD473/($K$5*1000))+$F$5*(CK473*CD473/($K$5*1000))*MAX(MIN(BR473,$J$5),$I$5)*MAX(MIN(BR473,$J$5),$I$5)+$G$5*MAX(MIN(BR473,$J$5),$I$5)*(CK473*CD473/($K$5*1000))+$H$5*(CK473*CD473/($K$5*1000))*(CK473*CD473/($K$5*1000)))</f>
        <v>0</v>
      </c>
      <c r="S473">
        <f>J473*(1000-(1000*0.61365*exp(17.502*W473/(240.97+W473))/(CD473+CE473)+BY473)/2)/(1000*0.61365*exp(17.502*W473/(240.97+W473))/(CD473+CE473)-BY473)</f>
        <v>0</v>
      </c>
      <c r="T473">
        <f>1/((BS473+1)/(Q473/1.6)+1/(R473/1.37)) + BS473/((BS473+1)/(Q473/1.6) + BS473/(R473/1.37))</f>
        <v>0</v>
      </c>
      <c r="U473">
        <f>(BN473*BQ473)</f>
        <v>0</v>
      </c>
      <c r="V473">
        <f>(CF473+(U473+2*0.95*5.67E-8*(((CF473+$B$7)+273)^4-(CF473+273)^4)-44100*J473)/(1.84*29.3*R473+8*0.95*5.67E-8*(CF473+273)^3))</f>
        <v>0</v>
      </c>
      <c r="W473">
        <f>($C$7*CG473+$D$7*CH473+$E$7*V473)</f>
        <v>0</v>
      </c>
      <c r="X473">
        <f>0.61365*exp(17.502*W473/(240.97+W473))</f>
        <v>0</v>
      </c>
      <c r="Y473">
        <f>(Z473/AA473*100)</f>
        <v>0</v>
      </c>
      <c r="Z473">
        <f>BY473*(CD473+CE473)/1000</f>
        <v>0</v>
      </c>
      <c r="AA473">
        <f>0.61365*exp(17.502*CF473/(240.97+CF473))</f>
        <v>0</v>
      </c>
      <c r="AB473">
        <f>(X473-BY473*(CD473+CE473)/1000)</f>
        <v>0</v>
      </c>
      <c r="AC473">
        <f>(-J473*44100)</f>
        <v>0</v>
      </c>
      <c r="AD473">
        <f>2*29.3*R473*0.92*(CF473-W473)</f>
        <v>0</v>
      </c>
      <c r="AE473">
        <f>2*0.95*5.67E-8*(((CF473+$B$7)+273)^4-(W473+273)^4)</f>
        <v>0</v>
      </c>
      <c r="AF473">
        <f>U473+AE473+AC473+AD473</f>
        <v>0</v>
      </c>
      <c r="AG473">
        <v>8</v>
      </c>
      <c r="AH473">
        <v>1</v>
      </c>
      <c r="AI473">
        <f>IF(AG473*$H$13&gt;=AK473,1.0,(AK473/(AK473-AG473*$H$13)))</f>
        <v>0</v>
      </c>
      <c r="AJ473">
        <f>(AI473-1)*100</f>
        <v>0</v>
      </c>
      <c r="AK473">
        <f>MAX(0,($B$13+$C$13*CK473)/(1+$D$13*CK473)*CD473/(CF473+273)*$E$13)</f>
        <v>0</v>
      </c>
      <c r="AL473" t="s">
        <v>292</v>
      </c>
      <c r="AM473" t="s">
        <v>292</v>
      </c>
      <c r="AN473">
        <v>0</v>
      </c>
      <c r="AO473">
        <v>0</v>
      </c>
      <c r="AP473">
        <f>1-AN473/AO473</f>
        <v>0</v>
      </c>
      <c r="AQ473">
        <v>0</v>
      </c>
      <c r="AR473" t="s">
        <v>292</v>
      </c>
      <c r="AS473" t="s">
        <v>292</v>
      </c>
      <c r="AT473">
        <v>0</v>
      </c>
      <c r="AU473">
        <v>0</v>
      </c>
      <c r="AV473">
        <f>1-AT473/AU473</f>
        <v>0</v>
      </c>
      <c r="AW473">
        <v>0.5</v>
      </c>
      <c r="AX473">
        <f>BO473</f>
        <v>0</v>
      </c>
      <c r="AY473">
        <f>L473</f>
        <v>0</v>
      </c>
      <c r="AZ473">
        <f>AV473*AW473*AX473</f>
        <v>0</v>
      </c>
      <c r="BA473">
        <f>(AY473-AQ473)/AX473</f>
        <v>0</v>
      </c>
      <c r="BB473">
        <f>(AO473-AU473)/AU473</f>
        <v>0</v>
      </c>
      <c r="BC473">
        <f>AN473/(AP473+AN473/AU473)</f>
        <v>0</v>
      </c>
      <c r="BD473" t="s">
        <v>292</v>
      </c>
      <c r="BE473">
        <v>0</v>
      </c>
      <c r="BF473">
        <f>IF(BE473&lt;&gt;0, BE473, BC473)</f>
        <v>0</v>
      </c>
      <c r="BG473">
        <f>1-BF473/AU473</f>
        <v>0</v>
      </c>
      <c r="BH473">
        <f>(AU473-AT473)/(AU473-BF473)</f>
        <v>0</v>
      </c>
      <c r="BI473">
        <f>(AO473-AU473)/(AO473-BF473)</f>
        <v>0</v>
      </c>
      <c r="BJ473">
        <f>(AU473-AT473)/(AU473-AN473)</f>
        <v>0</v>
      </c>
      <c r="BK473">
        <f>(AO473-AU473)/(AO473-AN473)</f>
        <v>0</v>
      </c>
      <c r="BL473">
        <f>(BH473*BF473/AT473)</f>
        <v>0</v>
      </c>
      <c r="BM473">
        <f>(1-BL473)</f>
        <v>0</v>
      </c>
      <c r="BN473">
        <f>$B$11*CL473+$C$11*CM473+$F$11*CN473*(1-CQ473)</f>
        <v>0</v>
      </c>
      <c r="BO473">
        <f>BN473*BP473</f>
        <v>0</v>
      </c>
      <c r="BP473">
        <f>($B$11*$D$9+$C$11*$D$9+$F$11*((DA473+CS473)/MAX(DA473+CS473+DB473, 0.1)*$I$9+DB473/MAX(DA473+CS473+DB473, 0.1)*$J$9))/($B$11+$C$11+$F$11)</f>
        <v>0</v>
      </c>
      <c r="BQ473">
        <f>($B$11*$K$9+$C$11*$K$9+$F$11*((DA473+CS473)/MAX(DA473+CS473+DB473, 0.1)*$P$9+DB473/MAX(DA473+CS473+DB473, 0.1)*$Q$9))/($B$11+$C$11+$F$11)</f>
        <v>0</v>
      </c>
      <c r="BR473">
        <v>6</v>
      </c>
      <c r="BS473">
        <v>0.5</v>
      </c>
      <c r="BT473" t="s">
        <v>293</v>
      </c>
      <c r="BU473">
        <v>2</v>
      </c>
      <c r="BV473">
        <v>1626127225.6</v>
      </c>
      <c r="BW473">
        <v>398.816333333333</v>
      </c>
      <c r="BX473">
        <v>420.027666666667</v>
      </c>
      <c r="BY473">
        <v>15.6094333333333</v>
      </c>
      <c r="BZ473">
        <v>9.20600666666667</v>
      </c>
      <c r="CA473">
        <v>396.691333333333</v>
      </c>
      <c r="CB473">
        <v>15.6006333333333</v>
      </c>
      <c r="CC473">
        <v>900.003</v>
      </c>
      <c r="CD473">
        <v>100.769</v>
      </c>
      <c r="CE473">
        <v>0.112606</v>
      </c>
      <c r="CF473">
        <v>31.2296</v>
      </c>
      <c r="CG473">
        <v>28.9079</v>
      </c>
      <c r="CH473">
        <v>999.9</v>
      </c>
      <c r="CI473">
        <v>0</v>
      </c>
      <c r="CJ473">
        <v>0</v>
      </c>
      <c r="CK473">
        <v>9990.00333333333</v>
      </c>
      <c r="CL473">
        <v>0</v>
      </c>
      <c r="CM473">
        <v>0.221023</v>
      </c>
      <c r="CN473">
        <v>1460.06</v>
      </c>
      <c r="CO473">
        <v>0.973004</v>
      </c>
      <c r="CP473">
        <v>0.0269961</v>
      </c>
      <c r="CQ473">
        <v>0</v>
      </c>
      <c r="CR473">
        <v>879.878</v>
      </c>
      <c r="CS473">
        <v>4.99999</v>
      </c>
      <c r="CT473">
        <v>12940.4666666667</v>
      </c>
      <c r="CU473">
        <v>12728.9</v>
      </c>
      <c r="CV473">
        <v>41.062</v>
      </c>
      <c r="CW473">
        <v>42.625</v>
      </c>
      <c r="CX473">
        <v>41.937</v>
      </c>
      <c r="CY473">
        <v>42.25</v>
      </c>
      <c r="CZ473">
        <v>43.5</v>
      </c>
      <c r="DA473">
        <v>1415.78</v>
      </c>
      <c r="DB473">
        <v>39.28</v>
      </c>
      <c r="DC473">
        <v>0</v>
      </c>
      <c r="DD473">
        <v>1626127236.1</v>
      </c>
      <c r="DE473">
        <v>0</v>
      </c>
      <c r="DF473">
        <v>879.562923076923</v>
      </c>
      <c r="DG473">
        <v>3.6554529943947</v>
      </c>
      <c r="DH473">
        <v>46.4854700814547</v>
      </c>
      <c r="DI473">
        <v>12935.0807692308</v>
      </c>
      <c r="DJ473">
        <v>15</v>
      </c>
      <c r="DK473">
        <v>1626126261</v>
      </c>
      <c r="DL473" t="s">
        <v>294</v>
      </c>
      <c r="DM473">
        <v>1626126255</v>
      </c>
      <c r="DN473">
        <v>1626126261</v>
      </c>
      <c r="DO473">
        <v>7</v>
      </c>
      <c r="DP473">
        <v>0.339</v>
      </c>
      <c r="DQ473">
        <v>0.02</v>
      </c>
      <c r="DR473">
        <v>2.158</v>
      </c>
      <c r="DS473">
        <v>-0.064</v>
      </c>
      <c r="DT473">
        <v>420</v>
      </c>
      <c r="DU473">
        <v>4</v>
      </c>
      <c r="DV473">
        <v>0.09</v>
      </c>
      <c r="DW473">
        <v>0.05</v>
      </c>
      <c r="DX473">
        <v>-21.1975512195122</v>
      </c>
      <c r="DY473">
        <v>0.0160787456445974</v>
      </c>
      <c r="DZ473">
        <v>0.0339695711896025</v>
      </c>
      <c r="EA473">
        <v>1</v>
      </c>
      <c r="EB473">
        <v>879.424705882353</v>
      </c>
      <c r="EC473">
        <v>2.80889092985253</v>
      </c>
      <c r="ED473">
        <v>0.358440374023502</v>
      </c>
      <c r="EE473">
        <v>1</v>
      </c>
      <c r="EF473">
        <v>6.35021951219512</v>
      </c>
      <c r="EG473">
        <v>0.274323972125442</v>
      </c>
      <c r="EH473">
        <v>0.0281056162212587</v>
      </c>
      <c r="EI473">
        <v>0</v>
      </c>
      <c r="EJ473">
        <v>2</v>
      </c>
      <c r="EK473">
        <v>3</v>
      </c>
      <c r="EL473" t="s">
        <v>340</v>
      </c>
      <c r="EM473">
        <v>100</v>
      </c>
      <c r="EN473">
        <v>100</v>
      </c>
      <c r="EO473">
        <v>2.124</v>
      </c>
      <c r="EP473">
        <v>0.009</v>
      </c>
      <c r="EQ473">
        <v>1.36772170046793</v>
      </c>
      <c r="ER473">
        <v>0.00225868272383977</v>
      </c>
      <c r="ES473">
        <v>-9.96746185667655e-07</v>
      </c>
      <c r="ET473">
        <v>2.83711317370827e-10</v>
      </c>
      <c r="EU473">
        <v>-0.063082517618382</v>
      </c>
      <c r="EV473">
        <v>-0.00217948432402501</v>
      </c>
      <c r="EW473">
        <v>0.000453263451741206</v>
      </c>
      <c r="EX473">
        <v>-1.16319206543697e-06</v>
      </c>
      <c r="EY473">
        <v>-2</v>
      </c>
      <c r="EZ473">
        <v>2196</v>
      </c>
      <c r="FA473">
        <v>1</v>
      </c>
      <c r="FB473">
        <v>25</v>
      </c>
      <c r="FC473">
        <v>16.2</v>
      </c>
      <c r="FD473">
        <v>16.1</v>
      </c>
      <c r="FE473">
        <v>18</v>
      </c>
      <c r="FF473">
        <v>950.386</v>
      </c>
      <c r="FG473">
        <v>430.238</v>
      </c>
      <c r="FH473">
        <v>37.9208</v>
      </c>
      <c r="FI473">
        <v>25.5625</v>
      </c>
      <c r="FJ473">
        <v>30.0007</v>
      </c>
      <c r="FK473">
        <v>25.5532</v>
      </c>
      <c r="FL473">
        <v>25.5785</v>
      </c>
      <c r="FM473">
        <v>25.3622</v>
      </c>
      <c r="FN473">
        <v>49.8115</v>
      </c>
      <c r="FO473">
        <v>0</v>
      </c>
      <c r="FP473">
        <v>38.02</v>
      </c>
      <c r="FQ473">
        <v>420</v>
      </c>
      <c r="FR473">
        <v>9.38226</v>
      </c>
      <c r="FS473">
        <v>101.43</v>
      </c>
      <c r="FT473">
        <v>102.044</v>
      </c>
    </row>
    <row r="474" spans="1:176">
      <c r="A474">
        <v>458</v>
      </c>
      <c r="B474">
        <v>1626127228.6</v>
      </c>
      <c r="C474">
        <v>914.099999904633</v>
      </c>
      <c r="D474" t="s">
        <v>1210</v>
      </c>
      <c r="E474" t="s">
        <v>1211</v>
      </c>
      <c r="F474">
        <v>1</v>
      </c>
      <c r="I474">
        <v>1626127227.6</v>
      </c>
      <c r="J474">
        <f>(K474)/1000</f>
        <v>0</v>
      </c>
      <c r="K474">
        <f>1000*CC474*AI474*(BY474-BZ474)/(100*BR474*(1000-AI474*BY474))</f>
        <v>0</v>
      </c>
      <c r="L474">
        <f>CC474*AI474*(BX474-BW474*(1000-AI474*BZ474)/(1000-AI474*BY474))/(100*BR474)</f>
        <v>0</v>
      </c>
      <c r="M474">
        <f>BW474 - IF(AI474&gt;1, L474*BR474*100.0/(AK474*CK474), 0)</f>
        <v>0</v>
      </c>
      <c r="N474">
        <f>((T474-J474/2)*M474-L474)/(T474+J474/2)</f>
        <v>0</v>
      </c>
      <c r="O474">
        <f>N474*(CD474+CE474)/1000.0</f>
        <v>0</v>
      </c>
      <c r="P474">
        <f>(BW474 - IF(AI474&gt;1, L474*BR474*100.0/(AK474*CK474), 0))*(CD474+CE474)/1000.0</f>
        <v>0</v>
      </c>
      <c r="Q474">
        <f>2.0/((1/S474-1/R474)+SIGN(S474)*SQRT((1/S474-1/R474)*(1/S474-1/R474) + 4*BS474/((BS474+1)*(BS474+1))*(2*1/S474*1/R474-1/R474*1/R474)))</f>
        <v>0</v>
      </c>
      <c r="R474">
        <f>IF(LEFT(BT474,1)&lt;&gt;"0",IF(LEFT(BT474,1)="1",3.0,BU474),$D$5+$E$5*(CK474*CD474/($K$5*1000))+$F$5*(CK474*CD474/($K$5*1000))*MAX(MIN(BR474,$J$5),$I$5)*MAX(MIN(BR474,$J$5),$I$5)+$G$5*MAX(MIN(BR474,$J$5),$I$5)*(CK474*CD474/($K$5*1000))+$H$5*(CK474*CD474/($K$5*1000))*(CK474*CD474/($K$5*1000)))</f>
        <v>0</v>
      </c>
      <c r="S474">
        <f>J474*(1000-(1000*0.61365*exp(17.502*W474/(240.97+W474))/(CD474+CE474)+BY474)/2)/(1000*0.61365*exp(17.502*W474/(240.97+W474))/(CD474+CE474)-BY474)</f>
        <v>0</v>
      </c>
      <c r="T474">
        <f>1/((BS474+1)/(Q474/1.6)+1/(R474/1.37)) + BS474/((BS474+1)/(Q474/1.6) + BS474/(R474/1.37))</f>
        <v>0</v>
      </c>
      <c r="U474">
        <f>(BN474*BQ474)</f>
        <v>0</v>
      </c>
      <c r="V474">
        <f>(CF474+(U474+2*0.95*5.67E-8*(((CF474+$B$7)+273)^4-(CF474+273)^4)-44100*J474)/(1.84*29.3*R474+8*0.95*5.67E-8*(CF474+273)^3))</f>
        <v>0</v>
      </c>
      <c r="W474">
        <f>($C$7*CG474+$D$7*CH474+$E$7*V474)</f>
        <v>0</v>
      </c>
      <c r="X474">
        <f>0.61365*exp(17.502*W474/(240.97+W474))</f>
        <v>0</v>
      </c>
      <c r="Y474">
        <f>(Z474/AA474*100)</f>
        <v>0</v>
      </c>
      <c r="Z474">
        <f>BY474*(CD474+CE474)/1000</f>
        <v>0</v>
      </c>
      <c r="AA474">
        <f>0.61365*exp(17.502*CF474/(240.97+CF474))</f>
        <v>0</v>
      </c>
      <c r="AB474">
        <f>(X474-BY474*(CD474+CE474)/1000)</f>
        <v>0</v>
      </c>
      <c r="AC474">
        <f>(-J474*44100)</f>
        <v>0</v>
      </c>
      <c r="AD474">
        <f>2*29.3*R474*0.92*(CF474-W474)</f>
        <v>0</v>
      </c>
      <c r="AE474">
        <f>2*0.95*5.67E-8*(((CF474+$B$7)+273)^4-(W474+273)^4)</f>
        <v>0</v>
      </c>
      <c r="AF474">
        <f>U474+AE474+AC474+AD474</f>
        <v>0</v>
      </c>
      <c r="AG474">
        <v>8</v>
      </c>
      <c r="AH474">
        <v>1</v>
      </c>
      <c r="AI474">
        <f>IF(AG474*$H$13&gt;=AK474,1.0,(AK474/(AK474-AG474*$H$13)))</f>
        <v>0</v>
      </c>
      <c r="AJ474">
        <f>(AI474-1)*100</f>
        <v>0</v>
      </c>
      <c r="AK474">
        <f>MAX(0,($B$13+$C$13*CK474)/(1+$D$13*CK474)*CD474/(CF474+273)*$E$13)</f>
        <v>0</v>
      </c>
      <c r="AL474" t="s">
        <v>292</v>
      </c>
      <c r="AM474" t="s">
        <v>292</v>
      </c>
      <c r="AN474">
        <v>0</v>
      </c>
      <c r="AO474">
        <v>0</v>
      </c>
      <c r="AP474">
        <f>1-AN474/AO474</f>
        <v>0</v>
      </c>
      <c r="AQ474">
        <v>0</v>
      </c>
      <c r="AR474" t="s">
        <v>292</v>
      </c>
      <c r="AS474" t="s">
        <v>292</v>
      </c>
      <c r="AT474">
        <v>0</v>
      </c>
      <c r="AU474">
        <v>0</v>
      </c>
      <c r="AV474">
        <f>1-AT474/AU474</f>
        <v>0</v>
      </c>
      <c r="AW474">
        <v>0.5</v>
      </c>
      <c r="AX474">
        <f>BO474</f>
        <v>0</v>
      </c>
      <c r="AY474">
        <f>L474</f>
        <v>0</v>
      </c>
      <c r="AZ474">
        <f>AV474*AW474*AX474</f>
        <v>0</v>
      </c>
      <c r="BA474">
        <f>(AY474-AQ474)/AX474</f>
        <v>0</v>
      </c>
      <c r="BB474">
        <f>(AO474-AU474)/AU474</f>
        <v>0</v>
      </c>
      <c r="BC474">
        <f>AN474/(AP474+AN474/AU474)</f>
        <v>0</v>
      </c>
      <c r="BD474" t="s">
        <v>292</v>
      </c>
      <c r="BE474">
        <v>0</v>
      </c>
      <c r="BF474">
        <f>IF(BE474&lt;&gt;0, BE474, BC474)</f>
        <v>0</v>
      </c>
      <c r="BG474">
        <f>1-BF474/AU474</f>
        <v>0</v>
      </c>
      <c r="BH474">
        <f>(AU474-AT474)/(AU474-BF474)</f>
        <v>0</v>
      </c>
      <c r="BI474">
        <f>(AO474-AU474)/(AO474-BF474)</f>
        <v>0</v>
      </c>
      <c r="BJ474">
        <f>(AU474-AT474)/(AU474-AN474)</f>
        <v>0</v>
      </c>
      <c r="BK474">
        <f>(AO474-AU474)/(AO474-AN474)</f>
        <v>0</v>
      </c>
      <c r="BL474">
        <f>(BH474*BF474/AT474)</f>
        <v>0</v>
      </c>
      <c r="BM474">
        <f>(1-BL474)</f>
        <v>0</v>
      </c>
      <c r="BN474">
        <f>$B$11*CL474+$C$11*CM474+$F$11*CN474*(1-CQ474)</f>
        <v>0</v>
      </c>
      <c r="BO474">
        <f>BN474*BP474</f>
        <v>0</v>
      </c>
      <c r="BP474">
        <f>($B$11*$D$9+$C$11*$D$9+$F$11*((DA474+CS474)/MAX(DA474+CS474+DB474, 0.1)*$I$9+DB474/MAX(DA474+CS474+DB474, 0.1)*$J$9))/($B$11+$C$11+$F$11)</f>
        <v>0</v>
      </c>
      <c r="BQ474">
        <f>($B$11*$K$9+$C$11*$K$9+$F$11*((DA474+CS474)/MAX(DA474+CS474+DB474, 0.1)*$P$9+DB474/MAX(DA474+CS474+DB474, 0.1)*$Q$9))/($B$11+$C$11+$F$11)</f>
        <v>0</v>
      </c>
      <c r="BR474">
        <v>6</v>
      </c>
      <c r="BS474">
        <v>0.5</v>
      </c>
      <c r="BT474" t="s">
        <v>293</v>
      </c>
      <c r="BU474">
        <v>2</v>
      </c>
      <c r="BV474">
        <v>1626127227.6</v>
      </c>
      <c r="BW474">
        <v>398.830333333333</v>
      </c>
      <c r="BX474">
        <v>419.949</v>
      </c>
      <c r="BY474">
        <v>15.6423333333333</v>
      </c>
      <c r="BZ474">
        <v>9.24145333333333</v>
      </c>
      <c r="CA474">
        <v>396.706</v>
      </c>
      <c r="CB474">
        <v>15.6331666666667</v>
      </c>
      <c r="CC474">
        <v>899.993333333333</v>
      </c>
      <c r="CD474">
        <v>100.768666666667</v>
      </c>
      <c r="CE474">
        <v>0.112663333333333</v>
      </c>
      <c r="CF474">
        <v>31.2736</v>
      </c>
      <c r="CG474">
        <v>28.9518666666667</v>
      </c>
      <c r="CH474">
        <v>999.9</v>
      </c>
      <c r="CI474">
        <v>0</v>
      </c>
      <c r="CJ474">
        <v>0</v>
      </c>
      <c r="CK474">
        <v>9978.54333333333</v>
      </c>
      <c r="CL474">
        <v>0</v>
      </c>
      <c r="CM474">
        <v>0.221023</v>
      </c>
      <c r="CN474">
        <v>1459.96666666667</v>
      </c>
      <c r="CO474">
        <v>0.973002333333333</v>
      </c>
      <c r="CP474">
        <v>0.0269976666666667</v>
      </c>
      <c r="CQ474">
        <v>0</v>
      </c>
      <c r="CR474">
        <v>879.806666666667</v>
      </c>
      <c r="CS474">
        <v>4.99999</v>
      </c>
      <c r="CT474">
        <v>12940.6666666667</v>
      </c>
      <c r="CU474">
        <v>12728.0666666667</v>
      </c>
      <c r="CV474">
        <v>41.062</v>
      </c>
      <c r="CW474">
        <v>42.625</v>
      </c>
      <c r="CX474">
        <v>41.937</v>
      </c>
      <c r="CY474">
        <v>42.25</v>
      </c>
      <c r="CZ474">
        <v>43.5</v>
      </c>
      <c r="DA474">
        <v>1415.68666666667</v>
      </c>
      <c r="DB474">
        <v>39.28</v>
      </c>
      <c r="DC474">
        <v>0</v>
      </c>
      <c r="DD474">
        <v>1626127237.9</v>
      </c>
      <c r="DE474">
        <v>0</v>
      </c>
      <c r="DF474">
        <v>879.66736</v>
      </c>
      <c r="DG474">
        <v>3.02915384264864</v>
      </c>
      <c r="DH474">
        <v>49.7076922144793</v>
      </c>
      <c r="DI474">
        <v>12936.5</v>
      </c>
      <c r="DJ474">
        <v>15</v>
      </c>
      <c r="DK474">
        <v>1626126261</v>
      </c>
      <c r="DL474" t="s">
        <v>294</v>
      </c>
      <c r="DM474">
        <v>1626126255</v>
      </c>
      <c r="DN474">
        <v>1626126261</v>
      </c>
      <c r="DO474">
        <v>7</v>
      </c>
      <c r="DP474">
        <v>0.339</v>
      </c>
      <c r="DQ474">
        <v>0.02</v>
      </c>
      <c r="DR474">
        <v>2.158</v>
      </c>
      <c r="DS474">
        <v>-0.064</v>
      </c>
      <c r="DT474">
        <v>420</v>
      </c>
      <c r="DU474">
        <v>4</v>
      </c>
      <c r="DV474">
        <v>0.09</v>
      </c>
      <c r="DW474">
        <v>0.05</v>
      </c>
      <c r="DX474">
        <v>-21.1952170731707</v>
      </c>
      <c r="DY474">
        <v>0.169214634146273</v>
      </c>
      <c r="DZ474">
        <v>0.0370595427455175</v>
      </c>
      <c r="EA474">
        <v>1</v>
      </c>
      <c r="EB474">
        <v>879.498757575758</v>
      </c>
      <c r="EC474">
        <v>2.95682372933541</v>
      </c>
      <c r="ED474">
        <v>0.361548607763811</v>
      </c>
      <c r="EE474">
        <v>1</v>
      </c>
      <c r="EF474">
        <v>6.35949268292683</v>
      </c>
      <c r="EG474">
        <v>0.28282390243904</v>
      </c>
      <c r="EH474">
        <v>0.0289581014423144</v>
      </c>
      <c r="EI474">
        <v>0</v>
      </c>
      <c r="EJ474">
        <v>2</v>
      </c>
      <c r="EK474">
        <v>3</v>
      </c>
      <c r="EL474" t="s">
        <v>340</v>
      </c>
      <c r="EM474">
        <v>100</v>
      </c>
      <c r="EN474">
        <v>100</v>
      </c>
      <c r="EO474">
        <v>2.125</v>
      </c>
      <c r="EP474">
        <v>0.0094</v>
      </c>
      <c r="EQ474">
        <v>1.36772170046793</v>
      </c>
      <c r="ER474">
        <v>0.00225868272383977</v>
      </c>
      <c r="ES474">
        <v>-9.96746185667655e-07</v>
      </c>
      <c r="ET474">
        <v>2.83711317370827e-10</v>
      </c>
      <c r="EU474">
        <v>-0.063082517618382</v>
      </c>
      <c r="EV474">
        <v>-0.00217948432402501</v>
      </c>
      <c r="EW474">
        <v>0.000453263451741206</v>
      </c>
      <c r="EX474">
        <v>-1.16319206543697e-06</v>
      </c>
      <c r="EY474">
        <v>-2</v>
      </c>
      <c r="EZ474">
        <v>2196</v>
      </c>
      <c r="FA474">
        <v>1</v>
      </c>
      <c r="FB474">
        <v>25</v>
      </c>
      <c r="FC474">
        <v>16.2</v>
      </c>
      <c r="FD474">
        <v>16.1</v>
      </c>
      <c r="FE474">
        <v>18</v>
      </c>
      <c r="FF474">
        <v>950.329</v>
      </c>
      <c r="FG474">
        <v>430.072</v>
      </c>
      <c r="FH474">
        <v>37.9843</v>
      </c>
      <c r="FI474">
        <v>25.5656</v>
      </c>
      <c r="FJ474">
        <v>30.0005</v>
      </c>
      <c r="FK474">
        <v>25.5545</v>
      </c>
      <c r="FL474">
        <v>25.5799</v>
      </c>
      <c r="FM474">
        <v>25.3629</v>
      </c>
      <c r="FN474">
        <v>49.8115</v>
      </c>
      <c r="FO474">
        <v>0</v>
      </c>
      <c r="FP474">
        <v>38.12</v>
      </c>
      <c r="FQ474">
        <v>420</v>
      </c>
      <c r="FR474">
        <v>9.44024</v>
      </c>
      <c r="FS474">
        <v>101.43</v>
      </c>
      <c r="FT474">
        <v>102.042</v>
      </c>
    </row>
    <row r="475" spans="1:176">
      <c r="A475">
        <v>459</v>
      </c>
      <c r="B475">
        <v>1626127230.6</v>
      </c>
      <c r="C475">
        <v>916.099999904633</v>
      </c>
      <c r="D475" t="s">
        <v>1212</v>
      </c>
      <c r="E475" t="s">
        <v>1213</v>
      </c>
      <c r="F475">
        <v>1</v>
      </c>
      <c r="I475">
        <v>1626127229.6</v>
      </c>
      <c r="J475">
        <f>(K475)/1000</f>
        <v>0</v>
      </c>
      <c r="K475">
        <f>1000*CC475*AI475*(BY475-BZ475)/(100*BR475*(1000-AI475*BY475))</f>
        <v>0</v>
      </c>
      <c r="L475">
        <f>CC475*AI475*(BX475-BW475*(1000-AI475*BZ475)/(1000-AI475*BY475))/(100*BR475)</f>
        <v>0</v>
      </c>
      <c r="M475">
        <f>BW475 - IF(AI475&gt;1, L475*BR475*100.0/(AK475*CK475), 0)</f>
        <v>0</v>
      </c>
      <c r="N475">
        <f>((T475-J475/2)*M475-L475)/(T475+J475/2)</f>
        <v>0</v>
      </c>
      <c r="O475">
        <f>N475*(CD475+CE475)/1000.0</f>
        <v>0</v>
      </c>
      <c r="P475">
        <f>(BW475 - IF(AI475&gt;1, L475*BR475*100.0/(AK475*CK475), 0))*(CD475+CE475)/1000.0</f>
        <v>0</v>
      </c>
      <c r="Q475">
        <f>2.0/((1/S475-1/R475)+SIGN(S475)*SQRT((1/S475-1/R475)*(1/S475-1/R475) + 4*BS475/((BS475+1)*(BS475+1))*(2*1/S475*1/R475-1/R475*1/R475)))</f>
        <v>0</v>
      </c>
      <c r="R475">
        <f>IF(LEFT(BT475,1)&lt;&gt;"0",IF(LEFT(BT475,1)="1",3.0,BU475),$D$5+$E$5*(CK475*CD475/($K$5*1000))+$F$5*(CK475*CD475/($K$5*1000))*MAX(MIN(BR475,$J$5),$I$5)*MAX(MIN(BR475,$J$5),$I$5)+$G$5*MAX(MIN(BR475,$J$5),$I$5)*(CK475*CD475/($K$5*1000))+$H$5*(CK475*CD475/($K$5*1000))*(CK475*CD475/($K$5*1000)))</f>
        <v>0</v>
      </c>
      <c r="S475">
        <f>J475*(1000-(1000*0.61365*exp(17.502*W475/(240.97+W475))/(CD475+CE475)+BY475)/2)/(1000*0.61365*exp(17.502*W475/(240.97+W475))/(CD475+CE475)-BY475)</f>
        <v>0</v>
      </c>
      <c r="T475">
        <f>1/((BS475+1)/(Q475/1.6)+1/(R475/1.37)) + BS475/((BS475+1)/(Q475/1.6) + BS475/(R475/1.37))</f>
        <v>0</v>
      </c>
      <c r="U475">
        <f>(BN475*BQ475)</f>
        <v>0</v>
      </c>
      <c r="V475">
        <f>(CF475+(U475+2*0.95*5.67E-8*(((CF475+$B$7)+273)^4-(CF475+273)^4)-44100*J475)/(1.84*29.3*R475+8*0.95*5.67E-8*(CF475+273)^3))</f>
        <v>0</v>
      </c>
      <c r="W475">
        <f>($C$7*CG475+$D$7*CH475+$E$7*V475)</f>
        <v>0</v>
      </c>
      <c r="X475">
        <f>0.61365*exp(17.502*W475/(240.97+W475))</f>
        <v>0</v>
      </c>
      <c r="Y475">
        <f>(Z475/AA475*100)</f>
        <v>0</v>
      </c>
      <c r="Z475">
        <f>BY475*(CD475+CE475)/1000</f>
        <v>0</v>
      </c>
      <c r="AA475">
        <f>0.61365*exp(17.502*CF475/(240.97+CF475))</f>
        <v>0</v>
      </c>
      <c r="AB475">
        <f>(X475-BY475*(CD475+CE475)/1000)</f>
        <v>0</v>
      </c>
      <c r="AC475">
        <f>(-J475*44100)</f>
        <v>0</v>
      </c>
      <c r="AD475">
        <f>2*29.3*R475*0.92*(CF475-W475)</f>
        <v>0</v>
      </c>
      <c r="AE475">
        <f>2*0.95*5.67E-8*(((CF475+$B$7)+273)^4-(W475+273)^4)</f>
        <v>0</v>
      </c>
      <c r="AF475">
        <f>U475+AE475+AC475+AD475</f>
        <v>0</v>
      </c>
      <c r="AG475">
        <v>8</v>
      </c>
      <c r="AH475">
        <v>1</v>
      </c>
      <c r="AI475">
        <f>IF(AG475*$H$13&gt;=AK475,1.0,(AK475/(AK475-AG475*$H$13)))</f>
        <v>0</v>
      </c>
      <c r="AJ475">
        <f>(AI475-1)*100</f>
        <v>0</v>
      </c>
      <c r="AK475">
        <f>MAX(0,($B$13+$C$13*CK475)/(1+$D$13*CK475)*CD475/(CF475+273)*$E$13)</f>
        <v>0</v>
      </c>
      <c r="AL475" t="s">
        <v>292</v>
      </c>
      <c r="AM475" t="s">
        <v>292</v>
      </c>
      <c r="AN475">
        <v>0</v>
      </c>
      <c r="AO475">
        <v>0</v>
      </c>
      <c r="AP475">
        <f>1-AN475/AO475</f>
        <v>0</v>
      </c>
      <c r="AQ475">
        <v>0</v>
      </c>
      <c r="AR475" t="s">
        <v>292</v>
      </c>
      <c r="AS475" t="s">
        <v>292</v>
      </c>
      <c r="AT475">
        <v>0</v>
      </c>
      <c r="AU475">
        <v>0</v>
      </c>
      <c r="AV475">
        <f>1-AT475/AU475</f>
        <v>0</v>
      </c>
      <c r="AW475">
        <v>0.5</v>
      </c>
      <c r="AX475">
        <f>BO475</f>
        <v>0</v>
      </c>
      <c r="AY475">
        <f>L475</f>
        <v>0</v>
      </c>
      <c r="AZ475">
        <f>AV475*AW475*AX475</f>
        <v>0</v>
      </c>
      <c r="BA475">
        <f>(AY475-AQ475)/AX475</f>
        <v>0</v>
      </c>
      <c r="BB475">
        <f>(AO475-AU475)/AU475</f>
        <v>0</v>
      </c>
      <c r="BC475">
        <f>AN475/(AP475+AN475/AU475)</f>
        <v>0</v>
      </c>
      <c r="BD475" t="s">
        <v>292</v>
      </c>
      <c r="BE475">
        <v>0</v>
      </c>
      <c r="BF475">
        <f>IF(BE475&lt;&gt;0, BE475, BC475)</f>
        <v>0</v>
      </c>
      <c r="BG475">
        <f>1-BF475/AU475</f>
        <v>0</v>
      </c>
      <c r="BH475">
        <f>(AU475-AT475)/(AU475-BF475)</f>
        <v>0</v>
      </c>
      <c r="BI475">
        <f>(AO475-AU475)/(AO475-BF475)</f>
        <v>0</v>
      </c>
      <c r="BJ475">
        <f>(AU475-AT475)/(AU475-AN475)</f>
        <v>0</v>
      </c>
      <c r="BK475">
        <f>(AO475-AU475)/(AO475-AN475)</f>
        <v>0</v>
      </c>
      <c r="BL475">
        <f>(BH475*BF475/AT475)</f>
        <v>0</v>
      </c>
      <c r="BM475">
        <f>(1-BL475)</f>
        <v>0</v>
      </c>
      <c r="BN475">
        <f>$B$11*CL475+$C$11*CM475+$F$11*CN475*(1-CQ475)</f>
        <v>0</v>
      </c>
      <c r="BO475">
        <f>BN475*BP475</f>
        <v>0</v>
      </c>
      <c r="BP475">
        <f>($B$11*$D$9+$C$11*$D$9+$F$11*((DA475+CS475)/MAX(DA475+CS475+DB475, 0.1)*$I$9+DB475/MAX(DA475+CS475+DB475, 0.1)*$J$9))/($B$11+$C$11+$F$11)</f>
        <v>0</v>
      </c>
      <c r="BQ475">
        <f>($B$11*$K$9+$C$11*$K$9+$F$11*((DA475+CS475)/MAX(DA475+CS475+DB475, 0.1)*$P$9+DB475/MAX(DA475+CS475+DB475, 0.1)*$Q$9))/($B$11+$C$11+$F$11)</f>
        <v>0</v>
      </c>
      <c r="BR475">
        <v>6</v>
      </c>
      <c r="BS475">
        <v>0.5</v>
      </c>
      <c r="BT475" t="s">
        <v>293</v>
      </c>
      <c r="BU475">
        <v>2</v>
      </c>
      <c r="BV475">
        <v>1626127229.6</v>
      </c>
      <c r="BW475">
        <v>398.803333333333</v>
      </c>
      <c r="BX475">
        <v>419.953333333333</v>
      </c>
      <c r="BY475">
        <v>15.6847</v>
      </c>
      <c r="BZ475">
        <v>9.29020333333333</v>
      </c>
      <c r="CA475">
        <v>396.678333333333</v>
      </c>
      <c r="CB475">
        <v>15.6750666666667</v>
      </c>
      <c r="CC475">
        <v>900.014666666667</v>
      </c>
      <c r="CD475">
        <v>100.767666666667</v>
      </c>
      <c r="CE475">
        <v>0.112174333333333</v>
      </c>
      <c r="CF475">
        <v>31.3205666666667</v>
      </c>
      <c r="CG475">
        <v>28.9903333333333</v>
      </c>
      <c r="CH475">
        <v>999.9</v>
      </c>
      <c r="CI475">
        <v>0</v>
      </c>
      <c r="CJ475">
        <v>0</v>
      </c>
      <c r="CK475">
        <v>10036.9</v>
      </c>
      <c r="CL475">
        <v>0</v>
      </c>
      <c r="CM475">
        <v>0.221023</v>
      </c>
      <c r="CN475">
        <v>1460.04</v>
      </c>
      <c r="CO475">
        <v>0.973004</v>
      </c>
      <c r="CP475">
        <v>0.0269961</v>
      </c>
      <c r="CQ475">
        <v>0</v>
      </c>
      <c r="CR475">
        <v>880.069333333333</v>
      </c>
      <c r="CS475">
        <v>4.99999</v>
      </c>
      <c r="CT475">
        <v>12944.0666666667</v>
      </c>
      <c r="CU475">
        <v>12728.7</v>
      </c>
      <c r="CV475">
        <v>41.062</v>
      </c>
      <c r="CW475">
        <v>42.625</v>
      </c>
      <c r="CX475">
        <v>41.937</v>
      </c>
      <c r="CY475">
        <v>42.25</v>
      </c>
      <c r="CZ475">
        <v>43.5</v>
      </c>
      <c r="DA475">
        <v>1415.76</v>
      </c>
      <c r="DB475">
        <v>39.28</v>
      </c>
      <c r="DC475">
        <v>0</v>
      </c>
      <c r="DD475">
        <v>1626127239.7</v>
      </c>
      <c r="DE475">
        <v>0</v>
      </c>
      <c r="DF475">
        <v>879.766653846154</v>
      </c>
      <c r="DG475">
        <v>2.28523077124112</v>
      </c>
      <c r="DH475">
        <v>48.892307688035</v>
      </c>
      <c r="DI475">
        <v>12937.9038461538</v>
      </c>
      <c r="DJ475">
        <v>15</v>
      </c>
      <c r="DK475">
        <v>1626126261</v>
      </c>
      <c r="DL475" t="s">
        <v>294</v>
      </c>
      <c r="DM475">
        <v>1626126255</v>
      </c>
      <c r="DN475">
        <v>1626126261</v>
      </c>
      <c r="DO475">
        <v>7</v>
      </c>
      <c r="DP475">
        <v>0.339</v>
      </c>
      <c r="DQ475">
        <v>0.02</v>
      </c>
      <c r="DR475">
        <v>2.158</v>
      </c>
      <c r="DS475">
        <v>-0.064</v>
      </c>
      <c r="DT475">
        <v>420</v>
      </c>
      <c r="DU475">
        <v>4</v>
      </c>
      <c r="DV475">
        <v>0.09</v>
      </c>
      <c r="DW475">
        <v>0.05</v>
      </c>
      <c r="DX475">
        <v>-21.1856414634146</v>
      </c>
      <c r="DY475">
        <v>0.225752613240391</v>
      </c>
      <c r="DZ475">
        <v>0.0407089130026632</v>
      </c>
      <c r="EA475">
        <v>1</v>
      </c>
      <c r="EB475">
        <v>879.588628571428</v>
      </c>
      <c r="EC475">
        <v>2.88124221522752</v>
      </c>
      <c r="ED475">
        <v>0.360161240534958</v>
      </c>
      <c r="EE475">
        <v>1</v>
      </c>
      <c r="EF475">
        <v>6.3668843902439</v>
      </c>
      <c r="EG475">
        <v>0.262564599303132</v>
      </c>
      <c r="EH475">
        <v>0.0274269407387469</v>
      </c>
      <c r="EI475">
        <v>0</v>
      </c>
      <c r="EJ475">
        <v>2</v>
      </c>
      <c r="EK475">
        <v>3</v>
      </c>
      <c r="EL475" t="s">
        <v>340</v>
      </c>
      <c r="EM475">
        <v>100</v>
      </c>
      <c r="EN475">
        <v>100</v>
      </c>
      <c r="EO475">
        <v>2.125</v>
      </c>
      <c r="EP475">
        <v>0.0098</v>
      </c>
      <c r="EQ475">
        <v>1.36772170046793</v>
      </c>
      <c r="ER475">
        <v>0.00225868272383977</v>
      </c>
      <c r="ES475">
        <v>-9.96746185667655e-07</v>
      </c>
      <c r="ET475">
        <v>2.83711317370827e-10</v>
      </c>
      <c r="EU475">
        <v>-0.063082517618382</v>
      </c>
      <c r="EV475">
        <v>-0.00217948432402501</v>
      </c>
      <c r="EW475">
        <v>0.000453263451741206</v>
      </c>
      <c r="EX475">
        <v>-1.16319206543697e-06</v>
      </c>
      <c r="EY475">
        <v>-2</v>
      </c>
      <c r="EZ475">
        <v>2196</v>
      </c>
      <c r="FA475">
        <v>1</v>
      </c>
      <c r="FB475">
        <v>25</v>
      </c>
      <c r="FC475">
        <v>16.3</v>
      </c>
      <c r="FD475">
        <v>16.2</v>
      </c>
      <c r="FE475">
        <v>18</v>
      </c>
      <c r="FF475">
        <v>950.277</v>
      </c>
      <c r="FG475">
        <v>430.011</v>
      </c>
      <c r="FH475">
        <v>38.0469</v>
      </c>
      <c r="FI475">
        <v>25.569</v>
      </c>
      <c r="FJ475">
        <v>30.0006</v>
      </c>
      <c r="FK475">
        <v>25.5559</v>
      </c>
      <c r="FL475">
        <v>25.5816</v>
      </c>
      <c r="FM475">
        <v>25.3632</v>
      </c>
      <c r="FN475">
        <v>49.5178</v>
      </c>
      <c r="FO475">
        <v>0</v>
      </c>
      <c r="FP475">
        <v>38.12</v>
      </c>
      <c r="FQ475">
        <v>420</v>
      </c>
      <c r="FR475">
        <v>9.44432</v>
      </c>
      <c r="FS475">
        <v>101.431</v>
      </c>
      <c r="FT475">
        <v>102.042</v>
      </c>
    </row>
    <row r="476" spans="1:176">
      <c r="A476">
        <v>460</v>
      </c>
      <c r="B476">
        <v>1626127232.6</v>
      </c>
      <c r="C476">
        <v>918.099999904633</v>
      </c>
      <c r="D476" t="s">
        <v>1214</v>
      </c>
      <c r="E476" t="s">
        <v>1215</v>
      </c>
      <c r="F476">
        <v>1</v>
      </c>
      <c r="I476">
        <v>1626127231.6</v>
      </c>
      <c r="J476">
        <f>(K476)/1000</f>
        <v>0</v>
      </c>
      <c r="K476">
        <f>1000*CC476*AI476*(BY476-BZ476)/(100*BR476*(1000-AI476*BY476))</f>
        <v>0</v>
      </c>
      <c r="L476">
        <f>CC476*AI476*(BX476-BW476*(1000-AI476*BZ476)/(1000-AI476*BY476))/(100*BR476)</f>
        <v>0</v>
      </c>
      <c r="M476">
        <f>BW476 - IF(AI476&gt;1, L476*BR476*100.0/(AK476*CK476), 0)</f>
        <v>0</v>
      </c>
      <c r="N476">
        <f>((T476-J476/2)*M476-L476)/(T476+J476/2)</f>
        <v>0</v>
      </c>
      <c r="O476">
        <f>N476*(CD476+CE476)/1000.0</f>
        <v>0</v>
      </c>
      <c r="P476">
        <f>(BW476 - IF(AI476&gt;1, L476*BR476*100.0/(AK476*CK476), 0))*(CD476+CE476)/1000.0</f>
        <v>0</v>
      </c>
      <c r="Q476">
        <f>2.0/((1/S476-1/R476)+SIGN(S476)*SQRT((1/S476-1/R476)*(1/S476-1/R476) + 4*BS476/((BS476+1)*(BS476+1))*(2*1/S476*1/R476-1/R476*1/R476)))</f>
        <v>0</v>
      </c>
      <c r="R476">
        <f>IF(LEFT(BT476,1)&lt;&gt;"0",IF(LEFT(BT476,1)="1",3.0,BU476),$D$5+$E$5*(CK476*CD476/($K$5*1000))+$F$5*(CK476*CD476/($K$5*1000))*MAX(MIN(BR476,$J$5),$I$5)*MAX(MIN(BR476,$J$5),$I$5)+$G$5*MAX(MIN(BR476,$J$5),$I$5)*(CK476*CD476/($K$5*1000))+$H$5*(CK476*CD476/($K$5*1000))*(CK476*CD476/($K$5*1000)))</f>
        <v>0</v>
      </c>
      <c r="S476">
        <f>J476*(1000-(1000*0.61365*exp(17.502*W476/(240.97+W476))/(CD476+CE476)+BY476)/2)/(1000*0.61365*exp(17.502*W476/(240.97+W476))/(CD476+CE476)-BY476)</f>
        <v>0</v>
      </c>
      <c r="T476">
        <f>1/((BS476+1)/(Q476/1.6)+1/(R476/1.37)) + BS476/((BS476+1)/(Q476/1.6) + BS476/(R476/1.37))</f>
        <v>0</v>
      </c>
      <c r="U476">
        <f>(BN476*BQ476)</f>
        <v>0</v>
      </c>
      <c r="V476">
        <f>(CF476+(U476+2*0.95*5.67E-8*(((CF476+$B$7)+273)^4-(CF476+273)^4)-44100*J476)/(1.84*29.3*R476+8*0.95*5.67E-8*(CF476+273)^3))</f>
        <v>0</v>
      </c>
      <c r="W476">
        <f>($C$7*CG476+$D$7*CH476+$E$7*V476)</f>
        <v>0</v>
      </c>
      <c r="X476">
        <f>0.61365*exp(17.502*W476/(240.97+W476))</f>
        <v>0</v>
      </c>
      <c r="Y476">
        <f>(Z476/AA476*100)</f>
        <v>0</v>
      </c>
      <c r="Z476">
        <f>BY476*(CD476+CE476)/1000</f>
        <v>0</v>
      </c>
      <c r="AA476">
        <f>0.61365*exp(17.502*CF476/(240.97+CF476))</f>
        <v>0</v>
      </c>
      <c r="AB476">
        <f>(X476-BY476*(CD476+CE476)/1000)</f>
        <v>0</v>
      </c>
      <c r="AC476">
        <f>(-J476*44100)</f>
        <v>0</v>
      </c>
      <c r="AD476">
        <f>2*29.3*R476*0.92*(CF476-W476)</f>
        <v>0</v>
      </c>
      <c r="AE476">
        <f>2*0.95*5.67E-8*(((CF476+$B$7)+273)^4-(W476+273)^4)</f>
        <v>0</v>
      </c>
      <c r="AF476">
        <f>U476+AE476+AC476+AD476</f>
        <v>0</v>
      </c>
      <c r="AG476">
        <v>8</v>
      </c>
      <c r="AH476">
        <v>1</v>
      </c>
      <c r="AI476">
        <f>IF(AG476*$H$13&gt;=AK476,1.0,(AK476/(AK476-AG476*$H$13)))</f>
        <v>0</v>
      </c>
      <c r="AJ476">
        <f>(AI476-1)*100</f>
        <v>0</v>
      </c>
      <c r="AK476">
        <f>MAX(0,($B$13+$C$13*CK476)/(1+$D$13*CK476)*CD476/(CF476+273)*$E$13)</f>
        <v>0</v>
      </c>
      <c r="AL476" t="s">
        <v>292</v>
      </c>
      <c r="AM476" t="s">
        <v>292</v>
      </c>
      <c r="AN476">
        <v>0</v>
      </c>
      <c r="AO476">
        <v>0</v>
      </c>
      <c r="AP476">
        <f>1-AN476/AO476</f>
        <v>0</v>
      </c>
      <c r="AQ476">
        <v>0</v>
      </c>
      <c r="AR476" t="s">
        <v>292</v>
      </c>
      <c r="AS476" t="s">
        <v>292</v>
      </c>
      <c r="AT476">
        <v>0</v>
      </c>
      <c r="AU476">
        <v>0</v>
      </c>
      <c r="AV476">
        <f>1-AT476/AU476</f>
        <v>0</v>
      </c>
      <c r="AW476">
        <v>0.5</v>
      </c>
      <c r="AX476">
        <f>BO476</f>
        <v>0</v>
      </c>
      <c r="AY476">
        <f>L476</f>
        <v>0</v>
      </c>
      <c r="AZ476">
        <f>AV476*AW476*AX476</f>
        <v>0</v>
      </c>
      <c r="BA476">
        <f>(AY476-AQ476)/AX476</f>
        <v>0</v>
      </c>
      <c r="BB476">
        <f>(AO476-AU476)/AU476</f>
        <v>0</v>
      </c>
      <c r="BC476">
        <f>AN476/(AP476+AN476/AU476)</f>
        <v>0</v>
      </c>
      <c r="BD476" t="s">
        <v>292</v>
      </c>
      <c r="BE476">
        <v>0</v>
      </c>
      <c r="BF476">
        <f>IF(BE476&lt;&gt;0, BE476, BC476)</f>
        <v>0</v>
      </c>
      <c r="BG476">
        <f>1-BF476/AU476</f>
        <v>0</v>
      </c>
      <c r="BH476">
        <f>(AU476-AT476)/(AU476-BF476)</f>
        <v>0</v>
      </c>
      <c r="BI476">
        <f>(AO476-AU476)/(AO476-BF476)</f>
        <v>0</v>
      </c>
      <c r="BJ476">
        <f>(AU476-AT476)/(AU476-AN476)</f>
        <v>0</v>
      </c>
      <c r="BK476">
        <f>(AO476-AU476)/(AO476-AN476)</f>
        <v>0</v>
      </c>
      <c r="BL476">
        <f>(BH476*BF476/AT476)</f>
        <v>0</v>
      </c>
      <c r="BM476">
        <f>(1-BL476)</f>
        <v>0</v>
      </c>
      <c r="BN476">
        <f>$B$11*CL476+$C$11*CM476+$F$11*CN476*(1-CQ476)</f>
        <v>0</v>
      </c>
      <c r="BO476">
        <f>BN476*BP476</f>
        <v>0</v>
      </c>
      <c r="BP476">
        <f>($B$11*$D$9+$C$11*$D$9+$F$11*((DA476+CS476)/MAX(DA476+CS476+DB476, 0.1)*$I$9+DB476/MAX(DA476+CS476+DB476, 0.1)*$J$9))/($B$11+$C$11+$F$11)</f>
        <v>0</v>
      </c>
      <c r="BQ476">
        <f>($B$11*$K$9+$C$11*$K$9+$F$11*((DA476+CS476)/MAX(DA476+CS476+DB476, 0.1)*$P$9+DB476/MAX(DA476+CS476+DB476, 0.1)*$Q$9))/($B$11+$C$11+$F$11)</f>
        <v>0</v>
      </c>
      <c r="BR476">
        <v>6</v>
      </c>
      <c r="BS476">
        <v>0.5</v>
      </c>
      <c r="BT476" t="s">
        <v>293</v>
      </c>
      <c r="BU476">
        <v>2</v>
      </c>
      <c r="BV476">
        <v>1626127231.6</v>
      </c>
      <c r="BW476">
        <v>398.821666666667</v>
      </c>
      <c r="BX476">
        <v>419.961333333333</v>
      </c>
      <c r="BY476">
        <v>15.7296333333333</v>
      </c>
      <c r="BZ476">
        <v>9.31662</v>
      </c>
      <c r="CA476">
        <v>396.697666666667</v>
      </c>
      <c r="CB476">
        <v>15.7194333333333</v>
      </c>
      <c r="CC476">
        <v>900.016</v>
      </c>
      <c r="CD476">
        <v>100.768</v>
      </c>
      <c r="CE476">
        <v>0.112593333333333</v>
      </c>
      <c r="CF476">
        <v>31.3654</v>
      </c>
      <c r="CG476">
        <v>29.0273666666667</v>
      </c>
      <c r="CH476">
        <v>999.9</v>
      </c>
      <c r="CI476">
        <v>0</v>
      </c>
      <c r="CJ476">
        <v>0</v>
      </c>
      <c r="CK476">
        <v>10012.06</v>
      </c>
      <c r="CL476">
        <v>0</v>
      </c>
      <c r="CM476">
        <v>0.221023</v>
      </c>
      <c r="CN476">
        <v>1459.87</v>
      </c>
      <c r="CO476">
        <v>0.973000666666667</v>
      </c>
      <c r="CP476">
        <v>0.0269992333333333</v>
      </c>
      <c r="CQ476">
        <v>0</v>
      </c>
      <c r="CR476">
        <v>880.098333333333</v>
      </c>
      <c r="CS476">
        <v>4.99999</v>
      </c>
      <c r="CT476">
        <v>12943.3</v>
      </c>
      <c r="CU476">
        <v>12727.2333333333</v>
      </c>
      <c r="CV476">
        <v>41.062</v>
      </c>
      <c r="CW476">
        <v>42.625</v>
      </c>
      <c r="CX476">
        <v>41.937</v>
      </c>
      <c r="CY476">
        <v>42.25</v>
      </c>
      <c r="CZ476">
        <v>43.5</v>
      </c>
      <c r="DA476">
        <v>1415.59</v>
      </c>
      <c r="DB476">
        <v>39.28</v>
      </c>
      <c r="DC476">
        <v>0</v>
      </c>
      <c r="DD476">
        <v>1626127242.1</v>
      </c>
      <c r="DE476">
        <v>0</v>
      </c>
      <c r="DF476">
        <v>879.8745</v>
      </c>
      <c r="DG476">
        <v>2.17377777303254</v>
      </c>
      <c r="DH476">
        <v>44.4581196176707</v>
      </c>
      <c r="DI476">
        <v>12939.7307692308</v>
      </c>
      <c r="DJ476">
        <v>15</v>
      </c>
      <c r="DK476">
        <v>1626126261</v>
      </c>
      <c r="DL476" t="s">
        <v>294</v>
      </c>
      <c r="DM476">
        <v>1626126255</v>
      </c>
      <c r="DN476">
        <v>1626126261</v>
      </c>
      <c r="DO476">
        <v>7</v>
      </c>
      <c r="DP476">
        <v>0.339</v>
      </c>
      <c r="DQ476">
        <v>0.02</v>
      </c>
      <c r="DR476">
        <v>2.158</v>
      </c>
      <c r="DS476">
        <v>-0.064</v>
      </c>
      <c r="DT476">
        <v>420</v>
      </c>
      <c r="DU476">
        <v>4</v>
      </c>
      <c r="DV476">
        <v>0.09</v>
      </c>
      <c r="DW476">
        <v>0.05</v>
      </c>
      <c r="DX476">
        <v>-21.1762951219512</v>
      </c>
      <c r="DY476">
        <v>0.143136585365804</v>
      </c>
      <c r="DZ476">
        <v>0.0345343374630167</v>
      </c>
      <c r="EA476">
        <v>1</v>
      </c>
      <c r="EB476">
        <v>879.663411764706</v>
      </c>
      <c r="EC476">
        <v>3.0328815927361</v>
      </c>
      <c r="ED476">
        <v>0.360233267370495</v>
      </c>
      <c r="EE476">
        <v>1</v>
      </c>
      <c r="EF476">
        <v>6.37476853658537</v>
      </c>
      <c r="EG476">
        <v>0.237267386759573</v>
      </c>
      <c r="EH476">
        <v>0.0252497386183985</v>
      </c>
      <c r="EI476">
        <v>0</v>
      </c>
      <c r="EJ476">
        <v>2</v>
      </c>
      <c r="EK476">
        <v>3</v>
      </c>
      <c r="EL476" t="s">
        <v>340</v>
      </c>
      <c r="EM476">
        <v>100</v>
      </c>
      <c r="EN476">
        <v>100</v>
      </c>
      <c r="EO476">
        <v>2.124</v>
      </c>
      <c r="EP476">
        <v>0.0104</v>
      </c>
      <c r="EQ476">
        <v>1.36772170046793</v>
      </c>
      <c r="ER476">
        <v>0.00225868272383977</v>
      </c>
      <c r="ES476">
        <v>-9.96746185667655e-07</v>
      </c>
      <c r="ET476">
        <v>2.83711317370827e-10</v>
      </c>
      <c r="EU476">
        <v>-0.063082517618382</v>
      </c>
      <c r="EV476">
        <v>-0.00217948432402501</v>
      </c>
      <c r="EW476">
        <v>0.000453263451741206</v>
      </c>
      <c r="EX476">
        <v>-1.16319206543697e-06</v>
      </c>
      <c r="EY476">
        <v>-2</v>
      </c>
      <c r="EZ476">
        <v>2196</v>
      </c>
      <c r="FA476">
        <v>1</v>
      </c>
      <c r="FB476">
        <v>25</v>
      </c>
      <c r="FC476">
        <v>16.3</v>
      </c>
      <c r="FD476">
        <v>16.2</v>
      </c>
      <c r="FE476">
        <v>18</v>
      </c>
      <c r="FF476">
        <v>950.201</v>
      </c>
      <c r="FG476">
        <v>430.139</v>
      </c>
      <c r="FH476">
        <v>38.1187</v>
      </c>
      <c r="FI476">
        <v>25.5722</v>
      </c>
      <c r="FJ476">
        <v>30.0007</v>
      </c>
      <c r="FK476">
        <v>25.5575</v>
      </c>
      <c r="FL476">
        <v>25.5828</v>
      </c>
      <c r="FM476">
        <v>25.3639</v>
      </c>
      <c r="FN476">
        <v>49.5178</v>
      </c>
      <c r="FO476">
        <v>0</v>
      </c>
      <c r="FP476">
        <v>38.22</v>
      </c>
      <c r="FQ476">
        <v>420</v>
      </c>
      <c r="FR476">
        <v>9.44985</v>
      </c>
      <c r="FS476">
        <v>101.431</v>
      </c>
      <c r="FT476">
        <v>102.043</v>
      </c>
    </row>
    <row r="477" spans="1:176">
      <c r="A477">
        <v>461</v>
      </c>
      <c r="B477">
        <v>1626127234.6</v>
      </c>
      <c r="C477">
        <v>920.099999904633</v>
      </c>
      <c r="D477" t="s">
        <v>1216</v>
      </c>
      <c r="E477" t="s">
        <v>1217</v>
      </c>
      <c r="F477">
        <v>1</v>
      </c>
      <c r="I477">
        <v>1626127233.6</v>
      </c>
      <c r="J477">
        <f>(K477)/1000</f>
        <v>0</v>
      </c>
      <c r="K477">
        <f>1000*CC477*AI477*(BY477-BZ477)/(100*BR477*(1000-AI477*BY477))</f>
        <v>0</v>
      </c>
      <c r="L477">
        <f>CC477*AI477*(BX477-BW477*(1000-AI477*BZ477)/(1000-AI477*BY477))/(100*BR477)</f>
        <v>0</v>
      </c>
      <c r="M477">
        <f>BW477 - IF(AI477&gt;1, L477*BR477*100.0/(AK477*CK477), 0)</f>
        <v>0</v>
      </c>
      <c r="N477">
        <f>((T477-J477/2)*M477-L477)/(T477+J477/2)</f>
        <v>0</v>
      </c>
      <c r="O477">
        <f>N477*(CD477+CE477)/1000.0</f>
        <v>0</v>
      </c>
      <c r="P477">
        <f>(BW477 - IF(AI477&gt;1, L477*BR477*100.0/(AK477*CK477), 0))*(CD477+CE477)/1000.0</f>
        <v>0</v>
      </c>
      <c r="Q477">
        <f>2.0/((1/S477-1/R477)+SIGN(S477)*SQRT((1/S477-1/R477)*(1/S477-1/R477) + 4*BS477/((BS477+1)*(BS477+1))*(2*1/S477*1/R477-1/R477*1/R477)))</f>
        <v>0</v>
      </c>
      <c r="R477">
        <f>IF(LEFT(BT477,1)&lt;&gt;"0",IF(LEFT(BT477,1)="1",3.0,BU477),$D$5+$E$5*(CK477*CD477/($K$5*1000))+$F$5*(CK477*CD477/($K$5*1000))*MAX(MIN(BR477,$J$5),$I$5)*MAX(MIN(BR477,$J$5),$I$5)+$G$5*MAX(MIN(BR477,$J$5),$I$5)*(CK477*CD477/($K$5*1000))+$H$5*(CK477*CD477/($K$5*1000))*(CK477*CD477/($K$5*1000)))</f>
        <v>0</v>
      </c>
      <c r="S477">
        <f>J477*(1000-(1000*0.61365*exp(17.502*W477/(240.97+W477))/(CD477+CE477)+BY477)/2)/(1000*0.61365*exp(17.502*W477/(240.97+W477))/(CD477+CE477)-BY477)</f>
        <v>0</v>
      </c>
      <c r="T477">
        <f>1/((BS477+1)/(Q477/1.6)+1/(R477/1.37)) + BS477/((BS477+1)/(Q477/1.6) + BS477/(R477/1.37))</f>
        <v>0</v>
      </c>
      <c r="U477">
        <f>(BN477*BQ477)</f>
        <v>0</v>
      </c>
      <c r="V477">
        <f>(CF477+(U477+2*0.95*5.67E-8*(((CF477+$B$7)+273)^4-(CF477+273)^4)-44100*J477)/(1.84*29.3*R477+8*0.95*5.67E-8*(CF477+273)^3))</f>
        <v>0</v>
      </c>
      <c r="W477">
        <f>($C$7*CG477+$D$7*CH477+$E$7*V477)</f>
        <v>0</v>
      </c>
      <c r="X477">
        <f>0.61365*exp(17.502*W477/(240.97+W477))</f>
        <v>0</v>
      </c>
      <c r="Y477">
        <f>(Z477/AA477*100)</f>
        <v>0</v>
      </c>
      <c r="Z477">
        <f>BY477*(CD477+CE477)/1000</f>
        <v>0</v>
      </c>
      <c r="AA477">
        <f>0.61365*exp(17.502*CF477/(240.97+CF477))</f>
        <v>0</v>
      </c>
      <c r="AB477">
        <f>(X477-BY477*(CD477+CE477)/1000)</f>
        <v>0</v>
      </c>
      <c r="AC477">
        <f>(-J477*44100)</f>
        <v>0</v>
      </c>
      <c r="AD477">
        <f>2*29.3*R477*0.92*(CF477-W477)</f>
        <v>0</v>
      </c>
      <c r="AE477">
        <f>2*0.95*5.67E-8*(((CF477+$B$7)+273)^4-(W477+273)^4)</f>
        <v>0</v>
      </c>
      <c r="AF477">
        <f>U477+AE477+AC477+AD477</f>
        <v>0</v>
      </c>
      <c r="AG477">
        <v>8</v>
      </c>
      <c r="AH477">
        <v>1</v>
      </c>
      <c r="AI477">
        <f>IF(AG477*$H$13&gt;=AK477,1.0,(AK477/(AK477-AG477*$H$13)))</f>
        <v>0</v>
      </c>
      <c r="AJ477">
        <f>(AI477-1)*100</f>
        <v>0</v>
      </c>
      <c r="AK477">
        <f>MAX(0,($B$13+$C$13*CK477)/(1+$D$13*CK477)*CD477/(CF477+273)*$E$13)</f>
        <v>0</v>
      </c>
      <c r="AL477" t="s">
        <v>292</v>
      </c>
      <c r="AM477" t="s">
        <v>292</v>
      </c>
      <c r="AN477">
        <v>0</v>
      </c>
      <c r="AO477">
        <v>0</v>
      </c>
      <c r="AP477">
        <f>1-AN477/AO477</f>
        <v>0</v>
      </c>
      <c r="AQ477">
        <v>0</v>
      </c>
      <c r="AR477" t="s">
        <v>292</v>
      </c>
      <c r="AS477" t="s">
        <v>292</v>
      </c>
      <c r="AT477">
        <v>0</v>
      </c>
      <c r="AU477">
        <v>0</v>
      </c>
      <c r="AV477">
        <f>1-AT477/AU477</f>
        <v>0</v>
      </c>
      <c r="AW477">
        <v>0.5</v>
      </c>
      <c r="AX477">
        <f>BO477</f>
        <v>0</v>
      </c>
      <c r="AY477">
        <f>L477</f>
        <v>0</v>
      </c>
      <c r="AZ477">
        <f>AV477*AW477*AX477</f>
        <v>0</v>
      </c>
      <c r="BA477">
        <f>(AY477-AQ477)/AX477</f>
        <v>0</v>
      </c>
      <c r="BB477">
        <f>(AO477-AU477)/AU477</f>
        <v>0</v>
      </c>
      <c r="BC477">
        <f>AN477/(AP477+AN477/AU477)</f>
        <v>0</v>
      </c>
      <c r="BD477" t="s">
        <v>292</v>
      </c>
      <c r="BE477">
        <v>0</v>
      </c>
      <c r="BF477">
        <f>IF(BE477&lt;&gt;0, BE477, BC477)</f>
        <v>0</v>
      </c>
      <c r="BG477">
        <f>1-BF477/AU477</f>
        <v>0</v>
      </c>
      <c r="BH477">
        <f>(AU477-AT477)/(AU477-BF477)</f>
        <v>0</v>
      </c>
      <c r="BI477">
        <f>(AO477-AU477)/(AO477-BF477)</f>
        <v>0</v>
      </c>
      <c r="BJ477">
        <f>(AU477-AT477)/(AU477-AN477)</f>
        <v>0</v>
      </c>
      <c r="BK477">
        <f>(AO477-AU477)/(AO477-AN477)</f>
        <v>0</v>
      </c>
      <c r="BL477">
        <f>(BH477*BF477/AT477)</f>
        <v>0</v>
      </c>
      <c r="BM477">
        <f>(1-BL477)</f>
        <v>0</v>
      </c>
      <c r="BN477">
        <f>$B$11*CL477+$C$11*CM477+$F$11*CN477*(1-CQ477)</f>
        <v>0</v>
      </c>
      <c r="BO477">
        <f>BN477*BP477</f>
        <v>0</v>
      </c>
      <c r="BP477">
        <f>($B$11*$D$9+$C$11*$D$9+$F$11*((DA477+CS477)/MAX(DA477+CS477+DB477, 0.1)*$I$9+DB477/MAX(DA477+CS477+DB477, 0.1)*$J$9))/($B$11+$C$11+$F$11)</f>
        <v>0</v>
      </c>
      <c r="BQ477">
        <f>($B$11*$K$9+$C$11*$K$9+$F$11*((DA477+CS477)/MAX(DA477+CS477+DB477, 0.1)*$P$9+DB477/MAX(DA477+CS477+DB477, 0.1)*$Q$9))/($B$11+$C$11+$F$11)</f>
        <v>0</v>
      </c>
      <c r="BR477">
        <v>6</v>
      </c>
      <c r="BS477">
        <v>0.5</v>
      </c>
      <c r="BT477" t="s">
        <v>293</v>
      </c>
      <c r="BU477">
        <v>2</v>
      </c>
      <c r="BV477">
        <v>1626127233.6</v>
      </c>
      <c r="BW477">
        <v>398.835666666667</v>
      </c>
      <c r="BX477">
        <v>419.952666666667</v>
      </c>
      <c r="BY477">
        <v>15.7665333333333</v>
      </c>
      <c r="BZ477">
        <v>9.33537666666667</v>
      </c>
      <c r="CA477">
        <v>396.711</v>
      </c>
      <c r="CB477">
        <v>15.756</v>
      </c>
      <c r="CC477">
        <v>900.005666666667</v>
      </c>
      <c r="CD477">
        <v>100.768666666667</v>
      </c>
      <c r="CE477">
        <v>0.113015333333333</v>
      </c>
      <c r="CF477">
        <v>31.4108</v>
      </c>
      <c r="CG477">
        <v>29.0801</v>
      </c>
      <c r="CH477">
        <v>999.9</v>
      </c>
      <c r="CI477">
        <v>0</v>
      </c>
      <c r="CJ477">
        <v>0</v>
      </c>
      <c r="CK477">
        <v>9973.33666666667</v>
      </c>
      <c r="CL477">
        <v>0</v>
      </c>
      <c r="CM477">
        <v>0.221023</v>
      </c>
      <c r="CN477">
        <v>1460.03666666667</v>
      </c>
      <c r="CO477">
        <v>0.973004</v>
      </c>
      <c r="CP477">
        <v>0.0269961</v>
      </c>
      <c r="CQ477">
        <v>0</v>
      </c>
      <c r="CR477">
        <v>880.170333333333</v>
      </c>
      <c r="CS477">
        <v>4.99999</v>
      </c>
      <c r="CT477">
        <v>12946.6666666667</v>
      </c>
      <c r="CU477">
        <v>12728.6666666667</v>
      </c>
      <c r="CV477">
        <v>41.062</v>
      </c>
      <c r="CW477">
        <v>42.625</v>
      </c>
      <c r="CX477">
        <v>41.937</v>
      </c>
      <c r="CY477">
        <v>42.25</v>
      </c>
      <c r="CZ477">
        <v>43.562</v>
      </c>
      <c r="DA477">
        <v>1415.75666666667</v>
      </c>
      <c r="DB477">
        <v>39.28</v>
      </c>
      <c r="DC477">
        <v>0</v>
      </c>
      <c r="DD477">
        <v>1626127243.9</v>
      </c>
      <c r="DE477">
        <v>0</v>
      </c>
      <c r="DF477">
        <v>879.93688</v>
      </c>
      <c r="DG477">
        <v>2.40892307054015</v>
      </c>
      <c r="DH477">
        <v>48.9692306598926</v>
      </c>
      <c r="DI477">
        <v>12941.332</v>
      </c>
      <c r="DJ477">
        <v>15</v>
      </c>
      <c r="DK477">
        <v>1626126261</v>
      </c>
      <c r="DL477" t="s">
        <v>294</v>
      </c>
      <c r="DM477">
        <v>1626126255</v>
      </c>
      <c r="DN477">
        <v>1626126261</v>
      </c>
      <c r="DO477">
        <v>7</v>
      </c>
      <c r="DP477">
        <v>0.339</v>
      </c>
      <c r="DQ477">
        <v>0.02</v>
      </c>
      <c r="DR477">
        <v>2.158</v>
      </c>
      <c r="DS477">
        <v>-0.064</v>
      </c>
      <c r="DT477">
        <v>420</v>
      </c>
      <c r="DU477">
        <v>4</v>
      </c>
      <c r="DV477">
        <v>0.09</v>
      </c>
      <c r="DW477">
        <v>0.05</v>
      </c>
      <c r="DX477">
        <v>-21.1673097560976</v>
      </c>
      <c r="DY477">
        <v>0.157703832752594</v>
      </c>
      <c r="DZ477">
        <v>0.0350430244607275</v>
      </c>
      <c r="EA477">
        <v>1</v>
      </c>
      <c r="EB477">
        <v>879.776212121212</v>
      </c>
      <c r="EC477">
        <v>2.84528817772209</v>
      </c>
      <c r="ED477">
        <v>0.333944175844336</v>
      </c>
      <c r="EE477">
        <v>1</v>
      </c>
      <c r="EF477">
        <v>6.38471097560976</v>
      </c>
      <c r="EG477">
        <v>0.219369407665503</v>
      </c>
      <c r="EH477">
        <v>0.0231056653178369</v>
      </c>
      <c r="EI477">
        <v>0</v>
      </c>
      <c r="EJ477">
        <v>2</v>
      </c>
      <c r="EK477">
        <v>3</v>
      </c>
      <c r="EL477" t="s">
        <v>340</v>
      </c>
      <c r="EM477">
        <v>100</v>
      </c>
      <c r="EN477">
        <v>100</v>
      </c>
      <c r="EO477">
        <v>2.124</v>
      </c>
      <c r="EP477">
        <v>0.0107</v>
      </c>
      <c r="EQ477">
        <v>1.36772170046793</v>
      </c>
      <c r="ER477">
        <v>0.00225868272383977</v>
      </c>
      <c r="ES477">
        <v>-9.96746185667655e-07</v>
      </c>
      <c r="ET477">
        <v>2.83711317370827e-10</v>
      </c>
      <c r="EU477">
        <v>-0.063082517618382</v>
      </c>
      <c r="EV477">
        <v>-0.00217948432402501</v>
      </c>
      <c r="EW477">
        <v>0.000453263451741206</v>
      </c>
      <c r="EX477">
        <v>-1.16319206543697e-06</v>
      </c>
      <c r="EY477">
        <v>-2</v>
      </c>
      <c r="EZ477">
        <v>2196</v>
      </c>
      <c r="FA477">
        <v>1</v>
      </c>
      <c r="FB477">
        <v>25</v>
      </c>
      <c r="FC477">
        <v>16.3</v>
      </c>
      <c r="FD477">
        <v>16.2</v>
      </c>
      <c r="FE477">
        <v>18</v>
      </c>
      <c r="FF477">
        <v>950.311</v>
      </c>
      <c r="FG477">
        <v>430.226</v>
      </c>
      <c r="FH477">
        <v>38.1844</v>
      </c>
      <c r="FI477">
        <v>25.5754</v>
      </c>
      <c r="FJ477">
        <v>30.0005</v>
      </c>
      <c r="FK477">
        <v>25.5594</v>
      </c>
      <c r="FL477">
        <v>25.5843</v>
      </c>
      <c r="FM477">
        <v>25.364</v>
      </c>
      <c r="FN477">
        <v>49.1165</v>
      </c>
      <c r="FO477">
        <v>0</v>
      </c>
      <c r="FP477">
        <v>38.32</v>
      </c>
      <c r="FQ477">
        <v>420</v>
      </c>
      <c r="FR477">
        <v>9.52752</v>
      </c>
      <c r="FS477">
        <v>101.43</v>
      </c>
      <c r="FT477">
        <v>102.043</v>
      </c>
    </row>
    <row r="478" spans="1:176">
      <c r="A478">
        <v>462</v>
      </c>
      <c r="B478">
        <v>1626127236.6</v>
      </c>
      <c r="C478">
        <v>922.099999904633</v>
      </c>
      <c r="D478" t="s">
        <v>1218</v>
      </c>
      <c r="E478" t="s">
        <v>1219</v>
      </c>
      <c r="F478">
        <v>1</v>
      </c>
      <c r="I478">
        <v>1626127235.6</v>
      </c>
      <c r="J478">
        <f>(K478)/1000</f>
        <v>0</v>
      </c>
      <c r="K478">
        <f>1000*CC478*AI478*(BY478-BZ478)/(100*BR478*(1000-AI478*BY478))</f>
        <v>0</v>
      </c>
      <c r="L478">
        <f>CC478*AI478*(BX478-BW478*(1000-AI478*BZ478)/(1000-AI478*BY478))/(100*BR478)</f>
        <v>0</v>
      </c>
      <c r="M478">
        <f>BW478 - IF(AI478&gt;1, L478*BR478*100.0/(AK478*CK478), 0)</f>
        <v>0</v>
      </c>
      <c r="N478">
        <f>((T478-J478/2)*M478-L478)/(T478+J478/2)</f>
        <v>0</v>
      </c>
      <c r="O478">
        <f>N478*(CD478+CE478)/1000.0</f>
        <v>0</v>
      </c>
      <c r="P478">
        <f>(BW478 - IF(AI478&gt;1, L478*BR478*100.0/(AK478*CK478), 0))*(CD478+CE478)/1000.0</f>
        <v>0</v>
      </c>
      <c r="Q478">
        <f>2.0/((1/S478-1/R478)+SIGN(S478)*SQRT((1/S478-1/R478)*(1/S478-1/R478) + 4*BS478/((BS478+1)*(BS478+1))*(2*1/S478*1/R478-1/R478*1/R478)))</f>
        <v>0</v>
      </c>
      <c r="R478">
        <f>IF(LEFT(BT478,1)&lt;&gt;"0",IF(LEFT(BT478,1)="1",3.0,BU478),$D$5+$E$5*(CK478*CD478/($K$5*1000))+$F$5*(CK478*CD478/($K$5*1000))*MAX(MIN(BR478,$J$5),$I$5)*MAX(MIN(BR478,$J$5),$I$5)+$G$5*MAX(MIN(BR478,$J$5),$I$5)*(CK478*CD478/($K$5*1000))+$H$5*(CK478*CD478/($K$5*1000))*(CK478*CD478/($K$5*1000)))</f>
        <v>0</v>
      </c>
      <c r="S478">
        <f>J478*(1000-(1000*0.61365*exp(17.502*W478/(240.97+W478))/(CD478+CE478)+BY478)/2)/(1000*0.61365*exp(17.502*W478/(240.97+W478))/(CD478+CE478)-BY478)</f>
        <v>0</v>
      </c>
      <c r="T478">
        <f>1/((BS478+1)/(Q478/1.6)+1/(R478/1.37)) + BS478/((BS478+1)/(Q478/1.6) + BS478/(R478/1.37))</f>
        <v>0</v>
      </c>
      <c r="U478">
        <f>(BN478*BQ478)</f>
        <v>0</v>
      </c>
      <c r="V478">
        <f>(CF478+(U478+2*0.95*5.67E-8*(((CF478+$B$7)+273)^4-(CF478+273)^4)-44100*J478)/(1.84*29.3*R478+8*0.95*5.67E-8*(CF478+273)^3))</f>
        <v>0</v>
      </c>
      <c r="W478">
        <f>($C$7*CG478+$D$7*CH478+$E$7*V478)</f>
        <v>0</v>
      </c>
      <c r="X478">
        <f>0.61365*exp(17.502*W478/(240.97+W478))</f>
        <v>0</v>
      </c>
      <c r="Y478">
        <f>(Z478/AA478*100)</f>
        <v>0</v>
      </c>
      <c r="Z478">
        <f>BY478*(CD478+CE478)/1000</f>
        <v>0</v>
      </c>
      <c r="AA478">
        <f>0.61365*exp(17.502*CF478/(240.97+CF478))</f>
        <v>0</v>
      </c>
      <c r="AB478">
        <f>(X478-BY478*(CD478+CE478)/1000)</f>
        <v>0</v>
      </c>
      <c r="AC478">
        <f>(-J478*44100)</f>
        <v>0</v>
      </c>
      <c r="AD478">
        <f>2*29.3*R478*0.92*(CF478-W478)</f>
        <v>0</v>
      </c>
      <c r="AE478">
        <f>2*0.95*5.67E-8*(((CF478+$B$7)+273)^4-(W478+273)^4)</f>
        <v>0</v>
      </c>
      <c r="AF478">
        <f>U478+AE478+AC478+AD478</f>
        <v>0</v>
      </c>
      <c r="AG478">
        <v>8</v>
      </c>
      <c r="AH478">
        <v>1</v>
      </c>
      <c r="AI478">
        <f>IF(AG478*$H$13&gt;=AK478,1.0,(AK478/(AK478-AG478*$H$13)))</f>
        <v>0</v>
      </c>
      <c r="AJ478">
        <f>(AI478-1)*100</f>
        <v>0</v>
      </c>
      <c r="AK478">
        <f>MAX(0,($B$13+$C$13*CK478)/(1+$D$13*CK478)*CD478/(CF478+273)*$E$13)</f>
        <v>0</v>
      </c>
      <c r="AL478" t="s">
        <v>292</v>
      </c>
      <c r="AM478" t="s">
        <v>292</v>
      </c>
      <c r="AN478">
        <v>0</v>
      </c>
      <c r="AO478">
        <v>0</v>
      </c>
      <c r="AP478">
        <f>1-AN478/AO478</f>
        <v>0</v>
      </c>
      <c r="AQ478">
        <v>0</v>
      </c>
      <c r="AR478" t="s">
        <v>292</v>
      </c>
      <c r="AS478" t="s">
        <v>292</v>
      </c>
      <c r="AT478">
        <v>0</v>
      </c>
      <c r="AU478">
        <v>0</v>
      </c>
      <c r="AV478">
        <f>1-AT478/AU478</f>
        <v>0</v>
      </c>
      <c r="AW478">
        <v>0.5</v>
      </c>
      <c r="AX478">
        <f>BO478</f>
        <v>0</v>
      </c>
      <c r="AY478">
        <f>L478</f>
        <v>0</v>
      </c>
      <c r="AZ478">
        <f>AV478*AW478*AX478</f>
        <v>0</v>
      </c>
      <c r="BA478">
        <f>(AY478-AQ478)/AX478</f>
        <v>0</v>
      </c>
      <c r="BB478">
        <f>(AO478-AU478)/AU478</f>
        <v>0</v>
      </c>
      <c r="BC478">
        <f>AN478/(AP478+AN478/AU478)</f>
        <v>0</v>
      </c>
      <c r="BD478" t="s">
        <v>292</v>
      </c>
      <c r="BE478">
        <v>0</v>
      </c>
      <c r="BF478">
        <f>IF(BE478&lt;&gt;0, BE478, BC478)</f>
        <v>0</v>
      </c>
      <c r="BG478">
        <f>1-BF478/AU478</f>
        <v>0</v>
      </c>
      <c r="BH478">
        <f>(AU478-AT478)/(AU478-BF478)</f>
        <v>0</v>
      </c>
      <c r="BI478">
        <f>(AO478-AU478)/(AO478-BF478)</f>
        <v>0</v>
      </c>
      <c r="BJ478">
        <f>(AU478-AT478)/(AU478-AN478)</f>
        <v>0</v>
      </c>
      <c r="BK478">
        <f>(AO478-AU478)/(AO478-AN478)</f>
        <v>0</v>
      </c>
      <c r="BL478">
        <f>(BH478*BF478/AT478)</f>
        <v>0</v>
      </c>
      <c r="BM478">
        <f>(1-BL478)</f>
        <v>0</v>
      </c>
      <c r="BN478">
        <f>$B$11*CL478+$C$11*CM478+$F$11*CN478*(1-CQ478)</f>
        <v>0</v>
      </c>
      <c r="BO478">
        <f>BN478*BP478</f>
        <v>0</v>
      </c>
      <c r="BP478">
        <f>($B$11*$D$9+$C$11*$D$9+$F$11*((DA478+CS478)/MAX(DA478+CS478+DB478, 0.1)*$I$9+DB478/MAX(DA478+CS478+DB478, 0.1)*$J$9))/($B$11+$C$11+$F$11)</f>
        <v>0</v>
      </c>
      <c r="BQ478">
        <f>($B$11*$K$9+$C$11*$K$9+$F$11*((DA478+CS478)/MAX(DA478+CS478+DB478, 0.1)*$P$9+DB478/MAX(DA478+CS478+DB478, 0.1)*$Q$9))/($B$11+$C$11+$F$11)</f>
        <v>0</v>
      </c>
      <c r="BR478">
        <v>6</v>
      </c>
      <c r="BS478">
        <v>0.5</v>
      </c>
      <c r="BT478" t="s">
        <v>293</v>
      </c>
      <c r="BU478">
        <v>2</v>
      </c>
      <c r="BV478">
        <v>1626127235.6</v>
      </c>
      <c r="BW478">
        <v>398.805</v>
      </c>
      <c r="BX478">
        <v>419.971666666667</v>
      </c>
      <c r="BY478">
        <v>15.7974666666667</v>
      </c>
      <c r="BZ478">
        <v>9.35489333333333</v>
      </c>
      <c r="CA478">
        <v>396.680333333333</v>
      </c>
      <c r="CB478">
        <v>15.7865666666667</v>
      </c>
      <c r="CC478">
        <v>900.006333333333</v>
      </c>
      <c r="CD478">
        <v>100.768666666667</v>
      </c>
      <c r="CE478">
        <v>0.112005</v>
      </c>
      <c r="CF478">
        <v>31.4548333333333</v>
      </c>
      <c r="CG478">
        <v>29.1369666666667</v>
      </c>
      <c r="CH478">
        <v>999.9</v>
      </c>
      <c r="CI478">
        <v>0</v>
      </c>
      <c r="CJ478">
        <v>0</v>
      </c>
      <c r="CK478">
        <v>10021.0333333333</v>
      </c>
      <c r="CL478">
        <v>0</v>
      </c>
      <c r="CM478">
        <v>0.221023</v>
      </c>
      <c r="CN478">
        <v>1460.03</v>
      </c>
      <c r="CO478">
        <v>0.973004</v>
      </c>
      <c r="CP478">
        <v>0.0269961</v>
      </c>
      <c r="CQ478">
        <v>0</v>
      </c>
      <c r="CR478">
        <v>880.015333333333</v>
      </c>
      <c r="CS478">
        <v>4.99999</v>
      </c>
      <c r="CT478">
        <v>12947.8</v>
      </c>
      <c r="CU478">
        <v>12728.6</v>
      </c>
      <c r="CV478">
        <v>41.062</v>
      </c>
      <c r="CW478">
        <v>42.625</v>
      </c>
      <c r="CX478">
        <v>41.937</v>
      </c>
      <c r="CY478">
        <v>42.25</v>
      </c>
      <c r="CZ478">
        <v>43.562</v>
      </c>
      <c r="DA478">
        <v>1415.75</v>
      </c>
      <c r="DB478">
        <v>39.28</v>
      </c>
      <c r="DC478">
        <v>0</v>
      </c>
      <c r="DD478">
        <v>1626127245.7</v>
      </c>
      <c r="DE478">
        <v>0</v>
      </c>
      <c r="DF478">
        <v>879.995461538461</v>
      </c>
      <c r="DG478">
        <v>1.96041025648896</v>
      </c>
      <c r="DH478">
        <v>47.2991453108226</v>
      </c>
      <c r="DI478">
        <v>12942.5730769231</v>
      </c>
      <c r="DJ478">
        <v>15</v>
      </c>
      <c r="DK478">
        <v>1626126261</v>
      </c>
      <c r="DL478" t="s">
        <v>294</v>
      </c>
      <c r="DM478">
        <v>1626126255</v>
      </c>
      <c r="DN478">
        <v>1626126261</v>
      </c>
      <c r="DO478">
        <v>7</v>
      </c>
      <c r="DP478">
        <v>0.339</v>
      </c>
      <c r="DQ478">
        <v>0.02</v>
      </c>
      <c r="DR478">
        <v>2.158</v>
      </c>
      <c r="DS478">
        <v>-0.064</v>
      </c>
      <c r="DT478">
        <v>420</v>
      </c>
      <c r="DU478">
        <v>4</v>
      </c>
      <c r="DV478">
        <v>0.09</v>
      </c>
      <c r="DW478">
        <v>0.05</v>
      </c>
      <c r="DX478">
        <v>-21.1642658536585</v>
      </c>
      <c r="DY478">
        <v>0.185138675958176</v>
      </c>
      <c r="DZ478">
        <v>0.0365603784588145</v>
      </c>
      <c r="EA478">
        <v>1</v>
      </c>
      <c r="EB478">
        <v>879.863942857143</v>
      </c>
      <c r="EC478">
        <v>2.183523514769</v>
      </c>
      <c r="ED478">
        <v>0.273673626565566</v>
      </c>
      <c r="EE478">
        <v>1</v>
      </c>
      <c r="EF478">
        <v>6.39394951219512</v>
      </c>
      <c r="EG478">
        <v>0.223589895470402</v>
      </c>
      <c r="EH478">
        <v>0.0235274449963172</v>
      </c>
      <c r="EI478">
        <v>0</v>
      </c>
      <c r="EJ478">
        <v>2</v>
      </c>
      <c r="EK478">
        <v>3</v>
      </c>
      <c r="EL478" t="s">
        <v>340</v>
      </c>
      <c r="EM478">
        <v>100</v>
      </c>
      <c r="EN478">
        <v>100</v>
      </c>
      <c r="EO478">
        <v>2.125</v>
      </c>
      <c r="EP478">
        <v>0.011</v>
      </c>
      <c r="EQ478">
        <v>1.36772170046793</v>
      </c>
      <c r="ER478">
        <v>0.00225868272383977</v>
      </c>
      <c r="ES478">
        <v>-9.96746185667655e-07</v>
      </c>
      <c r="ET478">
        <v>2.83711317370827e-10</v>
      </c>
      <c r="EU478">
        <v>-0.063082517618382</v>
      </c>
      <c r="EV478">
        <v>-0.00217948432402501</v>
      </c>
      <c r="EW478">
        <v>0.000453263451741206</v>
      </c>
      <c r="EX478">
        <v>-1.16319206543697e-06</v>
      </c>
      <c r="EY478">
        <v>-2</v>
      </c>
      <c r="EZ478">
        <v>2196</v>
      </c>
      <c r="FA478">
        <v>1</v>
      </c>
      <c r="FB478">
        <v>25</v>
      </c>
      <c r="FC478">
        <v>16.4</v>
      </c>
      <c r="FD478">
        <v>16.3</v>
      </c>
      <c r="FE478">
        <v>18</v>
      </c>
      <c r="FF478">
        <v>950.34</v>
      </c>
      <c r="FG478">
        <v>430.358</v>
      </c>
      <c r="FH478">
        <v>38.2474</v>
      </c>
      <c r="FI478">
        <v>25.5786</v>
      </c>
      <c r="FJ478">
        <v>30.0006</v>
      </c>
      <c r="FK478">
        <v>25.561</v>
      </c>
      <c r="FL478">
        <v>25.5859</v>
      </c>
      <c r="FM478">
        <v>25.3668</v>
      </c>
      <c r="FN478">
        <v>49.1165</v>
      </c>
      <c r="FO478">
        <v>0</v>
      </c>
      <c r="FP478">
        <v>38.32</v>
      </c>
      <c r="FQ478">
        <v>420</v>
      </c>
      <c r="FR478">
        <v>9.53262</v>
      </c>
      <c r="FS478">
        <v>101.429</v>
      </c>
      <c r="FT478">
        <v>102.042</v>
      </c>
    </row>
    <row r="479" spans="1:176">
      <c r="A479">
        <v>463</v>
      </c>
      <c r="B479">
        <v>1626127238.6</v>
      </c>
      <c r="C479">
        <v>924.099999904633</v>
      </c>
      <c r="D479" t="s">
        <v>1220</v>
      </c>
      <c r="E479" t="s">
        <v>1221</v>
      </c>
      <c r="F479">
        <v>1</v>
      </c>
      <c r="I479">
        <v>1626127237.6</v>
      </c>
      <c r="J479">
        <f>(K479)/1000</f>
        <v>0</v>
      </c>
      <c r="K479">
        <f>1000*CC479*AI479*(BY479-BZ479)/(100*BR479*(1000-AI479*BY479))</f>
        <v>0</v>
      </c>
      <c r="L479">
        <f>CC479*AI479*(BX479-BW479*(1000-AI479*BZ479)/(1000-AI479*BY479))/(100*BR479)</f>
        <v>0</v>
      </c>
      <c r="M479">
        <f>BW479 - IF(AI479&gt;1, L479*BR479*100.0/(AK479*CK479), 0)</f>
        <v>0</v>
      </c>
      <c r="N479">
        <f>((T479-J479/2)*M479-L479)/(T479+J479/2)</f>
        <v>0</v>
      </c>
      <c r="O479">
        <f>N479*(CD479+CE479)/1000.0</f>
        <v>0</v>
      </c>
      <c r="P479">
        <f>(BW479 - IF(AI479&gt;1, L479*BR479*100.0/(AK479*CK479), 0))*(CD479+CE479)/1000.0</f>
        <v>0</v>
      </c>
      <c r="Q479">
        <f>2.0/((1/S479-1/R479)+SIGN(S479)*SQRT((1/S479-1/R479)*(1/S479-1/R479) + 4*BS479/((BS479+1)*(BS479+1))*(2*1/S479*1/R479-1/R479*1/R479)))</f>
        <v>0</v>
      </c>
      <c r="R479">
        <f>IF(LEFT(BT479,1)&lt;&gt;"0",IF(LEFT(BT479,1)="1",3.0,BU479),$D$5+$E$5*(CK479*CD479/($K$5*1000))+$F$5*(CK479*CD479/($K$5*1000))*MAX(MIN(BR479,$J$5),$I$5)*MAX(MIN(BR479,$J$5),$I$5)+$G$5*MAX(MIN(BR479,$J$5),$I$5)*(CK479*CD479/($K$5*1000))+$H$5*(CK479*CD479/($K$5*1000))*(CK479*CD479/($K$5*1000)))</f>
        <v>0</v>
      </c>
      <c r="S479">
        <f>J479*(1000-(1000*0.61365*exp(17.502*W479/(240.97+W479))/(CD479+CE479)+BY479)/2)/(1000*0.61365*exp(17.502*W479/(240.97+W479))/(CD479+CE479)-BY479)</f>
        <v>0</v>
      </c>
      <c r="T479">
        <f>1/((BS479+1)/(Q479/1.6)+1/(R479/1.37)) + BS479/((BS479+1)/(Q479/1.6) + BS479/(R479/1.37))</f>
        <v>0</v>
      </c>
      <c r="U479">
        <f>(BN479*BQ479)</f>
        <v>0</v>
      </c>
      <c r="V479">
        <f>(CF479+(U479+2*0.95*5.67E-8*(((CF479+$B$7)+273)^4-(CF479+273)^4)-44100*J479)/(1.84*29.3*R479+8*0.95*5.67E-8*(CF479+273)^3))</f>
        <v>0</v>
      </c>
      <c r="W479">
        <f>($C$7*CG479+$D$7*CH479+$E$7*V479)</f>
        <v>0</v>
      </c>
      <c r="X479">
        <f>0.61365*exp(17.502*W479/(240.97+W479))</f>
        <v>0</v>
      </c>
      <c r="Y479">
        <f>(Z479/AA479*100)</f>
        <v>0</v>
      </c>
      <c r="Z479">
        <f>BY479*(CD479+CE479)/1000</f>
        <v>0</v>
      </c>
      <c r="AA479">
        <f>0.61365*exp(17.502*CF479/(240.97+CF479))</f>
        <v>0</v>
      </c>
      <c r="AB479">
        <f>(X479-BY479*(CD479+CE479)/1000)</f>
        <v>0</v>
      </c>
      <c r="AC479">
        <f>(-J479*44100)</f>
        <v>0</v>
      </c>
      <c r="AD479">
        <f>2*29.3*R479*0.92*(CF479-W479)</f>
        <v>0</v>
      </c>
      <c r="AE479">
        <f>2*0.95*5.67E-8*(((CF479+$B$7)+273)^4-(W479+273)^4)</f>
        <v>0</v>
      </c>
      <c r="AF479">
        <f>U479+AE479+AC479+AD479</f>
        <v>0</v>
      </c>
      <c r="AG479">
        <v>9</v>
      </c>
      <c r="AH479">
        <v>1</v>
      </c>
      <c r="AI479">
        <f>IF(AG479*$H$13&gt;=AK479,1.0,(AK479/(AK479-AG479*$H$13)))</f>
        <v>0</v>
      </c>
      <c r="AJ479">
        <f>(AI479-1)*100</f>
        <v>0</v>
      </c>
      <c r="AK479">
        <f>MAX(0,($B$13+$C$13*CK479)/(1+$D$13*CK479)*CD479/(CF479+273)*$E$13)</f>
        <v>0</v>
      </c>
      <c r="AL479" t="s">
        <v>292</v>
      </c>
      <c r="AM479" t="s">
        <v>292</v>
      </c>
      <c r="AN479">
        <v>0</v>
      </c>
      <c r="AO479">
        <v>0</v>
      </c>
      <c r="AP479">
        <f>1-AN479/AO479</f>
        <v>0</v>
      </c>
      <c r="AQ479">
        <v>0</v>
      </c>
      <c r="AR479" t="s">
        <v>292</v>
      </c>
      <c r="AS479" t="s">
        <v>292</v>
      </c>
      <c r="AT479">
        <v>0</v>
      </c>
      <c r="AU479">
        <v>0</v>
      </c>
      <c r="AV479">
        <f>1-AT479/AU479</f>
        <v>0</v>
      </c>
      <c r="AW479">
        <v>0.5</v>
      </c>
      <c r="AX479">
        <f>BO479</f>
        <v>0</v>
      </c>
      <c r="AY479">
        <f>L479</f>
        <v>0</v>
      </c>
      <c r="AZ479">
        <f>AV479*AW479*AX479</f>
        <v>0</v>
      </c>
      <c r="BA479">
        <f>(AY479-AQ479)/AX479</f>
        <v>0</v>
      </c>
      <c r="BB479">
        <f>(AO479-AU479)/AU479</f>
        <v>0</v>
      </c>
      <c r="BC479">
        <f>AN479/(AP479+AN479/AU479)</f>
        <v>0</v>
      </c>
      <c r="BD479" t="s">
        <v>292</v>
      </c>
      <c r="BE479">
        <v>0</v>
      </c>
      <c r="BF479">
        <f>IF(BE479&lt;&gt;0, BE479, BC479)</f>
        <v>0</v>
      </c>
      <c r="BG479">
        <f>1-BF479/AU479</f>
        <v>0</v>
      </c>
      <c r="BH479">
        <f>(AU479-AT479)/(AU479-BF479)</f>
        <v>0</v>
      </c>
      <c r="BI479">
        <f>(AO479-AU479)/(AO479-BF479)</f>
        <v>0</v>
      </c>
      <c r="BJ479">
        <f>(AU479-AT479)/(AU479-AN479)</f>
        <v>0</v>
      </c>
      <c r="BK479">
        <f>(AO479-AU479)/(AO479-AN479)</f>
        <v>0</v>
      </c>
      <c r="BL479">
        <f>(BH479*BF479/AT479)</f>
        <v>0</v>
      </c>
      <c r="BM479">
        <f>(1-BL479)</f>
        <v>0</v>
      </c>
      <c r="BN479">
        <f>$B$11*CL479+$C$11*CM479+$F$11*CN479*(1-CQ479)</f>
        <v>0</v>
      </c>
      <c r="BO479">
        <f>BN479*BP479</f>
        <v>0</v>
      </c>
      <c r="BP479">
        <f>($B$11*$D$9+$C$11*$D$9+$F$11*((DA479+CS479)/MAX(DA479+CS479+DB479, 0.1)*$I$9+DB479/MAX(DA479+CS479+DB479, 0.1)*$J$9))/($B$11+$C$11+$F$11)</f>
        <v>0</v>
      </c>
      <c r="BQ479">
        <f>($B$11*$K$9+$C$11*$K$9+$F$11*((DA479+CS479)/MAX(DA479+CS479+DB479, 0.1)*$P$9+DB479/MAX(DA479+CS479+DB479, 0.1)*$Q$9))/($B$11+$C$11+$F$11)</f>
        <v>0</v>
      </c>
      <c r="BR479">
        <v>6</v>
      </c>
      <c r="BS479">
        <v>0.5</v>
      </c>
      <c r="BT479" t="s">
        <v>293</v>
      </c>
      <c r="BU479">
        <v>2</v>
      </c>
      <c r="BV479">
        <v>1626127237.6</v>
      </c>
      <c r="BW479">
        <v>398.796666666667</v>
      </c>
      <c r="BX479">
        <v>419.904666666667</v>
      </c>
      <c r="BY479">
        <v>15.8320666666667</v>
      </c>
      <c r="BZ479">
        <v>9.38391333333333</v>
      </c>
      <c r="CA479">
        <v>396.672</v>
      </c>
      <c r="CB479">
        <v>15.8207666666667</v>
      </c>
      <c r="CC479">
        <v>900.020666666667</v>
      </c>
      <c r="CD479">
        <v>100.768666666667</v>
      </c>
      <c r="CE479">
        <v>0.112191666666667</v>
      </c>
      <c r="CF479">
        <v>31.4982333333333</v>
      </c>
      <c r="CG479">
        <v>29.1708</v>
      </c>
      <c r="CH479">
        <v>999.9</v>
      </c>
      <c r="CI479">
        <v>0</v>
      </c>
      <c r="CJ479">
        <v>0</v>
      </c>
      <c r="CK479">
        <v>10044.3666666667</v>
      </c>
      <c r="CL479">
        <v>0</v>
      </c>
      <c r="CM479">
        <v>0.221023</v>
      </c>
      <c r="CN479">
        <v>1459.95</v>
      </c>
      <c r="CO479">
        <v>0.973002333333333</v>
      </c>
      <c r="CP479">
        <v>0.0269976666666667</v>
      </c>
      <c r="CQ479">
        <v>0</v>
      </c>
      <c r="CR479">
        <v>880.337</v>
      </c>
      <c r="CS479">
        <v>4.99999</v>
      </c>
      <c r="CT479">
        <v>12948.5</v>
      </c>
      <c r="CU479">
        <v>12727.9</v>
      </c>
      <c r="CV479">
        <v>41.062</v>
      </c>
      <c r="CW479">
        <v>42.625</v>
      </c>
      <c r="CX479">
        <v>41.937</v>
      </c>
      <c r="CY479">
        <v>42.25</v>
      </c>
      <c r="CZ479">
        <v>43.562</v>
      </c>
      <c r="DA479">
        <v>1415.67</v>
      </c>
      <c r="DB479">
        <v>39.28</v>
      </c>
      <c r="DC479">
        <v>0</v>
      </c>
      <c r="DD479">
        <v>1626127248.1</v>
      </c>
      <c r="DE479">
        <v>0</v>
      </c>
      <c r="DF479">
        <v>880.097115384615</v>
      </c>
      <c r="DG479">
        <v>2.13015384352693</v>
      </c>
      <c r="DH479">
        <v>44.9641025563012</v>
      </c>
      <c r="DI479">
        <v>12944.3846153846</v>
      </c>
      <c r="DJ479">
        <v>15</v>
      </c>
      <c r="DK479">
        <v>1626126261</v>
      </c>
      <c r="DL479" t="s">
        <v>294</v>
      </c>
      <c r="DM479">
        <v>1626126255</v>
      </c>
      <c r="DN479">
        <v>1626126261</v>
      </c>
      <c r="DO479">
        <v>7</v>
      </c>
      <c r="DP479">
        <v>0.339</v>
      </c>
      <c r="DQ479">
        <v>0.02</v>
      </c>
      <c r="DR479">
        <v>2.158</v>
      </c>
      <c r="DS479">
        <v>-0.064</v>
      </c>
      <c r="DT479">
        <v>420</v>
      </c>
      <c r="DU479">
        <v>4</v>
      </c>
      <c r="DV479">
        <v>0.09</v>
      </c>
      <c r="DW479">
        <v>0.05</v>
      </c>
      <c r="DX479">
        <v>-21.161487804878</v>
      </c>
      <c r="DY479">
        <v>0.206483623693341</v>
      </c>
      <c r="DZ479">
        <v>0.0379369193699092</v>
      </c>
      <c r="EA479">
        <v>1</v>
      </c>
      <c r="EB479">
        <v>879.956060606061</v>
      </c>
      <c r="EC479">
        <v>2.11513695257431</v>
      </c>
      <c r="ED479">
        <v>0.253847835522833</v>
      </c>
      <c r="EE479">
        <v>1</v>
      </c>
      <c r="EF479">
        <v>6.40196268292683</v>
      </c>
      <c r="EG479">
        <v>0.252178745644605</v>
      </c>
      <c r="EH479">
        <v>0.0262143755036393</v>
      </c>
      <c r="EI479">
        <v>0</v>
      </c>
      <c r="EJ479">
        <v>2</v>
      </c>
      <c r="EK479">
        <v>3</v>
      </c>
      <c r="EL479" t="s">
        <v>340</v>
      </c>
      <c r="EM479">
        <v>100</v>
      </c>
      <c r="EN479">
        <v>100</v>
      </c>
      <c r="EO479">
        <v>2.124</v>
      </c>
      <c r="EP479">
        <v>0.0115</v>
      </c>
      <c r="EQ479">
        <v>1.36772170046793</v>
      </c>
      <c r="ER479">
        <v>0.00225868272383977</v>
      </c>
      <c r="ES479">
        <v>-9.96746185667655e-07</v>
      </c>
      <c r="ET479">
        <v>2.83711317370827e-10</v>
      </c>
      <c r="EU479">
        <v>-0.063082517618382</v>
      </c>
      <c r="EV479">
        <v>-0.00217948432402501</v>
      </c>
      <c r="EW479">
        <v>0.000453263451741206</v>
      </c>
      <c r="EX479">
        <v>-1.16319206543697e-06</v>
      </c>
      <c r="EY479">
        <v>-2</v>
      </c>
      <c r="EZ479">
        <v>2196</v>
      </c>
      <c r="FA479">
        <v>1</v>
      </c>
      <c r="FB479">
        <v>25</v>
      </c>
      <c r="FC479">
        <v>16.4</v>
      </c>
      <c r="FD479">
        <v>16.3</v>
      </c>
      <c r="FE479">
        <v>18</v>
      </c>
      <c r="FF479">
        <v>949.972</v>
      </c>
      <c r="FG479">
        <v>430.501</v>
      </c>
      <c r="FH479">
        <v>38.3185</v>
      </c>
      <c r="FI479">
        <v>25.5824</v>
      </c>
      <c r="FJ479">
        <v>30.0007</v>
      </c>
      <c r="FK479">
        <v>25.5623</v>
      </c>
      <c r="FL479">
        <v>25.5871</v>
      </c>
      <c r="FM479">
        <v>25.3682</v>
      </c>
      <c r="FN479">
        <v>48.6888</v>
      </c>
      <c r="FO479">
        <v>0</v>
      </c>
      <c r="FP479">
        <v>38.43</v>
      </c>
      <c r="FQ479">
        <v>420</v>
      </c>
      <c r="FR479">
        <v>9.60935</v>
      </c>
      <c r="FS479">
        <v>101.429</v>
      </c>
      <c r="FT479">
        <v>102.042</v>
      </c>
    </row>
    <row r="480" spans="1:176">
      <c r="A480">
        <v>464</v>
      </c>
      <c r="B480">
        <v>1626127240.6</v>
      </c>
      <c r="C480">
        <v>926.099999904633</v>
      </c>
      <c r="D480" t="s">
        <v>1222</v>
      </c>
      <c r="E480" t="s">
        <v>1223</v>
      </c>
      <c r="F480">
        <v>1</v>
      </c>
      <c r="I480">
        <v>1626127239.6</v>
      </c>
      <c r="J480">
        <f>(K480)/1000</f>
        <v>0</v>
      </c>
      <c r="K480">
        <f>1000*CC480*AI480*(BY480-BZ480)/(100*BR480*(1000-AI480*BY480))</f>
        <v>0</v>
      </c>
      <c r="L480">
        <f>CC480*AI480*(BX480-BW480*(1000-AI480*BZ480)/(1000-AI480*BY480))/(100*BR480)</f>
        <v>0</v>
      </c>
      <c r="M480">
        <f>BW480 - IF(AI480&gt;1, L480*BR480*100.0/(AK480*CK480), 0)</f>
        <v>0</v>
      </c>
      <c r="N480">
        <f>((T480-J480/2)*M480-L480)/(T480+J480/2)</f>
        <v>0</v>
      </c>
      <c r="O480">
        <f>N480*(CD480+CE480)/1000.0</f>
        <v>0</v>
      </c>
      <c r="P480">
        <f>(BW480 - IF(AI480&gt;1, L480*BR480*100.0/(AK480*CK480), 0))*(CD480+CE480)/1000.0</f>
        <v>0</v>
      </c>
      <c r="Q480">
        <f>2.0/((1/S480-1/R480)+SIGN(S480)*SQRT((1/S480-1/R480)*(1/S480-1/R480) + 4*BS480/((BS480+1)*(BS480+1))*(2*1/S480*1/R480-1/R480*1/R480)))</f>
        <v>0</v>
      </c>
      <c r="R480">
        <f>IF(LEFT(BT480,1)&lt;&gt;"0",IF(LEFT(BT480,1)="1",3.0,BU480),$D$5+$E$5*(CK480*CD480/($K$5*1000))+$F$5*(CK480*CD480/($K$5*1000))*MAX(MIN(BR480,$J$5),$I$5)*MAX(MIN(BR480,$J$5),$I$5)+$G$5*MAX(MIN(BR480,$J$5),$I$5)*(CK480*CD480/($K$5*1000))+$H$5*(CK480*CD480/($K$5*1000))*(CK480*CD480/($K$5*1000)))</f>
        <v>0</v>
      </c>
      <c r="S480">
        <f>J480*(1000-(1000*0.61365*exp(17.502*W480/(240.97+W480))/(CD480+CE480)+BY480)/2)/(1000*0.61365*exp(17.502*W480/(240.97+W480))/(CD480+CE480)-BY480)</f>
        <v>0</v>
      </c>
      <c r="T480">
        <f>1/((BS480+1)/(Q480/1.6)+1/(R480/1.37)) + BS480/((BS480+1)/(Q480/1.6) + BS480/(R480/1.37))</f>
        <v>0</v>
      </c>
      <c r="U480">
        <f>(BN480*BQ480)</f>
        <v>0</v>
      </c>
      <c r="V480">
        <f>(CF480+(U480+2*0.95*5.67E-8*(((CF480+$B$7)+273)^4-(CF480+273)^4)-44100*J480)/(1.84*29.3*R480+8*0.95*5.67E-8*(CF480+273)^3))</f>
        <v>0</v>
      </c>
      <c r="W480">
        <f>($C$7*CG480+$D$7*CH480+$E$7*V480)</f>
        <v>0</v>
      </c>
      <c r="X480">
        <f>0.61365*exp(17.502*W480/(240.97+W480))</f>
        <v>0</v>
      </c>
      <c r="Y480">
        <f>(Z480/AA480*100)</f>
        <v>0</v>
      </c>
      <c r="Z480">
        <f>BY480*(CD480+CE480)/1000</f>
        <v>0</v>
      </c>
      <c r="AA480">
        <f>0.61365*exp(17.502*CF480/(240.97+CF480))</f>
        <v>0</v>
      </c>
      <c r="AB480">
        <f>(X480-BY480*(CD480+CE480)/1000)</f>
        <v>0</v>
      </c>
      <c r="AC480">
        <f>(-J480*44100)</f>
        <v>0</v>
      </c>
      <c r="AD480">
        <f>2*29.3*R480*0.92*(CF480-W480)</f>
        <v>0</v>
      </c>
      <c r="AE480">
        <f>2*0.95*5.67E-8*(((CF480+$B$7)+273)^4-(W480+273)^4)</f>
        <v>0</v>
      </c>
      <c r="AF480">
        <f>U480+AE480+AC480+AD480</f>
        <v>0</v>
      </c>
      <c r="AG480">
        <v>8</v>
      </c>
      <c r="AH480">
        <v>1</v>
      </c>
      <c r="AI480">
        <f>IF(AG480*$H$13&gt;=AK480,1.0,(AK480/(AK480-AG480*$H$13)))</f>
        <v>0</v>
      </c>
      <c r="AJ480">
        <f>(AI480-1)*100</f>
        <v>0</v>
      </c>
      <c r="AK480">
        <f>MAX(0,($B$13+$C$13*CK480)/(1+$D$13*CK480)*CD480/(CF480+273)*$E$13)</f>
        <v>0</v>
      </c>
      <c r="AL480" t="s">
        <v>292</v>
      </c>
      <c r="AM480" t="s">
        <v>292</v>
      </c>
      <c r="AN480">
        <v>0</v>
      </c>
      <c r="AO480">
        <v>0</v>
      </c>
      <c r="AP480">
        <f>1-AN480/AO480</f>
        <v>0</v>
      </c>
      <c r="AQ480">
        <v>0</v>
      </c>
      <c r="AR480" t="s">
        <v>292</v>
      </c>
      <c r="AS480" t="s">
        <v>292</v>
      </c>
      <c r="AT480">
        <v>0</v>
      </c>
      <c r="AU480">
        <v>0</v>
      </c>
      <c r="AV480">
        <f>1-AT480/AU480</f>
        <v>0</v>
      </c>
      <c r="AW480">
        <v>0.5</v>
      </c>
      <c r="AX480">
        <f>BO480</f>
        <v>0</v>
      </c>
      <c r="AY480">
        <f>L480</f>
        <v>0</v>
      </c>
      <c r="AZ480">
        <f>AV480*AW480*AX480</f>
        <v>0</v>
      </c>
      <c r="BA480">
        <f>(AY480-AQ480)/AX480</f>
        <v>0</v>
      </c>
      <c r="BB480">
        <f>(AO480-AU480)/AU480</f>
        <v>0</v>
      </c>
      <c r="BC480">
        <f>AN480/(AP480+AN480/AU480)</f>
        <v>0</v>
      </c>
      <c r="BD480" t="s">
        <v>292</v>
      </c>
      <c r="BE480">
        <v>0</v>
      </c>
      <c r="BF480">
        <f>IF(BE480&lt;&gt;0, BE480, BC480)</f>
        <v>0</v>
      </c>
      <c r="BG480">
        <f>1-BF480/AU480</f>
        <v>0</v>
      </c>
      <c r="BH480">
        <f>(AU480-AT480)/(AU480-BF480)</f>
        <v>0</v>
      </c>
      <c r="BI480">
        <f>(AO480-AU480)/(AO480-BF480)</f>
        <v>0</v>
      </c>
      <c r="BJ480">
        <f>(AU480-AT480)/(AU480-AN480)</f>
        <v>0</v>
      </c>
      <c r="BK480">
        <f>(AO480-AU480)/(AO480-AN480)</f>
        <v>0</v>
      </c>
      <c r="BL480">
        <f>(BH480*BF480/AT480)</f>
        <v>0</v>
      </c>
      <c r="BM480">
        <f>(1-BL480)</f>
        <v>0</v>
      </c>
      <c r="BN480">
        <f>$B$11*CL480+$C$11*CM480+$F$11*CN480*(1-CQ480)</f>
        <v>0</v>
      </c>
      <c r="BO480">
        <f>BN480*BP480</f>
        <v>0</v>
      </c>
      <c r="BP480">
        <f>($B$11*$D$9+$C$11*$D$9+$F$11*((DA480+CS480)/MAX(DA480+CS480+DB480, 0.1)*$I$9+DB480/MAX(DA480+CS480+DB480, 0.1)*$J$9))/($B$11+$C$11+$F$11)</f>
        <v>0</v>
      </c>
      <c r="BQ480">
        <f>($B$11*$K$9+$C$11*$K$9+$F$11*((DA480+CS480)/MAX(DA480+CS480+DB480, 0.1)*$P$9+DB480/MAX(DA480+CS480+DB480, 0.1)*$Q$9))/($B$11+$C$11+$F$11)</f>
        <v>0</v>
      </c>
      <c r="BR480">
        <v>6</v>
      </c>
      <c r="BS480">
        <v>0.5</v>
      </c>
      <c r="BT480" t="s">
        <v>293</v>
      </c>
      <c r="BU480">
        <v>2</v>
      </c>
      <c r="BV480">
        <v>1626127239.6</v>
      </c>
      <c r="BW480">
        <v>398.8</v>
      </c>
      <c r="BX480">
        <v>419.905666666667</v>
      </c>
      <c r="BY480">
        <v>15.8699666666667</v>
      </c>
      <c r="BZ480">
        <v>9.42065666666667</v>
      </c>
      <c r="CA480">
        <v>396.675666666667</v>
      </c>
      <c r="CB480">
        <v>15.8582666666667</v>
      </c>
      <c r="CC480">
        <v>900.023666666667</v>
      </c>
      <c r="CD480">
        <v>100.769666666667</v>
      </c>
      <c r="CE480">
        <v>0.112415666666667</v>
      </c>
      <c r="CF480">
        <v>31.5439</v>
      </c>
      <c r="CG480">
        <v>29.1950666666667</v>
      </c>
      <c r="CH480">
        <v>999.9</v>
      </c>
      <c r="CI480">
        <v>0</v>
      </c>
      <c r="CJ480">
        <v>0</v>
      </c>
      <c r="CK480">
        <v>10011.0333333333</v>
      </c>
      <c r="CL480">
        <v>0</v>
      </c>
      <c r="CM480">
        <v>0.221023</v>
      </c>
      <c r="CN480">
        <v>1460.02666666667</v>
      </c>
      <c r="CO480">
        <v>0.973004</v>
      </c>
      <c r="CP480">
        <v>0.0269961</v>
      </c>
      <c r="CQ480">
        <v>0</v>
      </c>
      <c r="CR480">
        <v>880.601666666667</v>
      </c>
      <c r="CS480">
        <v>4.99999</v>
      </c>
      <c r="CT480">
        <v>12950.6333333333</v>
      </c>
      <c r="CU480">
        <v>12728.6</v>
      </c>
      <c r="CV480">
        <v>41.062</v>
      </c>
      <c r="CW480">
        <v>42.625</v>
      </c>
      <c r="CX480">
        <v>41.937</v>
      </c>
      <c r="CY480">
        <v>42.25</v>
      </c>
      <c r="CZ480">
        <v>43.562</v>
      </c>
      <c r="DA480">
        <v>1415.74666666667</v>
      </c>
      <c r="DB480">
        <v>39.28</v>
      </c>
      <c r="DC480">
        <v>0</v>
      </c>
      <c r="DD480">
        <v>1626127249.9</v>
      </c>
      <c r="DE480">
        <v>0</v>
      </c>
      <c r="DF480">
        <v>880.1822</v>
      </c>
      <c r="DG480">
        <v>2.88284614938588</v>
      </c>
      <c r="DH480">
        <v>46.1538460635457</v>
      </c>
      <c r="DI480">
        <v>12945.932</v>
      </c>
      <c r="DJ480">
        <v>15</v>
      </c>
      <c r="DK480">
        <v>1626126261</v>
      </c>
      <c r="DL480" t="s">
        <v>294</v>
      </c>
      <c r="DM480">
        <v>1626126255</v>
      </c>
      <c r="DN480">
        <v>1626126261</v>
      </c>
      <c r="DO480">
        <v>7</v>
      </c>
      <c r="DP480">
        <v>0.339</v>
      </c>
      <c r="DQ480">
        <v>0.02</v>
      </c>
      <c r="DR480">
        <v>2.158</v>
      </c>
      <c r="DS480">
        <v>-0.064</v>
      </c>
      <c r="DT480">
        <v>420</v>
      </c>
      <c r="DU480">
        <v>4</v>
      </c>
      <c r="DV480">
        <v>0.09</v>
      </c>
      <c r="DW480">
        <v>0.05</v>
      </c>
      <c r="DX480">
        <v>-21.152443902439</v>
      </c>
      <c r="DY480">
        <v>0.264472473867615</v>
      </c>
      <c r="DZ480">
        <v>0.0419338913446815</v>
      </c>
      <c r="EA480">
        <v>1</v>
      </c>
      <c r="EB480">
        <v>880.028090909091</v>
      </c>
      <c r="EC480">
        <v>2.36079582116995</v>
      </c>
      <c r="ED480">
        <v>0.273875813887426</v>
      </c>
      <c r="EE480">
        <v>1</v>
      </c>
      <c r="EF480">
        <v>6.40935658536585</v>
      </c>
      <c r="EG480">
        <v>0.269262229965148</v>
      </c>
      <c r="EH480">
        <v>0.0275887977982011</v>
      </c>
      <c r="EI480">
        <v>0</v>
      </c>
      <c r="EJ480">
        <v>2</v>
      </c>
      <c r="EK480">
        <v>3</v>
      </c>
      <c r="EL480" t="s">
        <v>340</v>
      </c>
      <c r="EM480">
        <v>100</v>
      </c>
      <c r="EN480">
        <v>100</v>
      </c>
      <c r="EO480">
        <v>2.124</v>
      </c>
      <c r="EP480">
        <v>0.0119</v>
      </c>
      <c r="EQ480">
        <v>1.36772170046793</v>
      </c>
      <c r="ER480">
        <v>0.00225868272383977</v>
      </c>
      <c r="ES480">
        <v>-9.96746185667655e-07</v>
      </c>
      <c r="ET480">
        <v>2.83711317370827e-10</v>
      </c>
      <c r="EU480">
        <v>-0.063082517618382</v>
      </c>
      <c r="EV480">
        <v>-0.00217948432402501</v>
      </c>
      <c r="EW480">
        <v>0.000453263451741206</v>
      </c>
      <c r="EX480">
        <v>-1.16319206543697e-06</v>
      </c>
      <c r="EY480">
        <v>-2</v>
      </c>
      <c r="EZ480">
        <v>2196</v>
      </c>
      <c r="FA480">
        <v>1</v>
      </c>
      <c r="FB480">
        <v>25</v>
      </c>
      <c r="FC480">
        <v>16.4</v>
      </c>
      <c r="FD480">
        <v>16.3</v>
      </c>
      <c r="FE480">
        <v>18</v>
      </c>
      <c r="FF480">
        <v>950.262</v>
      </c>
      <c r="FG480">
        <v>430.573</v>
      </c>
      <c r="FH480">
        <v>38.3817</v>
      </c>
      <c r="FI480">
        <v>25.5856</v>
      </c>
      <c r="FJ480">
        <v>30.0005</v>
      </c>
      <c r="FK480">
        <v>25.564</v>
      </c>
      <c r="FL480">
        <v>25.5887</v>
      </c>
      <c r="FM480">
        <v>25.3704</v>
      </c>
      <c r="FN480">
        <v>48.6888</v>
      </c>
      <c r="FO480">
        <v>0</v>
      </c>
      <c r="FP480">
        <v>38.43</v>
      </c>
      <c r="FQ480">
        <v>420</v>
      </c>
      <c r="FR480">
        <v>9.60968</v>
      </c>
      <c r="FS480">
        <v>101.429</v>
      </c>
      <c r="FT480">
        <v>102.041</v>
      </c>
    </row>
    <row r="481" spans="1:176">
      <c r="A481">
        <v>465</v>
      </c>
      <c r="B481">
        <v>1626127242.6</v>
      </c>
      <c r="C481">
        <v>928.099999904633</v>
      </c>
      <c r="D481" t="s">
        <v>1224</v>
      </c>
      <c r="E481" t="s">
        <v>1225</v>
      </c>
      <c r="F481">
        <v>1</v>
      </c>
      <c r="I481">
        <v>1626127241.6</v>
      </c>
      <c r="J481">
        <f>(K481)/1000</f>
        <v>0</v>
      </c>
      <c r="K481">
        <f>1000*CC481*AI481*(BY481-BZ481)/(100*BR481*(1000-AI481*BY481))</f>
        <v>0</v>
      </c>
      <c r="L481">
        <f>CC481*AI481*(BX481-BW481*(1000-AI481*BZ481)/(1000-AI481*BY481))/(100*BR481)</f>
        <v>0</v>
      </c>
      <c r="M481">
        <f>BW481 - IF(AI481&gt;1, L481*BR481*100.0/(AK481*CK481), 0)</f>
        <v>0</v>
      </c>
      <c r="N481">
        <f>((T481-J481/2)*M481-L481)/(T481+J481/2)</f>
        <v>0</v>
      </c>
      <c r="O481">
        <f>N481*(CD481+CE481)/1000.0</f>
        <v>0</v>
      </c>
      <c r="P481">
        <f>(BW481 - IF(AI481&gt;1, L481*BR481*100.0/(AK481*CK481), 0))*(CD481+CE481)/1000.0</f>
        <v>0</v>
      </c>
      <c r="Q481">
        <f>2.0/((1/S481-1/R481)+SIGN(S481)*SQRT((1/S481-1/R481)*(1/S481-1/R481) + 4*BS481/((BS481+1)*(BS481+1))*(2*1/S481*1/R481-1/R481*1/R481)))</f>
        <v>0</v>
      </c>
      <c r="R481">
        <f>IF(LEFT(BT481,1)&lt;&gt;"0",IF(LEFT(BT481,1)="1",3.0,BU481),$D$5+$E$5*(CK481*CD481/($K$5*1000))+$F$5*(CK481*CD481/($K$5*1000))*MAX(MIN(BR481,$J$5),$I$5)*MAX(MIN(BR481,$J$5),$I$5)+$G$5*MAX(MIN(BR481,$J$5),$I$5)*(CK481*CD481/($K$5*1000))+$H$5*(CK481*CD481/($K$5*1000))*(CK481*CD481/($K$5*1000)))</f>
        <v>0</v>
      </c>
      <c r="S481">
        <f>J481*(1000-(1000*0.61365*exp(17.502*W481/(240.97+W481))/(CD481+CE481)+BY481)/2)/(1000*0.61365*exp(17.502*W481/(240.97+W481))/(CD481+CE481)-BY481)</f>
        <v>0</v>
      </c>
      <c r="T481">
        <f>1/((BS481+1)/(Q481/1.6)+1/(R481/1.37)) + BS481/((BS481+1)/(Q481/1.6) + BS481/(R481/1.37))</f>
        <v>0</v>
      </c>
      <c r="U481">
        <f>(BN481*BQ481)</f>
        <v>0</v>
      </c>
      <c r="V481">
        <f>(CF481+(U481+2*0.95*5.67E-8*(((CF481+$B$7)+273)^4-(CF481+273)^4)-44100*J481)/(1.84*29.3*R481+8*0.95*5.67E-8*(CF481+273)^3))</f>
        <v>0</v>
      </c>
      <c r="W481">
        <f>($C$7*CG481+$D$7*CH481+$E$7*V481)</f>
        <v>0</v>
      </c>
      <c r="X481">
        <f>0.61365*exp(17.502*W481/(240.97+W481))</f>
        <v>0</v>
      </c>
      <c r="Y481">
        <f>(Z481/AA481*100)</f>
        <v>0</v>
      </c>
      <c r="Z481">
        <f>BY481*(CD481+CE481)/1000</f>
        <v>0</v>
      </c>
      <c r="AA481">
        <f>0.61365*exp(17.502*CF481/(240.97+CF481))</f>
        <v>0</v>
      </c>
      <c r="AB481">
        <f>(X481-BY481*(CD481+CE481)/1000)</f>
        <v>0</v>
      </c>
      <c r="AC481">
        <f>(-J481*44100)</f>
        <v>0</v>
      </c>
      <c r="AD481">
        <f>2*29.3*R481*0.92*(CF481-W481)</f>
        <v>0</v>
      </c>
      <c r="AE481">
        <f>2*0.95*5.67E-8*(((CF481+$B$7)+273)^4-(W481+273)^4)</f>
        <v>0</v>
      </c>
      <c r="AF481">
        <f>U481+AE481+AC481+AD481</f>
        <v>0</v>
      </c>
      <c r="AG481">
        <v>8</v>
      </c>
      <c r="AH481">
        <v>1</v>
      </c>
      <c r="AI481">
        <f>IF(AG481*$H$13&gt;=AK481,1.0,(AK481/(AK481-AG481*$H$13)))</f>
        <v>0</v>
      </c>
      <c r="AJ481">
        <f>(AI481-1)*100</f>
        <v>0</v>
      </c>
      <c r="AK481">
        <f>MAX(0,($B$13+$C$13*CK481)/(1+$D$13*CK481)*CD481/(CF481+273)*$E$13)</f>
        <v>0</v>
      </c>
      <c r="AL481" t="s">
        <v>292</v>
      </c>
      <c r="AM481" t="s">
        <v>292</v>
      </c>
      <c r="AN481">
        <v>0</v>
      </c>
      <c r="AO481">
        <v>0</v>
      </c>
      <c r="AP481">
        <f>1-AN481/AO481</f>
        <v>0</v>
      </c>
      <c r="AQ481">
        <v>0</v>
      </c>
      <c r="AR481" t="s">
        <v>292</v>
      </c>
      <c r="AS481" t="s">
        <v>292</v>
      </c>
      <c r="AT481">
        <v>0</v>
      </c>
      <c r="AU481">
        <v>0</v>
      </c>
      <c r="AV481">
        <f>1-AT481/AU481</f>
        <v>0</v>
      </c>
      <c r="AW481">
        <v>0.5</v>
      </c>
      <c r="AX481">
        <f>BO481</f>
        <v>0</v>
      </c>
      <c r="AY481">
        <f>L481</f>
        <v>0</v>
      </c>
      <c r="AZ481">
        <f>AV481*AW481*AX481</f>
        <v>0</v>
      </c>
      <c r="BA481">
        <f>(AY481-AQ481)/AX481</f>
        <v>0</v>
      </c>
      <c r="BB481">
        <f>(AO481-AU481)/AU481</f>
        <v>0</v>
      </c>
      <c r="BC481">
        <f>AN481/(AP481+AN481/AU481)</f>
        <v>0</v>
      </c>
      <c r="BD481" t="s">
        <v>292</v>
      </c>
      <c r="BE481">
        <v>0</v>
      </c>
      <c r="BF481">
        <f>IF(BE481&lt;&gt;0, BE481, BC481)</f>
        <v>0</v>
      </c>
      <c r="BG481">
        <f>1-BF481/AU481</f>
        <v>0</v>
      </c>
      <c r="BH481">
        <f>(AU481-AT481)/(AU481-BF481)</f>
        <v>0</v>
      </c>
      <c r="BI481">
        <f>(AO481-AU481)/(AO481-BF481)</f>
        <v>0</v>
      </c>
      <c r="BJ481">
        <f>(AU481-AT481)/(AU481-AN481)</f>
        <v>0</v>
      </c>
      <c r="BK481">
        <f>(AO481-AU481)/(AO481-AN481)</f>
        <v>0</v>
      </c>
      <c r="BL481">
        <f>(BH481*BF481/AT481)</f>
        <v>0</v>
      </c>
      <c r="BM481">
        <f>(1-BL481)</f>
        <v>0</v>
      </c>
      <c r="BN481">
        <f>$B$11*CL481+$C$11*CM481+$F$11*CN481*(1-CQ481)</f>
        <v>0</v>
      </c>
      <c r="BO481">
        <f>BN481*BP481</f>
        <v>0</v>
      </c>
      <c r="BP481">
        <f>($B$11*$D$9+$C$11*$D$9+$F$11*((DA481+CS481)/MAX(DA481+CS481+DB481, 0.1)*$I$9+DB481/MAX(DA481+CS481+DB481, 0.1)*$J$9))/($B$11+$C$11+$F$11)</f>
        <v>0</v>
      </c>
      <c r="BQ481">
        <f>($B$11*$K$9+$C$11*$K$9+$F$11*((DA481+CS481)/MAX(DA481+CS481+DB481, 0.1)*$P$9+DB481/MAX(DA481+CS481+DB481, 0.1)*$Q$9))/($B$11+$C$11+$F$11)</f>
        <v>0</v>
      </c>
      <c r="BR481">
        <v>6</v>
      </c>
      <c r="BS481">
        <v>0.5</v>
      </c>
      <c r="BT481" t="s">
        <v>293</v>
      </c>
      <c r="BU481">
        <v>2</v>
      </c>
      <c r="BV481">
        <v>1626127241.6</v>
      </c>
      <c r="BW481">
        <v>398.802</v>
      </c>
      <c r="BX481">
        <v>419.937666666667</v>
      </c>
      <c r="BY481">
        <v>15.9104</v>
      </c>
      <c r="BZ481">
        <v>9.46382666666667</v>
      </c>
      <c r="CA481">
        <v>396.677666666667</v>
      </c>
      <c r="CB481">
        <v>15.8982333333333</v>
      </c>
      <c r="CC481">
        <v>900.013333333333</v>
      </c>
      <c r="CD481">
        <v>100.77</v>
      </c>
      <c r="CE481">
        <v>0.112328333333333</v>
      </c>
      <c r="CF481">
        <v>31.5854333333333</v>
      </c>
      <c r="CG481">
        <v>29.2295666666667</v>
      </c>
      <c r="CH481">
        <v>999.9</v>
      </c>
      <c r="CI481">
        <v>0</v>
      </c>
      <c r="CJ481">
        <v>0</v>
      </c>
      <c r="CK481">
        <v>9979.99333333333</v>
      </c>
      <c r="CL481">
        <v>0</v>
      </c>
      <c r="CM481">
        <v>0.221023</v>
      </c>
      <c r="CN481">
        <v>1460.02666666667</v>
      </c>
      <c r="CO481">
        <v>0.973004</v>
      </c>
      <c r="CP481">
        <v>0.0269961</v>
      </c>
      <c r="CQ481">
        <v>0</v>
      </c>
      <c r="CR481">
        <v>880.605333333333</v>
      </c>
      <c r="CS481">
        <v>4.99999</v>
      </c>
      <c r="CT481">
        <v>12951.8666666667</v>
      </c>
      <c r="CU481">
        <v>12728.6333333333</v>
      </c>
      <c r="CV481">
        <v>41.083</v>
      </c>
      <c r="CW481">
        <v>42.625</v>
      </c>
      <c r="CX481">
        <v>41.937</v>
      </c>
      <c r="CY481">
        <v>42.25</v>
      </c>
      <c r="CZ481">
        <v>43.562</v>
      </c>
      <c r="DA481">
        <v>1415.74666666667</v>
      </c>
      <c r="DB481">
        <v>39.28</v>
      </c>
      <c r="DC481">
        <v>0</v>
      </c>
      <c r="DD481">
        <v>1626127251.7</v>
      </c>
      <c r="DE481">
        <v>0</v>
      </c>
      <c r="DF481">
        <v>880.2535</v>
      </c>
      <c r="DG481">
        <v>3.00023931787154</v>
      </c>
      <c r="DH481">
        <v>45.5042735226243</v>
      </c>
      <c r="DI481">
        <v>12947</v>
      </c>
      <c r="DJ481">
        <v>15</v>
      </c>
      <c r="DK481">
        <v>1626126261</v>
      </c>
      <c r="DL481" t="s">
        <v>294</v>
      </c>
      <c r="DM481">
        <v>1626126255</v>
      </c>
      <c r="DN481">
        <v>1626126261</v>
      </c>
      <c r="DO481">
        <v>7</v>
      </c>
      <c r="DP481">
        <v>0.339</v>
      </c>
      <c r="DQ481">
        <v>0.02</v>
      </c>
      <c r="DR481">
        <v>2.158</v>
      </c>
      <c r="DS481">
        <v>-0.064</v>
      </c>
      <c r="DT481">
        <v>420</v>
      </c>
      <c r="DU481">
        <v>4</v>
      </c>
      <c r="DV481">
        <v>0.09</v>
      </c>
      <c r="DW481">
        <v>0.05</v>
      </c>
      <c r="DX481">
        <v>-21.147112195122</v>
      </c>
      <c r="DY481">
        <v>0.295344250871029</v>
      </c>
      <c r="DZ481">
        <v>0.0432637187892364</v>
      </c>
      <c r="EA481">
        <v>1</v>
      </c>
      <c r="EB481">
        <v>880.126</v>
      </c>
      <c r="EC481">
        <v>2.53412317536391</v>
      </c>
      <c r="ED481">
        <v>0.302246729865326</v>
      </c>
      <c r="EE481">
        <v>1</v>
      </c>
      <c r="EF481">
        <v>6.41697097560976</v>
      </c>
      <c r="EG481">
        <v>0.258337630662028</v>
      </c>
      <c r="EH481">
        <v>0.0267028807987195</v>
      </c>
      <c r="EI481">
        <v>0</v>
      </c>
      <c r="EJ481">
        <v>2</v>
      </c>
      <c r="EK481">
        <v>3</v>
      </c>
      <c r="EL481" t="s">
        <v>340</v>
      </c>
      <c r="EM481">
        <v>100</v>
      </c>
      <c r="EN481">
        <v>100</v>
      </c>
      <c r="EO481">
        <v>2.125</v>
      </c>
      <c r="EP481">
        <v>0.0124</v>
      </c>
      <c r="EQ481">
        <v>1.36772170046793</v>
      </c>
      <c r="ER481">
        <v>0.00225868272383977</v>
      </c>
      <c r="ES481">
        <v>-9.96746185667655e-07</v>
      </c>
      <c r="ET481">
        <v>2.83711317370827e-10</v>
      </c>
      <c r="EU481">
        <v>-0.063082517618382</v>
      </c>
      <c r="EV481">
        <v>-0.00217948432402501</v>
      </c>
      <c r="EW481">
        <v>0.000453263451741206</v>
      </c>
      <c r="EX481">
        <v>-1.16319206543697e-06</v>
      </c>
      <c r="EY481">
        <v>-2</v>
      </c>
      <c r="EZ481">
        <v>2196</v>
      </c>
      <c r="FA481">
        <v>1</v>
      </c>
      <c r="FB481">
        <v>25</v>
      </c>
      <c r="FC481">
        <v>16.5</v>
      </c>
      <c r="FD481">
        <v>16.4</v>
      </c>
      <c r="FE481">
        <v>18</v>
      </c>
      <c r="FF481">
        <v>950.687</v>
      </c>
      <c r="FG481">
        <v>430.693</v>
      </c>
      <c r="FH481">
        <v>38.4439</v>
      </c>
      <c r="FI481">
        <v>25.5891</v>
      </c>
      <c r="FJ481">
        <v>30.0005</v>
      </c>
      <c r="FK481">
        <v>25.5659</v>
      </c>
      <c r="FL481">
        <v>25.5907</v>
      </c>
      <c r="FM481">
        <v>25.3694</v>
      </c>
      <c r="FN481">
        <v>48.3434</v>
      </c>
      <c r="FO481">
        <v>0</v>
      </c>
      <c r="FP481">
        <v>38.53</v>
      </c>
      <c r="FQ481">
        <v>420</v>
      </c>
      <c r="FR481">
        <v>9.67819</v>
      </c>
      <c r="FS481">
        <v>101.429</v>
      </c>
      <c r="FT481">
        <v>102.04</v>
      </c>
    </row>
    <row r="482" spans="1:176">
      <c r="A482">
        <v>466</v>
      </c>
      <c r="B482">
        <v>1626127244.6</v>
      </c>
      <c r="C482">
        <v>930.099999904633</v>
      </c>
      <c r="D482" t="s">
        <v>1226</v>
      </c>
      <c r="E482" t="s">
        <v>1227</v>
      </c>
      <c r="F482">
        <v>1</v>
      </c>
      <c r="I482">
        <v>1626127243.6</v>
      </c>
      <c r="J482">
        <f>(K482)/1000</f>
        <v>0</v>
      </c>
      <c r="K482">
        <f>1000*CC482*AI482*(BY482-BZ482)/(100*BR482*(1000-AI482*BY482))</f>
        <v>0</v>
      </c>
      <c r="L482">
        <f>CC482*AI482*(BX482-BW482*(1000-AI482*BZ482)/(1000-AI482*BY482))/(100*BR482)</f>
        <v>0</v>
      </c>
      <c r="M482">
        <f>BW482 - IF(AI482&gt;1, L482*BR482*100.0/(AK482*CK482), 0)</f>
        <v>0</v>
      </c>
      <c r="N482">
        <f>((T482-J482/2)*M482-L482)/(T482+J482/2)</f>
        <v>0</v>
      </c>
      <c r="O482">
        <f>N482*(CD482+CE482)/1000.0</f>
        <v>0</v>
      </c>
      <c r="P482">
        <f>(BW482 - IF(AI482&gt;1, L482*BR482*100.0/(AK482*CK482), 0))*(CD482+CE482)/1000.0</f>
        <v>0</v>
      </c>
      <c r="Q482">
        <f>2.0/((1/S482-1/R482)+SIGN(S482)*SQRT((1/S482-1/R482)*(1/S482-1/R482) + 4*BS482/((BS482+1)*(BS482+1))*(2*1/S482*1/R482-1/R482*1/R482)))</f>
        <v>0</v>
      </c>
      <c r="R482">
        <f>IF(LEFT(BT482,1)&lt;&gt;"0",IF(LEFT(BT482,1)="1",3.0,BU482),$D$5+$E$5*(CK482*CD482/($K$5*1000))+$F$5*(CK482*CD482/($K$5*1000))*MAX(MIN(BR482,$J$5),$I$5)*MAX(MIN(BR482,$J$5),$I$5)+$G$5*MAX(MIN(BR482,$J$5),$I$5)*(CK482*CD482/($K$5*1000))+$H$5*(CK482*CD482/($K$5*1000))*(CK482*CD482/($K$5*1000)))</f>
        <v>0</v>
      </c>
      <c r="S482">
        <f>J482*(1000-(1000*0.61365*exp(17.502*W482/(240.97+W482))/(CD482+CE482)+BY482)/2)/(1000*0.61365*exp(17.502*W482/(240.97+W482))/(CD482+CE482)-BY482)</f>
        <v>0</v>
      </c>
      <c r="T482">
        <f>1/((BS482+1)/(Q482/1.6)+1/(R482/1.37)) + BS482/((BS482+1)/(Q482/1.6) + BS482/(R482/1.37))</f>
        <v>0</v>
      </c>
      <c r="U482">
        <f>(BN482*BQ482)</f>
        <v>0</v>
      </c>
      <c r="V482">
        <f>(CF482+(U482+2*0.95*5.67E-8*(((CF482+$B$7)+273)^4-(CF482+273)^4)-44100*J482)/(1.84*29.3*R482+8*0.95*5.67E-8*(CF482+273)^3))</f>
        <v>0</v>
      </c>
      <c r="W482">
        <f>($C$7*CG482+$D$7*CH482+$E$7*V482)</f>
        <v>0</v>
      </c>
      <c r="X482">
        <f>0.61365*exp(17.502*W482/(240.97+W482))</f>
        <v>0</v>
      </c>
      <c r="Y482">
        <f>(Z482/AA482*100)</f>
        <v>0</v>
      </c>
      <c r="Z482">
        <f>BY482*(CD482+CE482)/1000</f>
        <v>0</v>
      </c>
      <c r="AA482">
        <f>0.61365*exp(17.502*CF482/(240.97+CF482))</f>
        <v>0</v>
      </c>
      <c r="AB482">
        <f>(X482-BY482*(CD482+CE482)/1000)</f>
        <v>0</v>
      </c>
      <c r="AC482">
        <f>(-J482*44100)</f>
        <v>0</v>
      </c>
      <c r="AD482">
        <f>2*29.3*R482*0.92*(CF482-W482)</f>
        <v>0</v>
      </c>
      <c r="AE482">
        <f>2*0.95*5.67E-8*(((CF482+$B$7)+273)^4-(W482+273)^4)</f>
        <v>0</v>
      </c>
      <c r="AF482">
        <f>U482+AE482+AC482+AD482</f>
        <v>0</v>
      </c>
      <c r="AG482">
        <v>8</v>
      </c>
      <c r="AH482">
        <v>1</v>
      </c>
      <c r="AI482">
        <f>IF(AG482*$H$13&gt;=AK482,1.0,(AK482/(AK482-AG482*$H$13)))</f>
        <v>0</v>
      </c>
      <c r="AJ482">
        <f>(AI482-1)*100</f>
        <v>0</v>
      </c>
      <c r="AK482">
        <f>MAX(0,($B$13+$C$13*CK482)/(1+$D$13*CK482)*CD482/(CF482+273)*$E$13)</f>
        <v>0</v>
      </c>
      <c r="AL482" t="s">
        <v>292</v>
      </c>
      <c r="AM482" t="s">
        <v>292</v>
      </c>
      <c r="AN482">
        <v>0</v>
      </c>
      <c r="AO482">
        <v>0</v>
      </c>
      <c r="AP482">
        <f>1-AN482/AO482</f>
        <v>0</v>
      </c>
      <c r="AQ482">
        <v>0</v>
      </c>
      <c r="AR482" t="s">
        <v>292</v>
      </c>
      <c r="AS482" t="s">
        <v>292</v>
      </c>
      <c r="AT482">
        <v>0</v>
      </c>
      <c r="AU482">
        <v>0</v>
      </c>
      <c r="AV482">
        <f>1-AT482/AU482</f>
        <v>0</v>
      </c>
      <c r="AW482">
        <v>0.5</v>
      </c>
      <c r="AX482">
        <f>BO482</f>
        <v>0</v>
      </c>
      <c r="AY482">
        <f>L482</f>
        <v>0</v>
      </c>
      <c r="AZ482">
        <f>AV482*AW482*AX482</f>
        <v>0</v>
      </c>
      <c r="BA482">
        <f>(AY482-AQ482)/AX482</f>
        <v>0</v>
      </c>
      <c r="BB482">
        <f>(AO482-AU482)/AU482</f>
        <v>0</v>
      </c>
      <c r="BC482">
        <f>AN482/(AP482+AN482/AU482)</f>
        <v>0</v>
      </c>
      <c r="BD482" t="s">
        <v>292</v>
      </c>
      <c r="BE482">
        <v>0</v>
      </c>
      <c r="BF482">
        <f>IF(BE482&lt;&gt;0, BE482, BC482)</f>
        <v>0</v>
      </c>
      <c r="BG482">
        <f>1-BF482/AU482</f>
        <v>0</v>
      </c>
      <c r="BH482">
        <f>(AU482-AT482)/(AU482-BF482)</f>
        <v>0</v>
      </c>
      <c r="BI482">
        <f>(AO482-AU482)/(AO482-BF482)</f>
        <v>0</v>
      </c>
      <c r="BJ482">
        <f>(AU482-AT482)/(AU482-AN482)</f>
        <v>0</v>
      </c>
      <c r="BK482">
        <f>(AO482-AU482)/(AO482-AN482)</f>
        <v>0</v>
      </c>
      <c r="BL482">
        <f>(BH482*BF482/AT482)</f>
        <v>0</v>
      </c>
      <c r="BM482">
        <f>(1-BL482)</f>
        <v>0</v>
      </c>
      <c r="BN482">
        <f>$B$11*CL482+$C$11*CM482+$F$11*CN482*(1-CQ482)</f>
        <v>0</v>
      </c>
      <c r="BO482">
        <f>BN482*BP482</f>
        <v>0</v>
      </c>
      <c r="BP482">
        <f>($B$11*$D$9+$C$11*$D$9+$F$11*((DA482+CS482)/MAX(DA482+CS482+DB482, 0.1)*$I$9+DB482/MAX(DA482+CS482+DB482, 0.1)*$J$9))/($B$11+$C$11+$F$11)</f>
        <v>0</v>
      </c>
      <c r="BQ482">
        <f>($B$11*$K$9+$C$11*$K$9+$F$11*((DA482+CS482)/MAX(DA482+CS482+DB482, 0.1)*$P$9+DB482/MAX(DA482+CS482+DB482, 0.1)*$Q$9))/($B$11+$C$11+$F$11)</f>
        <v>0</v>
      </c>
      <c r="BR482">
        <v>6</v>
      </c>
      <c r="BS482">
        <v>0.5</v>
      </c>
      <c r="BT482" t="s">
        <v>293</v>
      </c>
      <c r="BU482">
        <v>2</v>
      </c>
      <c r="BV482">
        <v>1626127243.6</v>
      </c>
      <c r="BW482">
        <v>398.805333333333</v>
      </c>
      <c r="BX482">
        <v>419.916666666667</v>
      </c>
      <c r="BY482">
        <v>15.9559</v>
      </c>
      <c r="BZ482">
        <v>9.51691666666667</v>
      </c>
      <c r="CA482">
        <v>396.680666666667</v>
      </c>
      <c r="CB482">
        <v>15.9432333333333</v>
      </c>
      <c r="CC482">
        <v>900.029</v>
      </c>
      <c r="CD482">
        <v>100.767666666667</v>
      </c>
      <c r="CE482">
        <v>0.112166666666667</v>
      </c>
      <c r="CF482">
        <v>31.6272333333333</v>
      </c>
      <c r="CG482">
        <v>29.2726</v>
      </c>
      <c r="CH482">
        <v>999.9</v>
      </c>
      <c r="CI482">
        <v>0</v>
      </c>
      <c r="CJ482">
        <v>0</v>
      </c>
      <c r="CK482">
        <v>10019.4</v>
      </c>
      <c r="CL482">
        <v>0</v>
      </c>
      <c r="CM482">
        <v>0.221023</v>
      </c>
      <c r="CN482">
        <v>1459.94333333333</v>
      </c>
      <c r="CO482">
        <v>0.973002333333333</v>
      </c>
      <c r="CP482">
        <v>0.0269976666666667</v>
      </c>
      <c r="CQ482">
        <v>0</v>
      </c>
      <c r="CR482">
        <v>880.432333333333</v>
      </c>
      <c r="CS482">
        <v>4.99999</v>
      </c>
      <c r="CT482">
        <v>12952.3666666667</v>
      </c>
      <c r="CU482">
        <v>12727.8333333333</v>
      </c>
      <c r="CV482">
        <v>41.125</v>
      </c>
      <c r="CW482">
        <v>42.625</v>
      </c>
      <c r="CX482">
        <v>42</v>
      </c>
      <c r="CY482">
        <v>42.2706666666667</v>
      </c>
      <c r="CZ482">
        <v>43.562</v>
      </c>
      <c r="DA482">
        <v>1415.66333333333</v>
      </c>
      <c r="DB482">
        <v>39.28</v>
      </c>
      <c r="DC482">
        <v>0</v>
      </c>
      <c r="DD482">
        <v>1626127254.1</v>
      </c>
      <c r="DE482">
        <v>0</v>
      </c>
      <c r="DF482">
        <v>880.319076923077</v>
      </c>
      <c r="DG482">
        <v>2.14140170690143</v>
      </c>
      <c r="DH482">
        <v>41.7948717877376</v>
      </c>
      <c r="DI482">
        <v>12948.6961538462</v>
      </c>
      <c r="DJ482">
        <v>15</v>
      </c>
      <c r="DK482">
        <v>1626126261</v>
      </c>
      <c r="DL482" t="s">
        <v>294</v>
      </c>
      <c r="DM482">
        <v>1626126255</v>
      </c>
      <c r="DN482">
        <v>1626126261</v>
      </c>
      <c r="DO482">
        <v>7</v>
      </c>
      <c r="DP482">
        <v>0.339</v>
      </c>
      <c r="DQ482">
        <v>0.02</v>
      </c>
      <c r="DR482">
        <v>2.158</v>
      </c>
      <c r="DS482">
        <v>-0.064</v>
      </c>
      <c r="DT482">
        <v>420</v>
      </c>
      <c r="DU482">
        <v>4</v>
      </c>
      <c r="DV482">
        <v>0.09</v>
      </c>
      <c r="DW482">
        <v>0.05</v>
      </c>
      <c r="DX482">
        <v>-21.1416073170732</v>
      </c>
      <c r="DY482">
        <v>0.239540069686381</v>
      </c>
      <c r="DZ482">
        <v>0.0411656818368722</v>
      </c>
      <c r="EA482">
        <v>1</v>
      </c>
      <c r="EB482">
        <v>880.1985</v>
      </c>
      <c r="EC482">
        <v>2.25467954127932</v>
      </c>
      <c r="ED482">
        <v>0.29321115158152</v>
      </c>
      <c r="EE482">
        <v>1</v>
      </c>
      <c r="EF482">
        <v>6.42385292682927</v>
      </c>
      <c r="EG482">
        <v>0.210045783972119</v>
      </c>
      <c r="EH482">
        <v>0.0228162094972831</v>
      </c>
      <c r="EI482">
        <v>0</v>
      </c>
      <c r="EJ482">
        <v>2</v>
      </c>
      <c r="EK482">
        <v>3</v>
      </c>
      <c r="EL482" t="s">
        <v>340</v>
      </c>
      <c r="EM482">
        <v>100</v>
      </c>
      <c r="EN482">
        <v>100</v>
      </c>
      <c r="EO482">
        <v>2.125</v>
      </c>
      <c r="EP482">
        <v>0.0129</v>
      </c>
      <c r="EQ482">
        <v>1.36772170046793</v>
      </c>
      <c r="ER482">
        <v>0.00225868272383977</v>
      </c>
      <c r="ES482">
        <v>-9.96746185667655e-07</v>
      </c>
      <c r="ET482">
        <v>2.83711317370827e-10</v>
      </c>
      <c r="EU482">
        <v>-0.063082517618382</v>
      </c>
      <c r="EV482">
        <v>-0.00217948432402501</v>
      </c>
      <c r="EW482">
        <v>0.000453263451741206</v>
      </c>
      <c r="EX482">
        <v>-1.16319206543697e-06</v>
      </c>
      <c r="EY482">
        <v>-2</v>
      </c>
      <c r="EZ482">
        <v>2196</v>
      </c>
      <c r="FA482">
        <v>1</v>
      </c>
      <c r="FB482">
        <v>25</v>
      </c>
      <c r="FC482">
        <v>16.5</v>
      </c>
      <c r="FD482">
        <v>16.4</v>
      </c>
      <c r="FE482">
        <v>18</v>
      </c>
      <c r="FF482">
        <v>950.716</v>
      </c>
      <c r="FG482">
        <v>430.632</v>
      </c>
      <c r="FH482">
        <v>38.5171</v>
      </c>
      <c r="FI482">
        <v>25.5926</v>
      </c>
      <c r="FJ482">
        <v>30.0006</v>
      </c>
      <c r="FK482">
        <v>25.5675</v>
      </c>
      <c r="FL482">
        <v>25.5923</v>
      </c>
      <c r="FM482">
        <v>25.3726</v>
      </c>
      <c r="FN482">
        <v>48.3434</v>
      </c>
      <c r="FO482">
        <v>0</v>
      </c>
      <c r="FP482">
        <v>38.63</v>
      </c>
      <c r="FQ482">
        <v>420</v>
      </c>
      <c r="FR482">
        <v>9.68055</v>
      </c>
      <c r="FS482">
        <v>101.429</v>
      </c>
      <c r="FT482">
        <v>102.04</v>
      </c>
    </row>
    <row r="483" spans="1:176">
      <c r="A483">
        <v>467</v>
      </c>
      <c r="B483">
        <v>1626127246.6</v>
      </c>
      <c r="C483">
        <v>932.099999904633</v>
      </c>
      <c r="D483" t="s">
        <v>1228</v>
      </c>
      <c r="E483" t="s">
        <v>1229</v>
      </c>
      <c r="F483">
        <v>1</v>
      </c>
      <c r="I483">
        <v>1626127245.6</v>
      </c>
      <c r="J483">
        <f>(K483)/1000</f>
        <v>0</v>
      </c>
      <c r="K483">
        <f>1000*CC483*AI483*(BY483-BZ483)/(100*BR483*(1000-AI483*BY483))</f>
        <v>0</v>
      </c>
      <c r="L483">
        <f>CC483*AI483*(BX483-BW483*(1000-AI483*BZ483)/(1000-AI483*BY483))/(100*BR483)</f>
        <v>0</v>
      </c>
      <c r="M483">
        <f>BW483 - IF(AI483&gt;1, L483*BR483*100.0/(AK483*CK483), 0)</f>
        <v>0</v>
      </c>
      <c r="N483">
        <f>((T483-J483/2)*M483-L483)/(T483+J483/2)</f>
        <v>0</v>
      </c>
      <c r="O483">
        <f>N483*(CD483+CE483)/1000.0</f>
        <v>0</v>
      </c>
      <c r="P483">
        <f>(BW483 - IF(AI483&gt;1, L483*BR483*100.0/(AK483*CK483), 0))*(CD483+CE483)/1000.0</f>
        <v>0</v>
      </c>
      <c r="Q483">
        <f>2.0/((1/S483-1/R483)+SIGN(S483)*SQRT((1/S483-1/R483)*(1/S483-1/R483) + 4*BS483/((BS483+1)*(BS483+1))*(2*1/S483*1/R483-1/R483*1/R483)))</f>
        <v>0</v>
      </c>
      <c r="R483">
        <f>IF(LEFT(BT483,1)&lt;&gt;"0",IF(LEFT(BT483,1)="1",3.0,BU483),$D$5+$E$5*(CK483*CD483/($K$5*1000))+$F$5*(CK483*CD483/($K$5*1000))*MAX(MIN(BR483,$J$5),$I$5)*MAX(MIN(BR483,$J$5),$I$5)+$G$5*MAX(MIN(BR483,$J$5),$I$5)*(CK483*CD483/($K$5*1000))+$H$5*(CK483*CD483/($K$5*1000))*(CK483*CD483/($K$5*1000)))</f>
        <v>0</v>
      </c>
      <c r="S483">
        <f>J483*(1000-(1000*0.61365*exp(17.502*W483/(240.97+W483))/(CD483+CE483)+BY483)/2)/(1000*0.61365*exp(17.502*W483/(240.97+W483))/(CD483+CE483)-BY483)</f>
        <v>0</v>
      </c>
      <c r="T483">
        <f>1/((BS483+1)/(Q483/1.6)+1/(R483/1.37)) + BS483/((BS483+1)/(Q483/1.6) + BS483/(R483/1.37))</f>
        <v>0</v>
      </c>
      <c r="U483">
        <f>(BN483*BQ483)</f>
        <v>0</v>
      </c>
      <c r="V483">
        <f>(CF483+(U483+2*0.95*5.67E-8*(((CF483+$B$7)+273)^4-(CF483+273)^4)-44100*J483)/(1.84*29.3*R483+8*0.95*5.67E-8*(CF483+273)^3))</f>
        <v>0</v>
      </c>
      <c r="W483">
        <f>($C$7*CG483+$D$7*CH483+$E$7*V483)</f>
        <v>0</v>
      </c>
      <c r="X483">
        <f>0.61365*exp(17.502*W483/(240.97+W483))</f>
        <v>0</v>
      </c>
      <c r="Y483">
        <f>(Z483/AA483*100)</f>
        <v>0</v>
      </c>
      <c r="Z483">
        <f>BY483*(CD483+CE483)/1000</f>
        <v>0</v>
      </c>
      <c r="AA483">
        <f>0.61365*exp(17.502*CF483/(240.97+CF483))</f>
        <v>0</v>
      </c>
      <c r="AB483">
        <f>(X483-BY483*(CD483+CE483)/1000)</f>
        <v>0</v>
      </c>
      <c r="AC483">
        <f>(-J483*44100)</f>
        <v>0</v>
      </c>
      <c r="AD483">
        <f>2*29.3*R483*0.92*(CF483-W483)</f>
        <v>0</v>
      </c>
      <c r="AE483">
        <f>2*0.95*5.67E-8*(((CF483+$B$7)+273)^4-(W483+273)^4)</f>
        <v>0</v>
      </c>
      <c r="AF483">
        <f>U483+AE483+AC483+AD483</f>
        <v>0</v>
      </c>
      <c r="AG483">
        <v>8</v>
      </c>
      <c r="AH483">
        <v>1</v>
      </c>
      <c r="AI483">
        <f>IF(AG483*$H$13&gt;=AK483,1.0,(AK483/(AK483-AG483*$H$13)))</f>
        <v>0</v>
      </c>
      <c r="AJ483">
        <f>(AI483-1)*100</f>
        <v>0</v>
      </c>
      <c r="AK483">
        <f>MAX(0,($B$13+$C$13*CK483)/(1+$D$13*CK483)*CD483/(CF483+273)*$E$13)</f>
        <v>0</v>
      </c>
      <c r="AL483" t="s">
        <v>292</v>
      </c>
      <c r="AM483" t="s">
        <v>292</v>
      </c>
      <c r="AN483">
        <v>0</v>
      </c>
      <c r="AO483">
        <v>0</v>
      </c>
      <c r="AP483">
        <f>1-AN483/AO483</f>
        <v>0</v>
      </c>
      <c r="AQ483">
        <v>0</v>
      </c>
      <c r="AR483" t="s">
        <v>292</v>
      </c>
      <c r="AS483" t="s">
        <v>292</v>
      </c>
      <c r="AT483">
        <v>0</v>
      </c>
      <c r="AU483">
        <v>0</v>
      </c>
      <c r="AV483">
        <f>1-AT483/AU483</f>
        <v>0</v>
      </c>
      <c r="AW483">
        <v>0.5</v>
      </c>
      <c r="AX483">
        <f>BO483</f>
        <v>0</v>
      </c>
      <c r="AY483">
        <f>L483</f>
        <v>0</v>
      </c>
      <c r="AZ483">
        <f>AV483*AW483*AX483</f>
        <v>0</v>
      </c>
      <c r="BA483">
        <f>(AY483-AQ483)/AX483</f>
        <v>0</v>
      </c>
      <c r="BB483">
        <f>(AO483-AU483)/AU483</f>
        <v>0</v>
      </c>
      <c r="BC483">
        <f>AN483/(AP483+AN483/AU483)</f>
        <v>0</v>
      </c>
      <c r="BD483" t="s">
        <v>292</v>
      </c>
      <c r="BE483">
        <v>0</v>
      </c>
      <c r="BF483">
        <f>IF(BE483&lt;&gt;0, BE483, BC483)</f>
        <v>0</v>
      </c>
      <c r="BG483">
        <f>1-BF483/AU483</f>
        <v>0</v>
      </c>
      <c r="BH483">
        <f>(AU483-AT483)/(AU483-BF483)</f>
        <v>0</v>
      </c>
      <c r="BI483">
        <f>(AO483-AU483)/(AO483-BF483)</f>
        <v>0</v>
      </c>
      <c r="BJ483">
        <f>(AU483-AT483)/(AU483-AN483)</f>
        <v>0</v>
      </c>
      <c r="BK483">
        <f>(AO483-AU483)/(AO483-AN483)</f>
        <v>0</v>
      </c>
      <c r="BL483">
        <f>(BH483*BF483/AT483)</f>
        <v>0</v>
      </c>
      <c r="BM483">
        <f>(1-BL483)</f>
        <v>0</v>
      </c>
      <c r="BN483">
        <f>$B$11*CL483+$C$11*CM483+$F$11*CN483*(1-CQ483)</f>
        <v>0</v>
      </c>
      <c r="BO483">
        <f>BN483*BP483</f>
        <v>0</v>
      </c>
      <c r="BP483">
        <f>($B$11*$D$9+$C$11*$D$9+$F$11*((DA483+CS483)/MAX(DA483+CS483+DB483, 0.1)*$I$9+DB483/MAX(DA483+CS483+DB483, 0.1)*$J$9))/($B$11+$C$11+$F$11)</f>
        <v>0</v>
      </c>
      <c r="BQ483">
        <f>($B$11*$K$9+$C$11*$K$9+$F$11*((DA483+CS483)/MAX(DA483+CS483+DB483, 0.1)*$P$9+DB483/MAX(DA483+CS483+DB483, 0.1)*$Q$9))/($B$11+$C$11+$F$11)</f>
        <v>0</v>
      </c>
      <c r="BR483">
        <v>6</v>
      </c>
      <c r="BS483">
        <v>0.5</v>
      </c>
      <c r="BT483" t="s">
        <v>293</v>
      </c>
      <c r="BU483">
        <v>2</v>
      </c>
      <c r="BV483">
        <v>1626127245.6</v>
      </c>
      <c r="BW483">
        <v>398.811</v>
      </c>
      <c r="BX483">
        <v>419.952333333333</v>
      </c>
      <c r="BY483">
        <v>16.0018</v>
      </c>
      <c r="BZ483">
        <v>9.55515666666667</v>
      </c>
      <c r="CA483">
        <v>396.686333333333</v>
      </c>
      <c r="CB483">
        <v>15.9886333333333</v>
      </c>
      <c r="CC483">
        <v>900.022333333333</v>
      </c>
      <c r="CD483">
        <v>100.766666666667</v>
      </c>
      <c r="CE483">
        <v>0.112051666666667</v>
      </c>
      <c r="CF483">
        <v>31.6735333333333</v>
      </c>
      <c r="CG483">
        <v>29.3209333333333</v>
      </c>
      <c r="CH483">
        <v>999.9</v>
      </c>
      <c r="CI483">
        <v>0</v>
      </c>
      <c r="CJ483">
        <v>0</v>
      </c>
      <c r="CK483">
        <v>9983.75333333333</v>
      </c>
      <c r="CL483">
        <v>0</v>
      </c>
      <c r="CM483">
        <v>0.221023</v>
      </c>
      <c r="CN483">
        <v>1460.02</v>
      </c>
      <c r="CO483">
        <v>0.973004</v>
      </c>
      <c r="CP483">
        <v>0.0269961</v>
      </c>
      <c r="CQ483">
        <v>0</v>
      </c>
      <c r="CR483">
        <v>880.571</v>
      </c>
      <c r="CS483">
        <v>4.99999</v>
      </c>
      <c r="CT483">
        <v>12955.1333333333</v>
      </c>
      <c r="CU483">
        <v>12728.5333333333</v>
      </c>
      <c r="CV483">
        <v>41.125</v>
      </c>
      <c r="CW483">
        <v>42.625</v>
      </c>
      <c r="CX483">
        <v>42</v>
      </c>
      <c r="CY483">
        <v>42.312</v>
      </c>
      <c r="CZ483">
        <v>43.604</v>
      </c>
      <c r="DA483">
        <v>1415.74</v>
      </c>
      <c r="DB483">
        <v>39.28</v>
      </c>
      <c r="DC483">
        <v>0</v>
      </c>
      <c r="DD483">
        <v>1626127255.9</v>
      </c>
      <c r="DE483">
        <v>0</v>
      </c>
      <c r="DF483">
        <v>880.43184</v>
      </c>
      <c r="DG483">
        <v>2.4559999997415</v>
      </c>
      <c r="DH483">
        <v>40.4615384234381</v>
      </c>
      <c r="DI483">
        <v>12950.38</v>
      </c>
      <c r="DJ483">
        <v>15</v>
      </c>
      <c r="DK483">
        <v>1626126261</v>
      </c>
      <c r="DL483" t="s">
        <v>294</v>
      </c>
      <c r="DM483">
        <v>1626126255</v>
      </c>
      <c r="DN483">
        <v>1626126261</v>
      </c>
      <c r="DO483">
        <v>7</v>
      </c>
      <c r="DP483">
        <v>0.339</v>
      </c>
      <c r="DQ483">
        <v>0.02</v>
      </c>
      <c r="DR483">
        <v>2.158</v>
      </c>
      <c r="DS483">
        <v>-0.064</v>
      </c>
      <c r="DT483">
        <v>420</v>
      </c>
      <c r="DU483">
        <v>4</v>
      </c>
      <c r="DV483">
        <v>0.09</v>
      </c>
      <c r="DW483">
        <v>0.05</v>
      </c>
      <c r="DX483">
        <v>-21.1315487804878</v>
      </c>
      <c r="DY483">
        <v>0.0961630662020815</v>
      </c>
      <c r="DZ483">
        <v>0.0292276024062054</v>
      </c>
      <c r="EA483">
        <v>1</v>
      </c>
      <c r="EB483">
        <v>880.262</v>
      </c>
      <c r="EC483">
        <v>2.31931098408682</v>
      </c>
      <c r="ED483">
        <v>0.29197872483723</v>
      </c>
      <c r="EE483">
        <v>1</v>
      </c>
      <c r="EF483">
        <v>6.42887146341463</v>
      </c>
      <c r="EG483">
        <v>0.171485017421598</v>
      </c>
      <c r="EH483">
        <v>0.0201180342055938</v>
      </c>
      <c r="EI483">
        <v>0</v>
      </c>
      <c r="EJ483">
        <v>2</v>
      </c>
      <c r="EK483">
        <v>3</v>
      </c>
      <c r="EL483" t="s">
        <v>340</v>
      </c>
      <c r="EM483">
        <v>100</v>
      </c>
      <c r="EN483">
        <v>100</v>
      </c>
      <c r="EO483">
        <v>2.125</v>
      </c>
      <c r="EP483">
        <v>0.0135</v>
      </c>
      <c r="EQ483">
        <v>1.36772170046793</v>
      </c>
      <c r="ER483">
        <v>0.00225868272383977</v>
      </c>
      <c r="ES483">
        <v>-9.96746185667655e-07</v>
      </c>
      <c r="ET483">
        <v>2.83711317370827e-10</v>
      </c>
      <c r="EU483">
        <v>-0.063082517618382</v>
      </c>
      <c r="EV483">
        <v>-0.00217948432402501</v>
      </c>
      <c r="EW483">
        <v>0.000453263451741206</v>
      </c>
      <c r="EX483">
        <v>-1.16319206543697e-06</v>
      </c>
      <c r="EY483">
        <v>-2</v>
      </c>
      <c r="EZ483">
        <v>2196</v>
      </c>
      <c r="FA483">
        <v>1</v>
      </c>
      <c r="FB483">
        <v>25</v>
      </c>
      <c r="FC483">
        <v>16.5</v>
      </c>
      <c r="FD483">
        <v>16.4</v>
      </c>
      <c r="FE483">
        <v>18</v>
      </c>
      <c r="FF483">
        <v>950.587</v>
      </c>
      <c r="FG483">
        <v>430.597</v>
      </c>
      <c r="FH483">
        <v>38.586</v>
      </c>
      <c r="FI483">
        <v>25.5959</v>
      </c>
      <c r="FJ483">
        <v>30.0006</v>
      </c>
      <c r="FK483">
        <v>25.5691</v>
      </c>
      <c r="FL483">
        <v>25.5936</v>
      </c>
      <c r="FM483">
        <v>25.3687</v>
      </c>
      <c r="FN483">
        <v>47.9534</v>
      </c>
      <c r="FO483">
        <v>0</v>
      </c>
      <c r="FP483">
        <v>38.63</v>
      </c>
      <c r="FQ483">
        <v>420</v>
      </c>
      <c r="FR483">
        <v>9.74195</v>
      </c>
      <c r="FS483">
        <v>101.428</v>
      </c>
      <c r="FT483">
        <v>102.041</v>
      </c>
    </row>
    <row r="484" spans="1:176">
      <c r="A484">
        <v>468</v>
      </c>
      <c r="B484">
        <v>1626127248.6</v>
      </c>
      <c r="C484">
        <v>934.099999904633</v>
      </c>
      <c r="D484" t="s">
        <v>1230</v>
      </c>
      <c r="E484" t="s">
        <v>1231</v>
      </c>
      <c r="F484">
        <v>1</v>
      </c>
      <c r="I484">
        <v>1626127247.6</v>
      </c>
      <c r="J484">
        <f>(K484)/1000</f>
        <v>0</v>
      </c>
      <c r="K484">
        <f>1000*CC484*AI484*(BY484-BZ484)/(100*BR484*(1000-AI484*BY484))</f>
        <v>0</v>
      </c>
      <c r="L484">
        <f>CC484*AI484*(BX484-BW484*(1000-AI484*BZ484)/(1000-AI484*BY484))/(100*BR484)</f>
        <v>0</v>
      </c>
      <c r="M484">
        <f>BW484 - IF(AI484&gt;1, L484*BR484*100.0/(AK484*CK484), 0)</f>
        <v>0</v>
      </c>
      <c r="N484">
        <f>((T484-J484/2)*M484-L484)/(T484+J484/2)</f>
        <v>0</v>
      </c>
      <c r="O484">
        <f>N484*(CD484+CE484)/1000.0</f>
        <v>0</v>
      </c>
      <c r="P484">
        <f>(BW484 - IF(AI484&gt;1, L484*BR484*100.0/(AK484*CK484), 0))*(CD484+CE484)/1000.0</f>
        <v>0</v>
      </c>
      <c r="Q484">
        <f>2.0/((1/S484-1/R484)+SIGN(S484)*SQRT((1/S484-1/R484)*(1/S484-1/R484) + 4*BS484/((BS484+1)*(BS484+1))*(2*1/S484*1/R484-1/R484*1/R484)))</f>
        <v>0</v>
      </c>
      <c r="R484">
        <f>IF(LEFT(BT484,1)&lt;&gt;"0",IF(LEFT(BT484,1)="1",3.0,BU484),$D$5+$E$5*(CK484*CD484/($K$5*1000))+$F$5*(CK484*CD484/($K$5*1000))*MAX(MIN(BR484,$J$5),$I$5)*MAX(MIN(BR484,$J$5),$I$5)+$G$5*MAX(MIN(BR484,$J$5),$I$5)*(CK484*CD484/($K$5*1000))+$H$5*(CK484*CD484/($K$5*1000))*(CK484*CD484/($K$5*1000)))</f>
        <v>0</v>
      </c>
      <c r="S484">
        <f>J484*(1000-(1000*0.61365*exp(17.502*W484/(240.97+W484))/(CD484+CE484)+BY484)/2)/(1000*0.61365*exp(17.502*W484/(240.97+W484))/(CD484+CE484)-BY484)</f>
        <v>0</v>
      </c>
      <c r="T484">
        <f>1/((BS484+1)/(Q484/1.6)+1/(R484/1.37)) + BS484/((BS484+1)/(Q484/1.6) + BS484/(R484/1.37))</f>
        <v>0</v>
      </c>
      <c r="U484">
        <f>(BN484*BQ484)</f>
        <v>0</v>
      </c>
      <c r="V484">
        <f>(CF484+(U484+2*0.95*5.67E-8*(((CF484+$B$7)+273)^4-(CF484+273)^4)-44100*J484)/(1.84*29.3*R484+8*0.95*5.67E-8*(CF484+273)^3))</f>
        <v>0</v>
      </c>
      <c r="W484">
        <f>($C$7*CG484+$D$7*CH484+$E$7*V484)</f>
        <v>0</v>
      </c>
      <c r="X484">
        <f>0.61365*exp(17.502*W484/(240.97+W484))</f>
        <v>0</v>
      </c>
      <c r="Y484">
        <f>(Z484/AA484*100)</f>
        <v>0</v>
      </c>
      <c r="Z484">
        <f>BY484*(CD484+CE484)/1000</f>
        <v>0</v>
      </c>
      <c r="AA484">
        <f>0.61365*exp(17.502*CF484/(240.97+CF484))</f>
        <v>0</v>
      </c>
      <c r="AB484">
        <f>(X484-BY484*(CD484+CE484)/1000)</f>
        <v>0</v>
      </c>
      <c r="AC484">
        <f>(-J484*44100)</f>
        <v>0</v>
      </c>
      <c r="AD484">
        <f>2*29.3*R484*0.92*(CF484-W484)</f>
        <v>0</v>
      </c>
      <c r="AE484">
        <f>2*0.95*5.67E-8*(((CF484+$B$7)+273)^4-(W484+273)^4)</f>
        <v>0</v>
      </c>
      <c r="AF484">
        <f>U484+AE484+AC484+AD484</f>
        <v>0</v>
      </c>
      <c r="AG484">
        <v>8</v>
      </c>
      <c r="AH484">
        <v>1</v>
      </c>
      <c r="AI484">
        <f>IF(AG484*$H$13&gt;=AK484,1.0,(AK484/(AK484-AG484*$H$13)))</f>
        <v>0</v>
      </c>
      <c r="AJ484">
        <f>(AI484-1)*100</f>
        <v>0</v>
      </c>
      <c r="AK484">
        <f>MAX(0,($B$13+$C$13*CK484)/(1+$D$13*CK484)*CD484/(CF484+273)*$E$13)</f>
        <v>0</v>
      </c>
      <c r="AL484" t="s">
        <v>292</v>
      </c>
      <c r="AM484" t="s">
        <v>292</v>
      </c>
      <c r="AN484">
        <v>0</v>
      </c>
      <c r="AO484">
        <v>0</v>
      </c>
      <c r="AP484">
        <f>1-AN484/AO484</f>
        <v>0</v>
      </c>
      <c r="AQ484">
        <v>0</v>
      </c>
      <c r="AR484" t="s">
        <v>292</v>
      </c>
      <c r="AS484" t="s">
        <v>292</v>
      </c>
      <c r="AT484">
        <v>0</v>
      </c>
      <c r="AU484">
        <v>0</v>
      </c>
      <c r="AV484">
        <f>1-AT484/AU484</f>
        <v>0</v>
      </c>
      <c r="AW484">
        <v>0.5</v>
      </c>
      <c r="AX484">
        <f>BO484</f>
        <v>0</v>
      </c>
      <c r="AY484">
        <f>L484</f>
        <v>0</v>
      </c>
      <c r="AZ484">
        <f>AV484*AW484*AX484</f>
        <v>0</v>
      </c>
      <c r="BA484">
        <f>(AY484-AQ484)/AX484</f>
        <v>0</v>
      </c>
      <c r="BB484">
        <f>(AO484-AU484)/AU484</f>
        <v>0</v>
      </c>
      <c r="BC484">
        <f>AN484/(AP484+AN484/AU484)</f>
        <v>0</v>
      </c>
      <c r="BD484" t="s">
        <v>292</v>
      </c>
      <c r="BE484">
        <v>0</v>
      </c>
      <c r="BF484">
        <f>IF(BE484&lt;&gt;0, BE484, BC484)</f>
        <v>0</v>
      </c>
      <c r="BG484">
        <f>1-BF484/AU484</f>
        <v>0</v>
      </c>
      <c r="BH484">
        <f>(AU484-AT484)/(AU484-BF484)</f>
        <v>0</v>
      </c>
      <c r="BI484">
        <f>(AO484-AU484)/(AO484-BF484)</f>
        <v>0</v>
      </c>
      <c r="BJ484">
        <f>(AU484-AT484)/(AU484-AN484)</f>
        <v>0</v>
      </c>
      <c r="BK484">
        <f>(AO484-AU484)/(AO484-AN484)</f>
        <v>0</v>
      </c>
      <c r="BL484">
        <f>(BH484*BF484/AT484)</f>
        <v>0</v>
      </c>
      <c r="BM484">
        <f>(1-BL484)</f>
        <v>0</v>
      </c>
      <c r="BN484">
        <f>$B$11*CL484+$C$11*CM484+$F$11*CN484*(1-CQ484)</f>
        <v>0</v>
      </c>
      <c r="BO484">
        <f>BN484*BP484</f>
        <v>0</v>
      </c>
      <c r="BP484">
        <f>($B$11*$D$9+$C$11*$D$9+$F$11*((DA484+CS484)/MAX(DA484+CS484+DB484, 0.1)*$I$9+DB484/MAX(DA484+CS484+DB484, 0.1)*$J$9))/($B$11+$C$11+$F$11)</f>
        <v>0</v>
      </c>
      <c r="BQ484">
        <f>($B$11*$K$9+$C$11*$K$9+$F$11*((DA484+CS484)/MAX(DA484+CS484+DB484, 0.1)*$P$9+DB484/MAX(DA484+CS484+DB484, 0.1)*$Q$9))/($B$11+$C$11+$F$11)</f>
        <v>0</v>
      </c>
      <c r="BR484">
        <v>6</v>
      </c>
      <c r="BS484">
        <v>0.5</v>
      </c>
      <c r="BT484" t="s">
        <v>293</v>
      </c>
      <c r="BU484">
        <v>2</v>
      </c>
      <c r="BV484">
        <v>1626127247.6</v>
      </c>
      <c r="BW484">
        <v>398.823333333333</v>
      </c>
      <c r="BX484">
        <v>420.014666666667</v>
      </c>
      <c r="BY484">
        <v>16.0472</v>
      </c>
      <c r="BZ484">
        <v>9.57706</v>
      </c>
      <c r="CA484">
        <v>396.698666666667</v>
      </c>
      <c r="CB484">
        <v>16.0335</v>
      </c>
      <c r="CC484">
        <v>899.970666666667</v>
      </c>
      <c r="CD484">
        <v>100.766</v>
      </c>
      <c r="CE484">
        <v>0.112275</v>
      </c>
      <c r="CF484">
        <v>31.7174</v>
      </c>
      <c r="CG484">
        <v>29.3607</v>
      </c>
      <c r="CH484">
        <v>999.9</v>
      </c>
      <c r="CI484">
        <v>0</v>
      </c>
      <c r="CJ484">
        <v>0</v>
      </c>
      <c r="CK484">
        <v>9971.66666666667</v>
      </c>
      <c r="CL484">
        <v>0</v>
      </c>
      <c r="CM484">
        <v>0.221023</v>
      </c>
      <c r="CN484">
        <v>1460.02</v>
      </c>
      <c r="CO484">
        <v>0.973004</v>
      </c>
      <c r="CP484">
        <v>0.0269961</v>
      </c>
      <c r="CQ484">
        <v>0</v>
      </c>
      <c r="CR484">
        <v>880.842</v>
      </c>
      <c r="CS484">
        <v>4.99999</v>
      </c>
      <c r="CT484">
        <v>12956.6666666667</v>
      </c>
      <c r="CU484">
        <v>12728.5333333333</v>
      </c>
      <c r="CV484">
        <v>41.125</v>
      </c>
      <c r="CW484">
        <v>42.625</v>
      </c>
      <c r="CX484">
        <v>42</v>
      </c>
      <c r="CY484">
        <v>42.2913333333333</v>
      </c>
      <c r="CZ484">
        <v>43.625</v>
      </c>
      <c r="DA484">
        <v>1415.74</v>
      </c>
      <c r="DB484">
        <v>39.28</v>
      </c>
      <c r="DC484">
        <v>0</v>
      </c>
      <c r="DD484">
        <v>1626127257.7</v>
      </c>
      <c r="DE484">
        <v>0</v>
      </c>
      <c r="DF484">
        <v>880.492</v>
      </c>
      <c r="DG484">
        <v>2.83897436902514</v>
      </c>
      <c r="DH484">
        <v>42.1333333820899</v>
      </c>
      <c r="DI484">
        <v>12951.4538461538</v>
      </c>
      <c r="DJ484">
        <v>15</v>
      </c>
      <c r="DK484">
        <v>1626126261</v>
      </c>
      <c r="DL484" t="s">
        <v>294</v>
      </c>
      <c r="DM484">
        <v>1626126255</v>
      </c>
      <c r="DN484">
        <v>1626126261</v>
      </c>
      <c r="DO484">
        <v>7</v>
      </c>
      <c r="DP484">
        <v>0.339</v>
      </c>
      <c r="DQ484">
        <v>0.02</v>
      </c>
      <c r="DR484">
        <v>2.158</v>
      </c>
      <c r="DS484">
        <v>-0.064</v>
      </c>
      <c r="DT484">
        <v>420</v>
      </c>
      <c r="DU484">
        <v>4</v>
      </c>
      <c r="DV484">
        <v>0.09</v>
      </c>
      <c r="DW484">
        <v>0.05</v>
      </c>
      <c r="DX484">
        <v>-21.1331390243902</v>
      </c>
      <c r="DY484">
        <v>-0.0458926829268793</v>
      </c>
      <c r="DZ484">
        <v>0.0296167790120429</v>
      </c>
      <c r="EA484">
        <v>1</v>
      </c>
      <c r="EB484">
        <v>880.348657142857</v>
      </c>
      <c r="EC484">
        <v>2.55531440433881</v>
      </c>
      <c r="ED484">
        <v>0.324311925938783</v>
      </c>
      <c r="EE484">
        <v>1</v>
      </c>
      <c r="EF484">
        <v>6.43431268292683</v>
      </c>
      <c r="EG484">
        <v>0.178897212543557</v>
      </c>
      <c r="EH484">
        <v>0.0207459320754685</v>
      </c>
      <c r="EI484">
        <v>0</v>
      </c>
      <c r="EJ484">
        <v>2</v>
      </c>
      <c r="EK484">
        <v>3</v>
      </c>
      <c r="EL484" t="s">
        <v>340</v>
      </c>
      <c r="EM484">
        <v>100</v>
      </c>
      <c r="EN484">
        <v>100</v>
      </c>
      <c r="EO484">
        <v>2.125</v>
      </c>
      <c r="EP484">
        <v>0.0139</v>
      </c>
      <c r="EQ484">
        <v>1.36772170046793</v>
      </c>
      <c r="ER484">
        <v>0.00225868272383977</v>
      </c>
      <c r="ES484">
        <v>-9.96746185667655e-07</v>
      </c>
      <c r="ET484">
        <v>2.83711317370827e-10</v>
      </c>
      <c r="EU484">
        <v>-0.063082517618382</v>
      </c>
      <c r="EV484">
        <v>-0.00217948432402501</v>
      </c>
      <c r="EW484">
        <v>0.000453263451741206</v>
      </c>
      <c r="EX484">
        <v>-1.16319206543697e-06</v>
      </c>
      <c r="EY484">
        <v>-2</v>
      </c>
      <c r="EZ484">
        <v>2196</v>
      </c>
      <c r="FA484">
        <v>1</v>
      </c>
      <c r="FB484">
        <v>25</v>
      </c>
      <c r="FC484">
        <v>16.6</v>
      </c>
      <c r="FD484">
        <v>16.5</v>
      </c>
      <c r="FE484">
        <v>18</v>
      </c>
      <c r="FF484">
        <v>949.971</v>
      </c>
      <c r="FG484">
        <v>430.832</v>
      </c>
      <c r="FH484">
        <v>38.6479</v>
      </c>
      <c r="FI484">
        <v>25.5996</v>
      </c>
      <c r="FJ484">
        <v>30.0005</v>
      </c>
      <c r="FK484">
        <v>25.5712</v>
      </c>
      <c r="FL484">
        <v>25.595</v>
      </c>
      <c r="FM484">
        <v>25.3713</v>
      </c>
      <c r="FN484">
        <v>47.9534</v>
      </c>
      <c r="FO484">
        <v>0</v>
      </c>
      <c r="FP484">
        <v>38.73</v>
      </c>
      <c r="FQ484">
        <v>420</v>
      </c>
      <c r="FR484">
        <v>9.7626</v>
      </c>
      <c r="FS484">
        <v>101.428</v>
      </c>
      <c r="FT484">
        <v>102.04</v>
      </c>
    </row>
    <row r="485" spans="1:176">
      <c r="A485">
        <v>469</v>
      </c>
      <c r="B485">
        <v>1626127250.6</v>
      </c>
      <c r="C485">
        <v>936.099999904633</v>
      </c>
      <c r="D485" t="s">
        <v>1232</v>
      </c>
      <c r="E485" t="s">
        <v>1233</v>
      </c>
      <c r="F485">
        <v>1</v>
      </c>
      <c r="I485">
        <v>1626127249.6</v>
      </c>
      <c r="J485">
        <f>(K485)/1000</f>
        <v>0</v>
      </c>
      <c r="K485">
        <f>1000*CC485*AI485*(BY485-BZ485)/(100*BR485*(1000-AI485*BY485))</f>
        <v>0</v>
      </c>
      <c r="L485">
        <f>CC485*AI485*(BX485-BW485*(1000-AI485*BZ485)/(1000-AI485*BY485))/(100*BR485)</f>
        <v>0</v>
      </c>
      <c r="M485">
        <f>BW485 - IF(AI485&gt;1, L485*BR485*100.0/(AK485*CK485), 0)</f>
        <v>0</v>
      </c>
      <c r="N485">
        <f>((T485-J485/2)*M485-L485)/(T485+J485/2)</f>
        <v>0</v>
      </c>
      <c r="O485">
        <f>N485*(CD485+CE485)/1000.0</f>
        <v>0</v>
      </c>
      <c r="P485">
        <f>(BW485 - IF(AI485&gt;1, L485*BR485*100.0/(AK485*CK485), 0))*(CD485+CE485)/1000.0</f>
        <v>0</v>
      </c>
      <c r="Q485">
        <f>2.0/((1/S485-1/R485)+SIGN(S485)*SQRT((1/S485-1/R485)*(1/S485-1/R485) + 4*BS485/((BS485+1)*(BS485+1))*(2*1/S485*1/R485-1/R485*1/R485)))</f>
        <v>0</v>
      </c>
      <c r="R485">
        <f>IF(LEFT(BT485,1)&lt;&gt;"0",IF(LEFT(BT485,1)="1",3.0,BU485),$D$5+$E$5*(CK485*CD485/($K$5*1000))+$F$5*(CK485*CD485/($K$5*1000))*MAX(MIN(BR485,$J$5),$I$5)*MAX(MIN(BR485,$J$5),$I$5)+$G$5*MAX(MIN(BR485,$J$5),$I$5)*(CK485*CD485/($K$5*1000))+$H$5*(CK485*CD485/($K$5*1000))*(CK485*CD485/($K$5*1000)))</f>
        <v>0</v>
      </c>
      <c r="S485">
        <f>J485*(1000-(1000*0.61365*exp(17.502*W485/(240.97+W485))/(CD485+CE485)+BY485)/2)/(1000*0.61365*exp(17.502*W485/(240.97+W485))/(CD485+CE485)-BY485)</f>
        <v>0</v>
      </c>
      <c r="T485">
        <f>1/((BS485+1)/(Q485/1.6)+1/(R485/1.37)) + BS485/((BS485+1)/(Q485/1.6) + BS485/(R485/1.37))</f>
        <v>0</v>
      </c>
      <c r="U485">
        <f>(BN485*BQ485)</f>
        <v>0</v>
      </c>
      <c r="V485">
        <f>(CF485+(U485+2*0.95*5.67E-8*(((CF485+$B$7)+273)^4-(CF485+273)^4)-44100*J485)/(1.84*29.3*R485+8*0.95*5.67E-8*(CF485+273)^3))</f>
        <v>0</v>
      </c>
      <c r="W485">
        <f>($C$7*CG485+$D$7*CH485+$E$7*V485)</f>
        <v>0</v>
      </c>
      <c r="X485">
        <f>0.61365*exp(17.502*W485/(240.97+W485))</f>
        <v>0</v>
      </c>
      <c r="Y485">
        <f>(Z485/AA485*100)</f>
        <v>0</v>
      </c>
      <c r="Z485">
        <f>BY485*(CD485+CE485)/1000</f>
        <v>0</v>
      </c>
      <c r="AA485">
        <f>0.61365*exp(17.502*CF485/(240.97+CF485))</f>
        <v>0</v>
      </c>
      <c r="AB485">
        <f>(X485-BY485*(CD485+CE485)/1000)</f>
        <v>0</v>
      </c>
      <c r="AC485">
        <f>(-J485*44100)</f>
        <v>0</v>
      </c>
      <c r="AD485">
        <f>2*29.3*R485*0.92*(CF485-W485)</f>
        <v>0</v>
      </c>
      <c r="AE485">
        <f>2*0.95*5.67E-8*(((CF485+$B$7)+273)^4-(W485+273)^4)</f>
        <v>0</v>
      </c>
      <c r="AF485">
        <f>U485+AE485+AC485+AD485</f>
        <v>0</v>
      </c>
      <c r="AG485">
        <v>8</v>
      </c>
      <c r="AH485">
        <v>1</v>
      </c>
      <c r="AI485">
        <f>IF(AG485*$H$13&gt;=AK485,1.0,(AK485/(AK485-AG485*$H$13)))</f>
        <v>0</v>
      </c>
      <c r="AJ485">
        <f>(AI485-1)*100</f>
        <v>0</v>
      </c>
      <c r="AK485">
        <f>MAX(0,($B$13+$C$13*CK485)/(1+$D$13*CK485)*CD485/(CF485+273)*$E$13)</f>
        <v>0</v>
      </c>
      <c r="AL485" t="s">
        <v>292</v>
      </c>
      <c r="AM485" t="s">
        <v>292</v>
      </c>
      <c r="AN485">
        <v>0</v>
      </c>
      <c r="AO485">
        <v>0</v>
      </c>
      <c r="AP485">
        <f>1-AN485/AO485</f>
        <v>0</v>
      </c>
      <c r="AQ485">
        <v>0</v>
      </c>
      <c r="AR485" t="s">
        <v>292</v>
      </c>
      <c r="AS485" t="s">
        <v>292</v>
      </c>
      <c r="AT485">
        <v>0</v>
      </c>
      <c r="AU485">
        <v>0</v>
      </c>
      <c r="AV485">
        <f>1-AT485/AU485</f>
        <v>0</v>
      </c>
      <c r="AW485">
        <v>0.5</v>
      </c>
      <c r="AX485">
        <f>BO485</f>
        <v>0</v>
      </c>
      <c r="AY485">
        <f>L485</f>
        <v>0</v>
      </c>
      <c r="AZ485">
        <f>AV485*AW485*AX485</f>
        <v>0</v>
      </c>
      <c r="BA485">
        <f>(AY485-AQ485)/AX485</f>
        <v>0</v>
      </c>
      <c r="BB485">
        <f>(AO485-AU485)/AU485</f>
        <v>0</v>
      </c>
      <c r="BC485">
        <f>AN485/(AP485+AN485/AU485)</f>
        <v>0</v>
      </c>
      <c r="BD485" t="s">
        <v>292</v>
      </c>
      <c r="BE485">
        <v>0</v>
      </c>
      <c r="BF485">
        <f>IF(BE485&lt;&gt;0, BE485, BC485)</f>
        <v>0</v>
      </c>
      <c r="BG485">
        <f>1-BF485/AU485</f>
        <v>0</v>
      </c>
      <c r="BH485">
        <f>(AU485-AT485)/(AU485-BF485)</f>
        <v>0</v>
      </c>
      <c r="BI485">
        <f>(AO485-AU485)/(AO485-BF485)</f>
        <v>0</v>
      </c>
      <c r="BJ485">
        <f>(AU485-AT485)/(AU485-AN485)</f>
        <v>0</v>
      </c>
      <c r="BK485">
        <f>(AO485-AU485)/(AO485-AN485)</f>
        <v>0</v>
      </c>
      <c r="BL485">
        <f>(BH485*BF485/AT485)</f>
        <v>0</v>
      </c>
      <c r="BM485">
        <f>(1-BL485)</f>
        <v>0</v>
      </c>
      <c r="BN485">
        <f>$B$11*CL485+$C$11*CM485+$F$11*CN485*(1-CQ485)</f>
        <v>0</v>
      </c>
      <c r="BO485">
        <f>BN485*BP485</f>
        <v>0</v>
      </c>
      <c r="BP485">
        <f>($B$11*$D$9+$C$11*$D$9+$F$11*((DA485+CS485)/MAX(DA485+CS485+DB485, 0.1)*$I$9+DB485/MAX(DA485+CS485+DB485, 0.1)*$J$9))/($B$11+$C$11+$F$11)</f>
        <v>0</v>
      </c>
      <c r="BQ485">
        <f>($B$11*$K$9+$C$11*$K$9+$F$11*((DA485+CS485)/MAX(DA485+CS485+DB485, 0.1)*$P$9+DB485/MAX(DA485+CS485+DB485, 0.1)*$Q$9))/($B$11+$C$11+$F$11)</f>
        <v>0</v>
      </c>
      <c r="BR485">
        <v>6</v>
      </c>
      <c r="BS485">
        <v>0.5</v>
      </c>
      <c r="BT485" t="s">
        <v>293</v>
      </c>
      <c r="BU485">
        <v>2</v>
      </c>
      <c r="BV485">
        <v>1626127249.6</v>
      </c>
      <c r="BW485">
        <v>398.85</v>
      </c>
      <c r="BX485">
        <v>419.993</v>
      </c>
      <c r="BY485">
        <v>16.0846</v>
      </c>
      <c r="BZ485">
        <v>9.60227666666667</v>
      </c>
      <c r="CA485">
        <v>396.725</v>
      </c>
      <c r="CB485">
        <v>16.0705</v>
      </c>
      <c r="CC485">
        <v>899.984</v>
      </c>
      <c r="CD485">
        <v>100.766</v>
      </c>
      <c r="CE485">
        <v>0.112154666666667</v>
      </c>
      <c r="CF485">
        <v>31.7587666666667</v>
      </c>
      <c r="CG485">
        <v>29.3969666666667</v>
      </c>
      <c r="CH485">
        <v>999.9</v>
      </c>
      <c r="CI485">
        <v>0</v>
      </c>
      <c r="CJ485">
        <v>0</v>
      </c>
      <c r="CK485">
        <v>9999.57333333333</v>
      </c>
      <c r="CL485">
        <v>0</v>
      </c>
      <c r="CM485">
        <v>0.221023</v>
      </c>
      <c r="CN485">
        <v>1460.01666666667</v>
      </c>
      <c r="CO485">
        <v>0.973004</v>
      </c>
      <c r="CP485">
        <v>0.0269961</v>
      </c>
      <c r="CQ485">
        <v>0</v>
      </c>
      <c r="CR485">
        <v>880.856</v>
      </c>
      <c r="CS485">
        <v>4.99999</v>
      </c>
      <c r="CT485">
        <v>12958.0333333333</v>
      </c>
      <c r="CU485">
        <v>12728.5</v>
      </c>
      <c r="CV485">
        <v>41.125</v>
      </c>
      <c r="CW485">
        <v>42.625</v>
      </c>
      <c r="CX485">
        <v>42</v>
      </c>
      <c r="CY485">
        <v>42.2913333333333</v>
      </c>
      <c r="CZ485">
        <v>43.625</v>
      </c>
      <c r="DA485">
        <v>1415.73666666667</v>
      </c>
      <c r="DB485">
        <v>39.28</v>
      </c>
      <c r="DC485">
        <v>0</v>
      </c>
      <c r="DD485">
        <v>1626127260.1</v>
      </c>
      <c r="DE485">
        <v>0</v>
      </c>
      <c r="DF485">
        <v>880.599384615385</v>
      </c>
      <c r="DG485">
        <v>2.97381197000254</v>
      </c>
      <c r="DH485">
        <v>45.1247863416198</v>
      </c>
      <c r="DI485">
        <v>12953.15</v>
      </c>
      <c r="DJ485">
        <v>15</v>
      </c>
      <c r="DK485">
        <v>1626126261</v>
      </c>
      <c r="DL485" t="s">
        <v>294</v>
      </c>
      <c r="DM485">
        <v>1626126255</v>
      </c>
      <c r="DN485">
        <v>1626126261</v>
      </c>
      <c r="DO485">
        <v>7</v>
      </c>
      <c r="DP485">
        <v>0.339</v>
      </c>
      <c r="DQ485">
        <v>0.02</v>
      </c>
      <c r="DR485">
        <v>2.158</v>
      </c>
      <c r="DS485">
        <v>-0.064</v>
      </c>
      <c r="DT485">
        <v>420</v>
      </c>
      <c r="DU485">
        <v>4</v>
      </c>
      <c r="DV485">
        <v>0.09</v>
      </c>
      <c r="DW485">
        <v>0.05</v>
      </c>
      <c r="DX485">
        <v>-21.1389682926829</v>
      </c>
      <c r="DY485">
        <v>-0.0690355400697226</v>
      </c>
      <c r="DZ485">
        <v>0.0316697781537</v>
      </c>
      <c r="EA485">
        <v>1</v>
      </c>
      <c r="EB485">
        <v>880.446617647059</v>
      </c>
      <c r="EC485">
        <v>2.70313307719419</v>
      </c>
      <c r="ED485">
        <v>0.331210437344946</v>
      </c>
      <c r="EE485">
        <v>1</v>
      </c>
      <c r="EF485">
        <v>6.44241926829268</v>
      </c>
      <c r="EG485">
        <v>0.179856585365849</v>
      </c>
      <c r="EH485">
        <v>0.020802910372167</v>
      </c>
      <c r="EI485">
        <v>0</v>
      </c>
      <c r="EJ485">
        <v>2</v>
      </c>
      <c r="EK485">
        <v>3</v>
      </c>
      <c r="EL485" t="s">
        <v>340</v>
      </c>
      <c r="EM485">
        <v>100</v>
      </c>
      <c r="EN485">
        <v>100</v>
      </c>
      <c r="EO485">
        <v>2.124</v>
      </c>
      <c r="EP485">
        <v>0.0143</v>
      </c>
      <c r="EQ485">
        <v>1.36772170046793</v>
      </c>
      <c r="ER485">
        <v>0.00225868272383977</v>
      </c>
      <c r="ES485">
        <v>-9.96746185667655e-07</v>
      </c>
      <c r="ET485">
        <v>2.83711317370827e-10</v>
      </c>
      <c r="EU485">
        <v>-0.063082517618382</v>
      </c>
      <c r="EV485">
        <v>-0.00217948432402501</v>
      </c>
      <c r="EW485">
        <v>0.000453263451741206</v>
      </c>
      <c r="EX485">
        <v>-1.16319206543697e-06</v>
      </c>
      <c r="EY485">
        <v>-2</v>
      </c>
      <c r="EZ485">
        <v>2196</v>
      </c>
      <c r="FA485">
        <v>1</v>
      </c>
      <c r="FB485">
        <v>25</v>
      </c>
      <c r="FC485">
        <v>16.6</v>
      </c>
      <c r="FD485">
        <v>16.5</v>
      </c>
      <c r="FE485">
        <v>18</v>
      </c>
      <c r="FF485">
        <v>950.136</v>
      </c>
      <c r="FG485">
        <v>430.756</v>
      </c>
      <c r="FH485">
        <v>38.7004</v>
      </c>
      <c r="FI485">
        <v>25.6029</v>
      </c>
      <c r="FJ485">
        <v>30.0004</v>
      </c>
      <c r="FK485">
        <v>25.5731</v>
      </c>
      <c r="FL485">
        <v>25.5966</v>
      </c>
      <c r="FM485">
        <v>25.3716</v>
      </c>
      <c r="FN485">
        <v>47.9534</v>
      </c>
      <c r="FO485">
        <v>0</v>
      </c>
      <c r="FP485">
        <v>38.83</v>
      </c>
      <c r="FQ485">
        <v>420</v>
      </c>
      <c r="FR485">
        <v>9.75959</v>
      </c>
      <c r="FS485">
        <v>101.428</v>
      </c>
      <c r="FT485">
        <v>102.039</v>
      </c>
    </row>
    <row r="486" spans="1:176">
      <c r="A486">
        <v>470</v>
      </c>
      <c r="B486">
        <v>1626127252.6</v>
      </c>
      <c r="C486">
        <v>938.099999904633</v>
      </c>
      <c r="D486" t="s">
        <v>1234</v>
      </c>
      <c r="E486" t="s">
        <v>1235</v>
      </c>
      <c r="F486">
        <v>1</v>
      </c>
      <c r="I486">
        <v>1626127251.6</v>
      </c>
      <c r="J486">
        <f>(K486)/1000</f>
        <v>0</v>
      </c>
      <c r="K486">
        <f>1000*CC486*AI486*(BY486-BZ486)/(100*BR486*(1000-AI486*BY486))</f>
        <v>0</v>
      </c>
      <c r="L486">
        <f>CC486*AI486*(BX486-BW486*(1000-AI486*BZ486)/(1000-AI486*BY486))/(100*BR486)</f>
        <v>0</v>
      </c>
      <c r="M486">
        <f>BW486 - IF(AI486&gt;1, L486*BR486*100.0/(AK486*CK486), 0)</f>
        <v>0</v>
      </c>
      <c r="N486">
        <f>((T486-J486/2)*M486-L486)/(T486+J486/2)</f>
        <v>0</v>
      </c>
      <c r="O486">
        <f>N486*(CD486+CE486)/1000.0</f>
        <v>0</v>
      </c>
      <c r="P486">
        <f>(BW486 - IF(AI486&gt;1, L486*BR486*100.0/(AK486*CK486), 0))*(CD486+CE486)/1000.0</f>
        <v>0</v>
      </c>
      <c r="Q486">
        <f>2.0/((1/S486-1/R486)+SIGN(S486)*SQRT((1/S486-1/R486)*(1/S486-1/R486) + 4*BS486/((BS486+1)*(BS486+1))*(2*1/S486*1/R486-1/R486*1/R486)))</f>
        <v>0</v>
      </c>
      <c r="R486">
        <f>IF(LEFT(BT486,1)&lt;&gt;"0",IF(LEFT(BT486,1)="1",3.0,BU486),$D$5+$E$5*(CK486*CD486/($K$5*1000))+$F$5*(CK486*CD486/($K$5*1000))*MAX(MIN(BR486,$J$5),$I$5)*MAX(MIN(BR486,$J$5),$I$5)+$G$5*MAX(MIN(BR486,$J$5),$I$5)*(CK486*CD486/($K$5*1000))+$H$5*(CK486*CD486/($K$5*1000))*(CK486*CD486/($K$5*1000)))</f>
        <v>0</v>
      </c>
      <c r="S486">
        <f>J486*(1000-(1000*0.61365*exp(17.502*W486/(240.97+W486))/(CD486+CE486)+BY486)/2)/(1000*0.61365*exp(17.502*W486/(240.97+W486))/(CD486+CE486)-BY486)</f>
        <v>0</v>
      </c>
      <c r="T486">
        <f>1/((BS486+1)/(Q486/1.6)+1/(R486/1.37)) + BS486/((BS486+1)/(Q486/1.6) + BS486/(R486/1.37))</f>
        <v>0</v>
      </c>
      <c r="U486">
        <f>(BN486*BQ486)</f>
        <v>0</v>
      </c>
      <c r="V486">
        <f>(CF486+(U486+2*0.95*5.67E-8*(((CF486+$B$7)+273)^4-(CF486+273)^4)-44100*J486)/(1.84*29.3*R486+8*0.95*5.67E-8*(CF486+273)^3))</f>
        <v>0</v>
      </c>
      <c r="W486">
        <f>($C$7*CG486+$D$7*CH486+$E$7*V486)</f>
        <v>0</v>
      </c>
      <c r="X486">
        <f>0.61365*exp(17.502*W486/(240.97+W486))</f>
        <v>0</v>
      </c>
      <c r="Y486">
        <f>(Z486/AA486*100)</f>
        <v>0</v>
      </c>
      <c r="Z486">
        <f>BY486*(CD486+CE486)/1000</f>
        <v>0</v>
      </c>
      <c r="AA486">
        <f>0.61365*exp(17.502*CF486/(240.97+CF486))</f>
        <v>0</v>
      </c>
      <c r="AB486">
        <f>(X486-BY486*(CD486+CE486)/1000)</f>
        <v>0</v>
      </c>
      <c r="AC486">
        <f>(-J486*44100)</f>
        <v>0</v>
      </c>
      <c r="AD486">
        <f>2*29.3*R486*0.92*(CF486-W486)</f>
        <v>0</v>
      </c>
      <c r="AE486">
        <f>2*0.95*5.67E-8*(((CF486+$B$7)+273)^4-(W486+273)^4)</f>
        <v>0</v>
      </c>
      <c r="AF486">
        <f>U486+AE486+AC486+AD486</f>
        <v>0</v>
      </c>
      <c r="AG486">
        <v>8</v>
      </c>
      <c r="AH486">
        <v>1</v>
      </c>
      <c r="AI486">
        <f>IF(AG486*$H$13&gt;=AK486,1.0,(AK486/(AK486-AG486*$H$13)))</f>
        <v>0</v>
      </c>
      <c r="AJ486">
        <f>(AI486-1)*100</f>
        <v>0</v>
      </c>
      <c r="AK486">
        <f>MAX(0,($B$13+$C$13*CK486)/(1+$D$13*CK486)*CD486/(CF486+273)*$E$13)</f>
        <v>0</v>
      </c>
      <c r="AL486" t="s">
        <v>292</v>
      </c>
      <c r="AM486" t="s">
        <v>292</v>
      </c>
      <c r="AN486">
        <v>0</v>
      </c>
      <c r="AO486">
        <v>0</v>
      </c>
      <c r="AP486">
        <f>1-AN486/AO486</f>
        <v>0</v>
      </c>
      <c r="AQ486">
        <v>0</v>
      </c>
      <c r="AR486" t="s">
        <v>292</v>
      </c>
      <c r="AS486" t="s">
        <v>292</v>
      </c>
      <c r="AT486">
        <v>0</v>
      </c>
      <c r="AU486">
        <v>0</v>
      </c>
      <c r="AV486">
        <f>1-AT486/AU486</f>
        <v>0</v>
      </c>
      <c r="AW486">
        <v>0.5</v>
      </c>
      <c r="AX486">
        <f>BO486</f>
        <v>0</v>
      </c>
      <c r="AY486">
        <f>L486</f>
        <v>0</v>
      </c>
      <c r="AZ486">
        <f>AV486*AW486*AX486</f>
        <v>0</v>
      </c>
      <c r="BA486">
        <f>(AY486-AQ486)/AX486</f>
        <v>0</v>
      </c>
      <c r="BB486">
        <f>(AO486-AU486)/AU486</f>
        <v>0</v>
      </c>
      <c r="BC486">
        <f>AN486/(AP486+AN486/AU486)</f>
        <v>0</v>
      </c>
      <c r="BD486" t="s">
        <v>292</v>
      </c>
      <c r="BE486">
        <v>0</v>
      </c>
      <c r="BF486">
        <f>IF(BE486&lt;&gt;0, BE486, BC486)</f>
        <v>0</v>
      </c>
      <c r="BG486">
        <f>1-BF486/AU486</f>
        <v>0</v>
      </c>
      <c r="BH486">
        <f>(AU486-AT486)/(AU486-BF486)</f>
        <v>0</v>
      </c>
      <c r="BI486">
        <f>(AO486-AU486)/(AO486-BF486)</f>
        <v>0</v>
      </c>
      <c r="BJ486">
        <f>(AU486-AT486)/(AU486-AN486)</f>
        <v>0</v>
      </c>
      <c r="BK486">
        <f>(AO486-AU486)/(AO486-AN486)</f>
        <v>0</v>
      </c>
      <c r="BL486">
        <f>(BH486*BF486/AT486)</f>
        <v>0</v>
      </c>
      <c r="BM486">
        <f>(1-BL486)</f>
        <v>0</v>
      </c>
      <c r="BN486">
        <f>$B$11*CL486+$C$11*CM486+$F$11*CN486*(1-CQ486)</f>
        <v>0</v>
      </c>
      <c r="BO486">
        <f>BN486*BP486</f>
        <v>0</v>
      </c>
      <c r="BP486">
        <f>($B$11*$D$9+$C$11*$D$9+$F$11*((DA486+CS486)/MAX(DA486+CS486+DB486, 0.1)*$I$9+DB486/MAX(DA486+CS486+DB486, 0.1)*$J$9))/($B$11+$C$11+$F$11)</f>
        <v>0</v>
      </c>
      <c r="BQ486">
        <f>($B$11*$K$9+$C$11*$K$9+$F$11*((DA486+CS486)/MAX(DA486+CS486+DB486, 0.1)*$P$9+DB486/MAX(DA486+CS486+DB486, 0.1)*$Q$9))/($B$11+$C$11+$F$11)</f>
        <v>0</v>
      </c>
      <c r="BR486">
        <v>6</v>
      </c>
      <c r="BS486">
        <v>0.5</v>
      </c>
      <c r="BT486" t="s">
        <v>293</v>
      </c>
      <c r="BU486">
        <v>2</v>
      </c>
      <c r="BV486">
        <v>1626127251.6</v>
      </c>
      <c r="BW486">
        <v>398.867333333333</v>
      </c>
      <c r="BX486">
        <v>419.934333333333</v>
      </c>
      <c r="BY486">
        <v>16.1218</v>
      </c>
      <c r="BZ486">
        <v>9.64018</v>
      </c>
      <c r="CA486">
        <v>396.742333333333</v>
      </c>
      <c r="CB486">
        <v>16.1072666666667</v>
      </c>
      <c r="CC486">
        <v>900.025666666667</v>
      </c>
      <c r="CD486">
        <v>100.765</v>
      </c>
      <c r="CE486">
        <v>0.112533666666667</v>
      </c>
      <c r="CF486">
        <v>31.8053</v>
      </c>
      <c r="CG486">
        <v>29.4387666666667</v>
      </c>
      <c r="CH486">
        <v>999.9</v>
      </c>
      <c r="CI486">
        <v>0</v>
      </c>
      <c r="CJ486">
        <v>0</v>
      </c>
      <c r="CK486">
        <v>9963.74666666667</v>
      </c>
      <c r="CL486">
        <v>0</v>
      </c>
      <c r="CM486">
        <v>0.221023</v>
      </c>
      <c r="CN486">
        <v>1460.01666666667</v>
      </c>
      <c r="CO486">
        <v>0.973004</v>
      </c>
      <c r="CP486">
        <v>0.0269961</v>
      </c>
      <c r="CQ486">
        <v>0</v>
      </c>
      <c r="CR486">
        <v>881.096333333333</v>
      </c>
      <c r="CS486">
        <v>4.99999</v>
      </c>
      <c r="CT486">
        <v>12958.9666666667</v>
      </c>
      <c r="CU486">
        <v>12728.4666666667</v>
      </c>
      <c r="CV486">
        <v>41.125</v>
      </c>
      <c r="CW486">
        <v>42.6663333333333</v>
      </c>
      <c r="CX486">
        <v>42</v>
      </c>
      <c r="CY486">
        <v>42.312</v>
      </c>
      <c r="CZ486">
        <v>43.625</v>
      </c>
      <c r="DA486">
        <v>1415.73666666667</v>
      </c>
      <c r="DB486">
        <v>39.28</v>
      </c>
      <c r="DC486">
        <v>0</v>
      </c>
      <c r="DD486">
        <v>1626127261.9</v>
      </c>
      <c r="DE486">
        <v>0</v>
      </c>
      <c r="DF486">
        <v>880.71044</v>
      </c>
      <c r="DG486">
        <v>2.30861537592323</v>
      </c>
      <c r="DH486">
        <v>43.2769230101183</v>
      </c>
      <c r="DI486">
        <v>12954.716</v>
      </c>
      <c r="DJ486">
        <v>15</v>
      </c>
      <c r="DK486">
        <v>1626126261</v>
      </c>
      <c r="DL486" t="s">
        <v>294</v>
      </c>
      <c r="DM486">
        <v>1626126255</v>
      </c>
      <c r="DN486">
        <v>1626126261</v>
      </c>
      <c r="DO486">
        <v>7</v>
      </c>
      <c r="DP486">
        <v>0.339</v>
      </c>
      <c r="DQ486">
        <v>0.02</v>
      </c>
      <c r="DR486">
        <v>2.158</v>
      </c>
      <c r="DS486">
        <v>-0.064</v>
      </c>
      <c r="DT486">
        <v>420</v>
      </c>
      <c r="DU486">
        <v>4</v>
      </c>
      <c r="DV486">
        <v>0.09</v>
      </c>
      <c r="DW486">
        <v>0.05</v>
      </c>
      <c r="DX486">
        <v>-21.1311780487805</v>
      </c>
      <c r="DY486">
        <v>-0.0286264808362973</v>
      </c>
      <c r="DZ486">
        <v>0.0346823530877726</v>
      </c>
      <c r="EA486">
        <v>1</v>
      </c>
      <c r="EB486">
        <v>880.547</v>
      </c>
      <c r="EC486">
        <v>2.71029050800095</v>
      </c>
      <c r="ED486">
        <v>0.328923680933414</v>
      </c>
      <c r="EE486">
        <v>1</v>
      </c>
      <c r="EF486">
        <v>6.45048634146341</v>
      </c>
      <c r="EG486">
        <v>0.157860627177719</v>
      </c>
      <c r="EH486">
        <v>0.0181401258172013</v>
      </c>
      <c r="EI486">
        <v>0</v>
      </c>
      <c r="EJ486">
        <v>2</v>
      </c>
      <c r="EK486">
        <v>3</v>
      </c>
      <c r="EL486" t="s">
        <v>340</v>
      </c>
      <c r="EM486">
        <v>100</v>
      </c>
      <c r="EN486">
        <v>100</v>
      </c>
      <c r="EO486">
        <v>2.125</v>
      </c>
      <c r="EP486">
        <v>0.0148</v>
      </c>
      <c r="EQ486">
        <v>1.36772170046793</v>
      </c>
      <c r="ER486">
        <v>0.00225868272383977</v>
      </c>
      <c r="ES486">
        <v>-9.96746185667655e-07</v>
      </c>
      <c r="ET486">
        <v>2.83711317370827e-10</v>
      </c>
      <c r="EU486">
        <v>-0.063082517618382</v>
      </c>
      <c r="EV486">
        <v>-0.00217948432402501</v>
      </c>
      <c r="EW486">
        <v>0.000453263451741206</v>
      </c>
      <c r="EX486">
        <v>-1.16319206543697e-06</v>
      </c>
      <c r="EY486">
        <v>-2</v>
      </c>
      <c r="EZ486">
        <v>2196</v>
      </c>
      <c r="FA486">
        <v>1</v>
      </c>
      <c r="FB486">
        <v>25</v>
      </c>
      <c r="FC486">
        <v>16.6</v>
      </c>
      <c r="FD486">
        <v>16.5</v>
      </c>
      <c r="FE486">
        <v>18</v>
      </c>
      <c r="FF486">
        <v>950.609</v>
      </c>
      <c r="FG486">
        <v>430.74</v>
      </c>
      <c r="FH486">
        <v>38.7624</v>
      </c>
      <c r="FI486">
        <v>25.6064</v>
      </c>
      <c r="FJ486">
        <v>30.0008</v>
      </c>
      <c r="FK486">
        <v>25.5748</v>
      </c>
      <c r="FL486">
        <v>25.5984</v>
      </c>
      <c r="FM486">
        <v>25.3712</v>
      </c>
      <c r="FN486">
        <v>47.6768</v>
      </c>
      <c r="FO486">
        <v>0</v>
      </c>
      <c r="FP486">
        <v>38.83</v>
      </c>
      <c r="FQ486">
        <v>420</v>
      </c>
      <c r="FR486">
        <v>9.8271</v>
      </c>
      <c r="FS486">
        <v>101.429</v>
      </c>
      <c r="FT486">
        <v>102.038</v>
      </c>
    </row>
    <row r="487" spans="1:176">
      <c r="A487">
        <v>471</v>
      </c>
      <c r="B487">
        <v>1626127254.6</v>
      </c>
      <c r="C487">
        <v>940.099999904633</v>
      </c>
      <c r="D487" t="s">
        <v>1236</v>
      </c>
      <c r="E487" t="s">
        <v>1237</v>
      </c>
      <c r="F487">
        <v>1</v>
      </c>
      <c r="I487">
        <v>1626127253.6</v>
      </c>
      <c r="J487">
        <f>(K487)/1000</f>
        <v>0</v>
      </c>
      <c r="K487">
        <f>1000*CC487*AI487*(BY487-BZ487)/(100*BR487*(1000-AI487*BY487))</f>
        <v>0</v>
      </c>
      <c r="L487">
        <f>CC487*AI487*(BX487-BW487*(1000-AI487*BZ487)/(1000-AI487*BY487))/(100*BR487)</f>
        <v>0</v>
      </c>
      <c r="M487">
        <f>BW487 - IF(AI487&gt;1, L487*BR487*100.0/(AK487*CK487), 0)</f>
        <v>0</v>
      </c>
      <c r="N487">
        <f>((T487-J487/2)*M487-L487)/(T487+J487/2)</f>
        <v>0</v>
      </c>
      <c r="O487">
        <f>N487*(CD487+CE487)/1000.0</f>
        <v>0</v>
      </c>
      <c r="P487">
        <f>(BW487 - IF(AI487&gt;1, L487*BR487*100.0/(AK487*CK487), 0))*(CD487+CE487)/1000.0</f>
        <v>0</v>
      </c>
      <c r="Q487">
        <f>2.0/((1/S487-1/R487)+SIGN(S487)*SQRT((1/S487-1/R487)*(1/S487-1/R487) + 4*BS487/((BS487+1)*(BS487+1))*(2*1/S487*1/R487-1/R487*1/R487)))</f>
        <v>0</v>
      </c>
      <c r="R487">
        <f>IF(LEFT(BT487,1)&lt;&gt;"0",IF(LEFT(BT487,1)="1",3.0,BU487),$D$5+$E$5*(CK487*CD487/($K$5*1000))+$F$5*(CK487*CD487/($K$5*1000))*MAX(MIN(BR487,$J$5),$I$5)*MAX(MIN(BR487,$J$5),$I$5)+$G$5*MAX(MIN(BR487,$J$5),$I$5)*(CK487*CD487/($K$5*1000))+$H$5*(CK487*CD487/($K$5*1000))*(CK487*CD487/($K$5*1000)))</f>
        <v>0</v>
      </c>
      <c r="S487">
        <f>J487*(1000-(1000*0.61365*exp(17.502*W487/(240.97+W487))/(CD487+CE487)+BY487)/2)/(1000*0.61365*exp(17.502*W487/(240.97+W487))/(CD487+CE487)-BY487)</f>
        <v>0</v>
      </c>
      <c r="T487">
        <f>1/((BS487+1)/(Q487/1.6)+1/(R487/1.37)) + BS487/((BS487+1)/(Q487/1.6) + BS487/(R487/1.37))</f>
        <v>0</v>
      </c>
      <c r="U487">
        <f>(BN487*BQ487)</f>
        <v>0</v>
      </c>
      <c r="V487">
        <f>(CF487+(U487+2*0.95*5.67E-8*(((CF487+$B$7)+273)^4-(CF487+273)^4)-44100*J487)/(1.84*29.3*R487+8*0.95*5.67E-8*(CF487+273)^3))</f>
        <v>0</v>
      </c>
      <c r="W487">
        <f>($C$7*CG487+$D$7*CH487+$E$7*V487)</f>
        <v>0</v>
      </c>
      <c r="X487">
        <f>0.61365*exp(17.502*W487/(240.97+W487))</f>
        <v>0</v>
      </c>
      <c r="Y487">
        <f>(Z487/AA487*100)</f>
        <v>0</v>
      </c>
      <c r="Z487">
        <f>BY487*(CD487+CE487)/1000</f>
        <v>0</v>
      </c>
      <c r="AA487">
        <f>0.61365*exp(17.502*CF487/(240.97+CF487))</f>
        <v>0</v>
      </c>
      <c r="AB487">
        <f>(X487-BY487*(CD487+CE487)/1000)</f>
        <v>0</v>
      </c>
      <c r="AC487">
        <f>(-J487*44100)</f>
        <v>0</v>
      </c>
      <c r="AD487">
        <f>2*29.3*R487*0.92*(CF487-W487)</f>
        <v>0</v>
      </c>
      <c r="AE487">
        <f>2*0.95*5.67E-8*(((CF487+$B$7)+273)^4-(W487+273)^4)</f>
        <v>0</v>
      </c>
      <c r="AF487">
        <f>U487+AE487+AC487+AD487</f>
        <v>0</v>
      </c>
      <c r="AG487">
        <v>8</v>
      </c>
      <c r="AH487">
        <v>1</v>
      </c>
      <c r="AI487">
        <f>IF(AG487*$H$13&gt;=AK487,1.0,(AK487/(AK487-AG487*$H$13)))</f>
        <v>0</v>
      </c>
      <c r="AJ487">
        <f>(AI487-1)*100</f>
        <v>0</v>
      </c>
      <c r="AK487">
        <f>MAX(0,($B$13+$C$13*CK487)/(1+$D$13*CK487)*CD487/(CF487+273)*$E$13)</f>
        <v>0</v>
      </c>
      <c r="AL487" t="s">
        <v>292</v>
      </c>
      <c r="AM487" t="s">
        <v>292</v>
      </c>
      <c r="AN487">
        <v>0</v>
      </c>
      <c r="AO487">
        <v>0</v>
      </c>
      <c r="AP487">
        <f>1-AN487/AO487</f>
        <v>0</v>
      </c>
      <c r="AQ487">
        <v>0</v>
      </c>
      <c r="AR487" t="s">
        <v>292</v>
      </c>
      <c r="AS487" t="s">
        <v>292</v>
      </c>
      <c r="AT487">
        <v>0</v>
      </c>
      <c r="AU487">
        <v>0</v>
      </c>
      <c r="AV487">
        <f>1-AT487/AU487</f>
        <v>0</v>
      </c>
      <c r="AW487">
        <v>0.5</v>
      </c>
      <c r="AX487">
        <f>BO487</f>
        <v>0</v>
      </c>
      <c r="AY487">
        <f>L487</f>
        <v>0</v>
      </c>
      <c r="AZ487">
        <f>AV487*AW487*AX487</f>
        <v>0</v>
      </c>
      <c r="BA487">
        <f>(AY487-AQ487)/AX487</f>
        <v>0</v>
      </c>
      <c r="BB487">
        <f>(AO487-AU487)/AU487</f>
        <v>0</v>
      </c>
      <c r="BC487">
        <f>AN487/(AP487+AN487/AU487)</f>
        <v>0</v>
      </c>
      <c r="BD487" t="s">
        <v>292</v>
      </c>
      <c r="BE487">
        <v>0</v>
      </c>
      <c r="BF487">
        <f>IF(BE487&lt;&gt;0, BE487, BC487)</f>
        <v>0</v>
      </c>
      <c r="BG487">
        <f>1-BF487/AU487</f>
        <v>0</v>
      </c>
      <c r="BH487">
        <f>(AU487-AT487)/(AU487-BF487)</f>
        <v>0</v>
      </c>
      <c r="BI487">
        <f>(AO487-AU487)/(AO487-BF487)</f>
        <v>0</v>
      </c>
      <c r="BJ487">
        <f>(AU487-AT487)/(AU487-AN487)</f>
        <v>0</v>
      </c>
      <c r="BK487">
        <f>(AO487-AU487)/(AO487-AN487)</f>
        <v>0</v>
      </c>
      <c r="BL487">
        <f>(BH487*BF487/AT487)</f>
        <v>0</v>
      </c>
      <c r="BM487">
        <f>(1-BL487)</f>
        <v>0</v>
      </c>
      <c r="BN487">
        <f>$B$11*CL487+$C$11*CM487+$F$11*CN487*(1-CQ487)</f>
        <v>0</v>
      </c>
      <c r="BO487">
        <f>BN487*BP487</f>
        <v>0</v>
      </c>
      <c r="BP487">
        <f>($B$11*$D$9+$C$11*$D$9+$F$11*((DA487+CS487)/MAX(DA487+CS487+DB487, 0.1)*$I$9+DB487/MAX(DA487+CS487+DB487, 0.1)*$J$9))/($B$11+$C$11+$F$11)</f>
        <v>0</v>
      </c>
      <c r="BQ487">
        <f>($B$11*$K$9+$C$11*$K$9+$F$11*((DA487+CS487)/MAX(DA487+CS487+DB487, 0.1)*$P$9+DB487/MAX(DA487+CS487+DB487, 0.1)*$Q$9))/($B$11+$C$11+$F$11)</f>
        <v>0</v>
      </c>
      <c r="BR487">
        <v>6</v>
      </c>
      <c r="BS487">
        <v>0.5</v>
      </c>
      <c r="BT487" t="s">
        <v>293</v>
      </c>
      <c r="BU487">
        <v>2</v>
      </c>
      <c r="BV487">
        <v>1626127253.6</v>
      </c>
      <c r="BW487">
        <v>398.887666666667</v>
      </c>
      <c r="BX487">
        <v>419.973</v>
      </c>
      <c r="BY487">
        <v>16.1632333333333</v>
      </c>
      <c r="BZ487">
        <v>9.66685333333333</v>
      </c>
      <c r="CA487">
        <v>396.763333333333</v>
      </c>
      <c r="CB487">
        <v>16.1482333333333</v>
      </c>
      <c r="CC487">
        <v>900.060333333333</v>
      </c>
      <c r="CD487">
        <v>100.765666666667</v>
      </c>
      <c r="CE487">
        <v>0.112261666666667</v>
      </c>
      <c r="CF487">
        <v>31.8504</v>
      </c>
      <c r="CG487">
        <v>29.4708333333333</v>
      </c>
      <c r="CH487">
        <v>999.9</v>
      </c>
      <c r="CI487">
        <v>0</v>
      </c>
      <c r="CJ487">
        <v>0</v>
      </c>
      <c r="CK487">
        <v>10007.5</v>
      </c>
      <c r="CL487">
        <v>0</v>
      </c>
      <c r="CM487">
        <v>0.221023</v>
      </c>
      <c r="CN487">
        <v>1460.01</v>
      </c>
      <c r="CO487">
        <v>0.973004</v>
      </c>
      <c r="CP487">
        <v>0.0269961</v>
      </c>
      <c r="CQ487">
        <v>0</v>
      </c>
      <c r="CR487">
        <v>881.006</v>
      </c>
      <c r="CS487">
        <v>4.99999</v>
      </c>
      <c r="CT487">
        <v>12960.6333333333</v>
      </c>
      <c r="CU487">
        <v>12728.5</v>
      </c>
      <c r="CV487">
        <v>41.125</v>
      </c>
      <c r="CW487">
        <v>42.687</v>
      </c>
      <c r="CX487">
        <v>42</v>
      </c>
      <c r="CY487">
        <v>42.312</v>
      </c>
      <c r="CZ487">
        <v>43.625</v>
      </c>
      <c r="DA487">
        <v>1415.73</v>
      </c>
      <c r="DB487">
        <v>39.28</v>
      </c>
      <c r="DC487">
        <v>0</v>
      </c>
      <c r="DD487">
        <v>1626127263.7</v>
      </c>
      <c r="DE487">
        <v>0</v>
      </c>
      <c r="DF487">
        <v>880.753884615384</v>
      </c>
      <c r="DG487">
        <v>2.23114529634146</v>
      </c>
      <c r="DH487">
        <v>41.7777777929588</v>
      </c>
      <c r="DI487">
        <v>12955.6538461538</v>
      </c>
      <c r="DJ487">
        <v>15</v>
      </c>
      <c r="DK487">
        <v>1626126261</v>
      </c>
      <c r="DL487" t="s">
        <v>294</v>
      </c>
      <c r="DM487">
        <v>1626126255</v>
      </c>
      <c r="DN487">
        <v>1626126261</v>
      </c>
      <c r="DO487">
        <v>7</v>
      </c>
      <c r="DP487">
        <v>0.339</v>
      </c>
      <c r="DQ487">
        <v>0.02</v>
      </c>
      <c r="DR487">
        <v>2.158</v>
      </c>
      <c r="DS487">
        <v>-0.064</v>
      </c>
      <c r="DT487">
        <v>420</v>
      </c>
      <c r="DU487">
        <v>4</v>
      </c>
      <c r="DV487">
        <v>0.09</v>
      </c>
      <c r="DW487">
        <v>0.05</v>
      </c>
      <c r="DX487">
        <v>-21.1270170731707</v>
      </c>
      <c r="DY487">
        <v>0.0527226480836389</v>
      </c>
      <c r="DZ487">
        <v>0.0375894828469608</v>
      </c>
      <c r="EA487">
        <v>1</v>
      </c>
      <c r="EB487">
        <v>880.609685714286</v>
      </c>
      <c r="EC487">
        <v>2.69524187579836</v>
      </c>
      <c r="ED487">
        <v>0.339547158216736</v>
      </c>
      <c r="EE487">
        <v>1</v>
      </c>
      <c r="EF487">
        <v>6.45709731707317</v>
      </c>
      <c r="EG487">
        <v>0.161274773519171</v>
      </c>
      <c r="EH487">
        <v>0.0185051348212631</v>
      </c>
      <c r="EI487">
        <v>0</v>
      </c>
      <c r="EJ487">
        <v>2</v>
      </c>
      <c r="EK487">
        <v>3</v>
      </c>
      <c r="EL487" t="s">
        <v>340</v>
      </c>
      <c r="EM487">
        <v>100</v>
      </c>
      <c r="EN487">
        <v>100</v>
      </c>
      <c r="EO487">
        <v>2.124</v>
      </c>
      <c r="EP487">
        <v>0.0152</v>
      </c>
      <c r="EQ487">
        <v>1.36772170046793</v>
      </c>
      <c r="ER487">
        <v>0.00225868272383977</v>
      </c>
      <c r="ES487">
        <v>-9.96746185667655e-07</v>
      </c>
      <c r="ET487">
        <v>2.83711317370827e-10</v>
      </c>
      <c r="EU487">
        <v>-0.063082517618382</v>
      </c>
      <c r="EV487">
        <v>-0.00217948432402501</v>
      </c>
      <c r="EW487">
        <v>0.000453263451741206</v>
      </c>
      <c r="EX487">
        <v>-1.16319206543697e-06</v>
      </c>
      <c r="EY487">
        <v>-2</v>
      </c>
      <c r="EZ487">
        <v>2196</v>
      </c>
      <c r="FA487">
        <v>1</v>
      </c>
      <c r="FB487">
        <v>25</v>
      </c>
      <c r="FC487">
        <v>16.7</v>
      </c>
      <c r="FD487">
        <v>16.6</v>
      </c>
      <c r="FE487">
        <v>18</v>
      </c>
      <c r="FF487">
        <v>950.406</v>
      </c>
      <c r="FG487">
        <v>431.02</v>
      </c>
      <c r="FH487">
        <v>38.8389</v>
      </c>
      <c r="FI487">
        <v>25.6099</v>
      </c>
      <c r="FJ487">
        <v>30.0009</v>
      </c>
      <c r="FK487">
        <v>25.5766</v>
      </c>
      <c r="FL487">
        <v>25.6</v>
      </c>
      <c r="FM487">
        <v>25.374</v>
      </c>
      <c r="FN487">
        <v>47.3421</v>
      </c>
      <c r="FO487">
        <v>0</v>
      </c>
      <c r="FP487">
        <v>38.93</v>
      </c>
      <c r="FQ487">
        <v>420</v>
      </c>
      <c r="FR487">
        <v>9.83559</v>
      </c>
      <c r="FS487">
        <v>101.43</v>
      </c>
      <c r="FT487">
        <v>102.038</v>
      </c>
    </row>
    <row r="488" spans="1:176">
      <c r="A488">
        <v>472</v>
      </c>
      <c r="B488">
        <v>1626127256.6</v>
      </c>
      <c r="C488">
        <v>942.099999904633</v>
      </c>
      <c r="D488" t="s">
        <v>1238</v>
      </c>
      <c r="E488" t="s">
        <v>1239</v>
      </c>
      <c r="F488">
        <v>1</v>
      </c>
      <c r="I488">
        <v>1626127255.6</v>
      </c>
      <c r="J488">
        <f>(K488)/1000</f>
        <v>0</v>
      </c>
      <c r="K488">
        <f>1000*CC488*AI488*(BY488-BZ488)/(100*BR488*(1000-AI488*BY488))</f>
        <v>0</v>
      </c>
      <c r="L488">
        <f>CC488*AI488*(BX488-BW488*(1000-AI488*BZ488)/(1000-AI488*BY488))/(100*BR488)</f>
        <v>0</v>
      </c>
      <c r="M488">
        <f>BW488 - IF(AI488&gt;1, L488*BR488*100.0/(AK488*CK488), 0)</f>
        <v>0</v>
      </c>
      <c r="N488">
        <f>((T488-J488/2)*M488-L488)/(T488+J488/2)</f>
        <v>0</v>
      </c>
      <c r="O488">
        <f>N488*(CD488+CE488)/1000.0</f>
        <v>0</v>
      </c>
      <c r="P488">
        <f>(BW488 - IF(AI488&gt;1, L488*BR488*100.0/(AK488*CK488), 0))*(CD488+CE488)/1000.0</f>
        <v>0</v>
      </c>
      <c r="Q488">
        <f>2.0/((1/S488-1/R488)+SIGN(S488)*SQRT((1/S488-1/R488)*(1/S488-1/R488) + 4*BS488/((BS488+1)*(BS488+1))*(2*1/S488*1/R488-1/R488*1/R488)))</f>
        <v>0</v>
      </c>
      <c r="R488">
        <f>IF(LEFT(BT488,1)&lt;&gt;"0",IF(LEFT(BT488,1)="1",3.0,BU488),$D$5+$E$5*(CK488*CD488/($K$5*1000))+$F$5*(CK488*CD488/($K$5*1000))*MAX(MIN(BR488,$J$5),$I$5)*MAX(MIN(BR488,$J$5),$I$5)+$G$5*MAX(MIN(BR488,$J$5),$I$5)*(CK488*CD488/($K$5*1000))+$H$5*(CK488*CD488/($K$5*1000))*(CK488*CD488/($K$5*1000)))</f>
        <v>0</v>
      </c>
      <c r="S488">
        <f>J488*(1000-(1000*0.61365*exp(17.502*W488/(240.97+W488))/(CD488+CE488)+BY488)/2)/(1000*0.61365*exp(17.502*W488/(240.97+W488))/(CD488+CE488)-BY488)</f>
        <v>0</v>
      </c>
      <c r="T488">
        <f>1/((BS488+1)/(Q488/1.6)+1/(R488/1.37)) + BS488/((BS488+1)/(Q488/1.6) + BS488/(R488/1.37))</f>
        <v>0</v>
      </c>
      <c r="U488">
        <f>(BN488*BQ488)</f>
        <v>0</v>
      </c>
      <c r="V488">
        <f>(CF488+(U488+2*0.95*5.67E-8*(((CF488+$B$7)+273)^4-(CF488+273)^4)-44100*J488)/(1.84*29.3*R488+8*0.95*5.67E-8*(CF488+273)^3))</f>
        <v>0</v>
      </c>
      <c r="W488">
        <f>($C$7*CG488+$D$7*CH488+$E$7*V488)</f>
        <v>0</v>
      </c>
      <c r="X488">
        <f>0.61365*exp(17.502*W488/(240.97+W488))</f>
        <v>0</v>
      </c>
      <c r="Y488">
        <f>(Z488/AA488*100)</f>
        <v>0</v>
      </c>
      <c r="Z488">
        <f>BY488*(CD488+CE488)/1000</f>
        <v>0</v>
      </c>
      <c r="AA488">
        <f>0.61365*exp(17.502*CF488/(240.97+CF488))</f>
        <v>0</v>
      </c>
      <c r="AB488">
        <f>(X488-BY488*(CD488+CE488)/1000)</f>
        <v>0</v>
      </c>
      <c r="AC488">
        <f>(-J488*44100)</f>
        <v>0</v>
      </c>
      <c r="AD488">
        <f>2*29.3*R488*0.92*(CF488-W488)</f>
        <v>0</v>
      </c>
      <c r="AE488">
        <f>2*0.95*5.67E-8*(((CF488+$B$7)+273)^4-(W488+273)^4)</f>
        <v>0</v>
      </c>
      <c r="AF488">
        <f>U488+AE488+AC488+AD488</f>
        <v>0</v>
      </c>
      <c r="AG488">
        <v>8</v>
      </c>
      <c r="AH488">
        <v>1</v>
      </c>
      <c r="AI488">
        <f>IF(AG488*$H$13&gt;=AK488,1.0,(AK488/(AK488-AG488*$H$13)))</f>
        <v>0</v>
      </c>
      <c r="AJ488">
        <f>(AI488-1)*100</f>
        <v>0</v>
      </c>
      <c r="AK488">
        <f>MAX(0,($B$13+$C$13*CK488)/(1+$D$13*CK488)*CD488/(CF488+273)*$E$13)</f>
        <v>0</v>
      </c>
      <c r="AL488" t="s">
        <v>292</v>
      </c>
      <c r="AM488" t="s">
        <v>292</v>
      </c>
      <c r="AN488">
        <v>0</v>
      </c>
      <c r="AO488">
        <v>0</v>
      </c>
      <c r="AP488">
        <f>1-AN488/AO488</f>
        <v>0</v>
      </c>
      <c r="AQ488">
        <v>0</v>
      </c>
      <c r="AR488" t="s">
        <v>292</v>
      </c>
      <c r="AS488" t="s">
        <v>292</v>
      </c>
      <c r="AT488">
        <v>0</v>
      </c>
      <c r="AU488">
        <v>0</v>
      </c>
      <c r="AV488">
        <f>1-AT488/AU488</f>
        <v>0</v>
      </c>
      <c r="AW488">
        <v>0.5</v>
      </c>
      <c r="AX488">
        <f>BO488</f>
        <v>0</v>
      </c>
      <c r="AY488">
        <f>L488</f>
        <v>0</v>
      </c>
      <c r="AZ488">
        <f>AV488*AW488*AX488</f>
        <v>0</v>
      </c>
      <c r="BA488">
        <f>(AY488-AQ488)/AX488</f>
        <v>0</v>
      </c>
      <c r="BB488">
        <f>(AO488-AU488)/AU488</f>
        <v>0</v>
      </c>
      <c r="BC488">
        <f>AN488/(AP488+AN488/AU488)</f>
        <v>0</v>
      </c>
      <c r="BD488" t="s">
        <v>292</v>
      </c>
      <c r="BE488">
        <v>0</v>
      </c>
      <c r="BF488">
        <f>IF(BE488&lt;&gt;0, BE488, BC488)</f>
        <v>0</v>
      </c>
      <c r="BG488">
        <f>1-BF488/AU488</f>
        <v>0</v>
      </c>
      <c r="BH488">
        <f>(AU488-AT488)/(AU488-BF488)</f>
        <v>0</v>
      </c>
      <c r="BI488">
        <f>(AO488-AU488)/(AO488-BF488)</f>
        <v>0</v>
      </c>
      <c r="BJ488">
        <f>(AU488-AT488)/(AU488-AN488)</f>
        <v>0</v>
      </c>
      <c r="BK488">
        <f>(AO488-AU488)/(AO488-AN488)</f>
        <v>0</v>
      </c>
      <c r="BL488">
        <f>(BH488*BF488/AT488)</f>
        <v>0</v>
      </c>
      <c r="BM488">
        <f>(1-BL488)</f>
        <v>0</v>
      </c>
      <c r="BN488">
        <f>$B$11*CL488+$C$11*CM488+$F$11*CN488*(1-CQ488)</f>
        <v>0</v>
      </c>
      <c r="BO488">
        <f>BN488*BP488</f>
        <v>0</v>
      </c>
      <c r="BP488">
        <f>($B$11*$D$9+$C$11*$D$9+$F$11*((DA488+CS488)/MAX(DA488+CS488+DB488, 0.1)*$I$9+DB488/MAX(DA488+CS488+DB488, 0.1)*$J$9))/($B$11+$C$11+$F$11)</f>
        <v>0</v>
      </c>
      <c r="BQ488">
        <f>($B$11*$K$9+$C$11*$K$9+$F$11*((DA488+CS488)/MAX(DA488+CS488+DB488, 0.1)*$P$9+DB488/MAX(DA488+CS488+DB488, 0.1)*$Q$9))/($B$11+$C$11+$F$11)</f>
        <v>0</v>
      </c>
      <c r="BR488">
        <v>6</v>
      </c>
      <c r="BS488">
        <v>0.5</v>
      </c>
      <c r="BT488" t="s">
        <v>293</v>
      </c>
      <c r="BU488">
        <v>2</v>
      </c>
      <c r="BV488">
        <v>1626127255.6</v>
      </c>
      <c r="BW488">
        <v>398.897666666667</v>
      </c>
      <c r="BX488">
        <v>419.922</v>
      </c>
      <c r="BY488">
        <v>16.2007333333333</v>
      </c>
      <c r="BZ488">
        <v>9.70072333333333</v>
      </c>
      <c r="CA488">
        <v>396.773</v>
      </c>
      <c r="CB488">
        <v>16.1853</v>
      </c>
      <c r="CC488">
        <v>899.961666666667</v>
      </c>
      <c r="CD488">
        <v>100.765</v>
      </c>
      <c r="CE488">
        <v>0.112158666666667</v>
      </c>
      <c r="CF488">
        <v>31.8942</v>
      </c>
      <c r="CG488">
        <v>29.5062</v>
      </c>
      <c r="CH488">
        <v>999.9</v>
      </c>
      <c r="CI488">
        <v>0</v>
      </c>
      <c r="CJ488">
        <v>0</v>
      </c>
      <c r="CK488">
        <v>10016.6666666667</v>
      </c>
      <c r="CL488">
        <v>0</v>
      </c>
      <c r="CM488">
        <v>0.221023</v>
      </c>
      <c r="CN488">
        <v>1460</v>
      </c>
      <c r="CO488">
        <v>0.973002333333333</v>
      </c>
      <c r="CP488">
        <v>0.0269976666666667</v>
      </c>
      <c r="CQ488">
        <v>0</v>
      </c>
      <c r="CR488">
        <v>881.098333333333</v>
      </c>
      <c r="CS488">
        <v>4.99999</v>
      </c>
      <c r="CT488">
        <v>12962.2666666667</v>
      </c>
      <c r="CU488">
        <v>12728.3666666667</v>
      </c>
      <c r="CV488">
        <v>41.125</v>
      </c>
      <c r="CW488">
        <v>42.687</v>
      </c>
      <c r="CX488">
        <v>42</v>
      </c>
      <c r="CY488">
        <v>42.312</v>
      </c>
      <c r="CZ488">
        <v>43.625</v>
      </c>
      <c r="DA488">
        <v>1415.71666666667</v>
      </c>
      <c r="DB488">
        <v>39.2833333333333</v>
      </c>
      <c r="DC488">
        <v>0</v>
      </c>
      <c r="DD488">
        <v>1626127266.1</v>
      </c>
      <c r="DE488">
        <v>0</v>
      </c>
      <c r="DF488">
        <v>880.836038461538</v>
      </c>
      <c r="DG488">
        <v>2.8731281995238</v>
      </c>
      <c r="DH488">
        <v>44.4136751909392</v>
      </c>
      <c r="DI488">
        <v>12957.4115384615</v>
      </c>
      <c r="DJ488">
        <v>15</v>
      </c>
      <c r="DK488">
        <v>1626126261</v>
      </c>
      <c r="DL488" t="s">
        <v>294</v>
      </c>
      <c r="DM488">
        <v>1626126255</v>
      </c>
      <c r="DN488">
        <v>1626126261</v>
      </c>
      <c r="DO488">
        <v>7</v>
      </c>
      <c r="DP488">
        <v>0.339</v>
      </c>
      <c r="DQ488">
        <v>0.02</v>
      </c>
      <c r="DR488">
        <v>2.158</v>
      </c>
      <c r="DS488">
        <v>-0.064</v>
      </c>
      <c r="DT488">
        <v>420</v>
      </c>
      <c r="DU488">
        <v>4</v>
      </c>
      <c r="DV488">
        <v>0.09</v>
      </c>
      <c r="DW488">
        <v>0.05</v>
      </c>
      <c r="DX488">
        <v>-21.1188634146341</v>
      </c>
      <c r="DY488">
        <v>0.183428571428566</v>
      </c>
      <c r="DZ488">
        <v>0.0449956570050474</v>
      </c>
      <c r="EA488">
        <v>1</v>
      </c>
      <c r="EB488">
        <v>880.714303030303</v>
      </c>
      <c r="EC488">
        <v>2.27702713729078</v>
      </c>
      <c r="ED488">
        <v>0.293712339672109</v>
      </c>
      <c r="EE488">
        <v>1</v>
      </c>
      <c r="EF488">
        <v>6.46363487804878</v>
      </c>
      <c r="EG488">
        <v>0.189510313588852</v>
      </c>
      <c r="EH488">
        <v>0.0212332100811673</v>
      </c>
      <c r="EI488">
        <v>0</v>
      </c>
      <c r="EJ488">
        <v>2</v>
      </c>
      <c r="EK488">
        <v>3</v>
      </c>
      <c r="EL488" t="s">
        <v>340</v>
      </c>
      <c r="EM488">
        <v>100</v>
      </c>
      <c r="EN488">
        <v>100</v>
      </c>
      <c r="EO488">
        <v>2.124</v>
      </c>
      <c r="EP488">
        <v>0.0157</v>
      </c>
      <c r="EQ488">
        <v>1.36772170046793</v>
      </c>
      <c r="ER488">
        <v>0.00225868272383977</v>
      </c>
      <c r="ES488">
        <v>-9.96746185667655e-07</v>
      </c>
      <c r="ET488">
        <v>2.83711317370827e-10</v>
      </c>
      <c r="EU488">
        <v>-0.063082517618382</v>
      </c>
      <c r="EV488">
        <v>-0.00217948432402501</v>
      </c>
      <c r="EW488">
        <v>0.000453263451741206</v>
      </c>
      <c r="EX488">
        <v>-1.16319206543697e-06</v>
      </c>
      <c r="EY488">
        <v>-2</v>
      </c>
      <c r="EZ488">
        <v>2196</v>
      </c>
      <c r="FA488">
        <v>1</v>
      </c>
      <c r="FB488">
        <v>25</v>
      </c>
      <c r="FC488">
        <v>16.7</v>
      </c>
      <c r="FD488">
        <v>16.6</v>
      </c>
      <c r="FE488">
        <v>18</v>
      </c>
      <c r="FF488">
        <v>950.434</v>
      </c>
      <c r="FG488">
        <v>430.958</v>
      </c>
      <c r="FH488">
        <v>38.8985</v>
      </c>
      <c r="FI488">
        <v>25.6131</v>
      </c>
      <c r="FJ488">
        <v>30.0006</v>
      </c>
      <c r="FK488">
        <v>25.5782</v>
      </c>
      <c r="FL488">
        <v>25.6014</v>
      </c>
      <c r="FM488">
        <v>25.3727</v>
      </c>
      <c r="FN488">
        <v>47.3421</v>
      </c>
      <c r="FO488">
        <v>0</v>
      </c>
      <c r="FP488">
        <v>39.04</v>
      </c>
      <c r="FQ488">
        <v>420</v>
      </c>
      <c r="FR488">
        <v>9.90089</v>
      </c>
      <c r="FS488">
        <v>101.429</v>
      </c>
      <c r="FT488">
        <v>102.038</v>
      </c>
    </row>
    <row r="489" spans="1:176">
      <c r="A489">
        <v>473</v>
      </c>
      <c r="B489">
        <v>1626127258.6</v>
      </c>
      <c r="C489">
        <v>944.099999904633</v>
      </c>
      <c r="D489" t="s">
        <v>1240</v>
      </c>
      <c r="E489" t="s">
        <v>1241</v>
      </c>
      <c r="F489">
        <v>1</v>
      </c>
      <c r="I489">
        <v>1626127257.6</v>
      </c>
      <c r="J489">
        <f>(K489)/1000</f>
        <v>0</v>
      </c>
      <c r="K489">
        <f>1000*CC489*AI489*(BY489-BZ489)/(100*BR489*(1000-AI489*BY489))</f>
        <v>0</v>
      </c>
      <c r="L489">
        <f>CC489*AI489*(BX489-BW489*(1000-AI489*BZ489)/(1000-AI489*BY489))/(100*BR489)</f>
        <v>0</v>
      </c>
      <c r="M489">
        <f>BW489 - IF(AI489&gt;1, L489*BR489*100.0/(AK489*CK489), 0)</f>
        <v>0</v>
      </c>
      <c r="N489">
        <f>((T489-J489/2)*M489-L489)/(T489+J489/2)</f>
        <v>0</v>
      </c>
      <c r="O489">
        <f>N489*(CD489+CE489)/1000.0</f>
        <v>0</v>
      </c>
      <c r="P489">
        <f>(BW489 - IF(AI489&gt;1, L489*BR489*100.0/(AK489*CK489), 0))*(CD489+CE489)/1000.0</f>
        <v>0</v>
      </c>
      <c r="Q489">
        <f>2.0/((1/S489-1/R489)+SIGN(S489)*SQRT((1/S489-1/R489)*(1/S489-1/R489) + 4*BS489/((BS489+1)*(BS489+1))*(2*1/S489*1/R489-1/R489*1/R489)))</f>
        <v>0</v>
      </c>
      <c r="R489">
        <f>IF(LEFT(BT489,1)&lt;&gt;"0",IF(LEFT(BT489,1)="1",3.0,BU489),$D$5+$E$5*(CK489*CD489/($K$5*1000))+$F$5*(CK489*CD489/($K$5*1000))*MAX(MIN(BR489,$J$5),$I$5)*MAX(MIN(BR489,$J$5),$I$5)+$G$5*MAX(MIN(BR489,$J$5),$I$5)*(CK489*CD489/($K$5*1000))+$H$5*(CK489*CD489/($K$5*1000))*(CK489*CD489/($K$5*1000)))</f>
        <v>0</v>
      </c>
      <c r="S489">
        <f>J489*(1000-(1000*0.61365*exp(17.502*W489/(240.97+W489))/(CD489+CE489)+BY489)/2)/(1000*0.61365*exp(17.502*W489/(240.97+W489))/(CD489+CE489)-BY489)</f>
        <v>0</v>
      </c>
      <c r="T489">
        <f>1/((BS489+1)/(Q489/1.6)+1/(R489/1.37)) + BS489/((BS489+1)/(Q489/1.6) + BS489/(R489/1.37))</f>
        <v>0</v>
      </c>
      <c r="U489">
        <f>(BN489*BQ489)</f>
        <v>0</v>
      </c>
      <c r="V489">
        <f>(CF489+(U489+2*0.95*5.67E-8*(((CF489+$B$7)+273)^4-(CF489+273)^4)-44100*J489)/(1.84*29.3*R489+8*0.95*5.67E-8*(CF489+273)^3))</f>
        <v>0</v>
      </c>
      <c r="W489">
        <f>($C$7*CG489+$D$7*CH489+$E$7*V489)</f>
        <v>0</v>
      </c>
      <c r="X489">
        <f>0.61365*exp(17.502*W489/(240.97+W489))</f>
        <v>0</v>
      </c>
      <c r="Y489">
        <f>(Z489/AA489*100)</f>
        <v>0</v>
      </c>
      <c r="Z489">
        <f>BY489*(CD489+CE489)/1000</f>
        <v>0</v>
      </c>
      <c r="AA489">
        <f>0.61365*exp(17.502*CF489/(240.97+CF489))</f>
        <v>0</v>
      </c>
      <c r="AB489">
        <f>(X489-BY489*(CD489+CE489)/1000)</f>
        <v>0</v>
      </c>
      <c r="AC489">
        <f>(-J489*44100)</f>
        <v>0</v>
      </c>
      <c r="AD489">
        <f>2*29.3*R489*0.92*(CF489-W489)</f>
        <v>0</v>
      </c>
      <c r="AE489">
        <f>2*0.95*5.67E-8*(((CF489+$B$7)+273)^4-(W489+273)^4)</f>
        <v>0</v>
      </c>
      <c r="AF489">
        <f>U489+AE489+AC489+AD489</f>
        <v>0</v>
      </c>
      <c r="AG489">
        <v>8</v>
      </c>
      <c r="AH489">
        <v>1</v>
      </c>
      <c r="AI489">
        <f>IF(AG489*$H$13&gt;=AK489,1.0,(AK489/(AK489-AG489*$H$13)))</f>
        <v>0</v>
      </c>
      <c r="AJ489">
        <f>(AI489-1)*100</f>
        <v>0</v>
      </c>
      <c r="AK489">
        <f>MAX(0,($B$13+$C$13*CK489)/(1+$D$13*CK489)*CD489/(CF489+273)*$E$13)</f>
        <v>0</v>
      </c>
      <c r="AL489" t="s">
        <v>292</v>
      </c>
      <c r="AM489" t="s">
        <v>292</v>
      </c>
      <c r="AN489">
        <v>0</v>
      </c>
      <c r="AO489">
        <v>0</v>
      </c>
      <c r="AP489">
        <f>1-AN489/AO489</f>
        <v>0</v>
      </c>
      <c r="AQ489">
        <v>0</v>
      </c>
      <c r="AR489" t="s">
        <v>292</v>
      </c>
      <c r="AS489" t="s">
        <v>292</v>
      </c>
      <c r="AT489">
        <v>0</v>
      </c>
      <c r="AU489">
        <v>0</v>
      </c>
      <c r="AV489">
        <f>1-AT489/AU489</f>
        <v>0</v>
      </c>
      <c r="AW489">
        <v>0.5</v>
      </c>
      <c r="AX489">
        <f>BO489</f>
        <v>0</v>
      </c>
      <c r="AY489">
        <f>L489</f>
        <v>0</v>
      </c>
      <c r="AZ489">
        <f>AV489*AW489*AX489</f>
        <v>0</v>
      </c>
      <c r="BA489">
        <f>(AY489-AQ489)/AX489</f>
        <v>0</v>
      </c>
      <c r="BB489">
        <f>(AO489-AU489)/AU489</f>
        <v>0</v>
      </c>
      <c r="BC489">
        <f>AN489/(AP489+AN489/AU489)</f>
        <v>0</v>
      </c>
      <c r="BD489" t="s">
        <v>292</v>
      </c>
      <c r="BE489">
        <v>0</v>
      </c>
      <c r="BF489">
        <f>IF(BE489&lt;&gt;0, BE489, BC489)</f>
        <v>0</v>
      </c>
      <c r="BG489">
        <f>1-BF489/AU489</f>
        <v>0</v>
      </c>
      <c r="BH489">
        <f>(AU489-AT489)/(AU489-BF489)</f>
        <v>0</v>
      </c>
      <c r="BI489">
        <f>(AO489-AU489)/(AO489-BF489)</f>
        <v>0</v>
      </c>
      <c r="BJ489">
        <f>(AU489-AT489)/(AU489-AN489)</f>
        <v>0</v>
      </c>
      <c r="BK489">
        <f>(AO489-AU489)/(AO489-AN489)</f>
        <v>0</v>
      </c>
      <c r="BL489">
        <f>(BH489*BF489/AT489)</f>
        <v>0</v>
      </c>
      <c r="BM489">
        <f>(1-BL489)</f>
        <v>0</v>
      </c>
      <c r="BN489">
        <f>$B$11*CL489+$C$11*CM489+$F$11*CN489*(1-CQ489)</f>
        <v>0</v>
      </c>
      <c r="BO489">
        <f>BN489*BP489</f>
        <v>0</v>
      </c>
      <c r="BP489">
        <f>($B$11*$D$9+$C$11*$D$9+$F$11*((DA489+CS489)/MAX(DA489+CS489+DB489, 0.1)*$I$9+DB489/MAX(DA489+CS489+DB489, 0.1)*$J$9))/($B$11+$C$11+$F$11)</f>
        <v>0</v>
      </c>
      <c r="BQ489">
        <f>($B$11*$K$9+$C$11*$K$9+$F$11*((DA489+CS489)/MAX(DA489+CS489+DB489, 0.1)*$P$9+DB489/MAX(DA489+CS489+DB489, 0.1)*$Q$9))/($B$11+$C$11+$F$11)</f>
        <v>0</v>
      </c>
      <c r="BR489">
        <v>6</v>
      </c>
      <c r="BS489">
        <v>0.5</v>
      </c>
      <c r="BT489" t="s">
        <v>293</v>
      </c>
      <c r="BU489">
        <v>2</v>
      </c>
      <c r="BV489">
        <v>1626127257.6</v>
      </c>
      <c r="BW489">
        <v>398.853333333333</v>
      </c>
      <c r="BX489">
        <v>419.927</v>
      </c>
      <c r="BY489">
        <v>16.2433333333333</v>
      </c>
      <c r="BZ489">
        <v>9.75277666666667</v>
      </c>
      <c r="CA489">
        <v>396.728666666667</v>
      </c>
      <c r="CB489">
        <v>16.2274333333333</v>
      </c>
      <c r="CC489">
        <v>899.941333333333</v>
      </c>
      <c r="CD489">
        <v>100.765</v>
      </c>
      <c r="CE489">
        <v>0.112322666666667</v>
      </c>
      <c r="CF489">
        <v>31.9368</v>
      </c>
      <c r="CG489">
        <v>29.5511333333333</v>
      </c>
      <c r="CH489">
        <v>999.9</v>
      </c>
      <c r="CI489">
        <v>0</v>
      </c>
      <c r="CJ489">
        <v>0</v>
      </c>
      <c r="CK489">
        <v>9983.54</v>
      </c>
      <c r="CL489">
        <v>0</v>
      </c>
      <c r="CM489">
        <v>0.221023</v>
      </c>
      <c r="CN489">
        <v>1460</v>
      </c>
      <c r="CO489">
        <v>0.973004</v>
      </c>
      <c r="CP489">
        <v>0.0269961</v>
      </c>
      <c r="CQ489">
        <v>0</v>
      </c>
      <c r="CR489">
        <v>881.55</v>
      </c>
      <c r="CS489">
        <v>4.99999</v>
      </c>
      <c r="CT489">
        <v>12963.8</v>
      </c>
      <c r="CU489">
        <v>12728.3666666667</v>
      </c>
      <c r="CV489">
        <v>41.125</v>
      </c>
      <c r="CW489">
        <v>42.687</v>
      </c>
      <c r="CX489">
        <v>42</v>
      </c>
      <c r="CY489">
        <v>42.312</v>
      </c>
      <c r="CZ489">
        <v>43.625</v>
      </c>
      <c r="DA489">
        <v>1415.72</v>
      </c>
      <c r="DB489">
        <v>39.28</v>
      </c>
      <c r="DC489">
        <v>0</v>
      </c>
      <c r="DD489">
        <v>1626127267.9</v>
      </c>
      <c r="DE489">
        <v>0</v>
      </c>
      <c r="DF489">
        <v>880.97972</v>
      </c>
      <c r="DG489">
        <v>3.16684614783715</v>
      </c>
      <c r="DH489">
        <v>45.2846152908696</v>
      </c>
      <c r="DI489">
        <v>12959.008</v>
      </c>
      <c r="DJ489">
        <v>15</v>
      </c>
      <c r="DK489">
        <v>1626126261</v>
      </c>
      <c r="DL489" t="s">
        <v>294</v>
      </c>
      <c r="DM489">
        <v>1626126255</v>
      </c>
      <c r="DN489">
        <v>1626126261</v>
      </c>
      <c r="DO489">
        <v>7</v>
      </c>
      <c r="DP489">
        <v>0.339</v>
      </c>
      <c r="DQ489">
        <v>0.02</v>
      </c>
      <c r="DR489">
        <v>2.158</v>
      </c>
      <c r="DS489">
        <v>-0.064</v>
      </c>
      <c r="DT489">
        <v>420</v>
      </c>
      <c r="DU489">
        <v>4</v>
      </c>
      <c r="DV489">
        <v>0.09</v>
      </c>
      <c r="DW489">
        <v>0.05</v>
      </c>
      <c r="DX489">
        <v>-21.1087341463415</v>
      </c>
      <c r="DY489">
        <v>0.199452961672453</v>
      </c>
      <c r="DZ489">
        <v>0.0463544541483686</v>
      </c>
      <c r="EA489">
        <v>1</v>
      </c>
      <c r="EB489">
        <v>880.813606060606</v>
      </c>
      <c r="EC489">
        <v>2.53676755261885</v>
      </c>
      <c r="ED489">
        <v>0.321868215022938</v>
      </c>
      <c r="EE489">
        <v>1</v>
      </c>
      <c r="EF489">
        <v>6.46820390243902</v>
      </c>
      <c r="EG489">
        <v>0.201255888501732</v>
      </c>
      <c r="EH489">
        <v>0.0219896576441644</v>
      </c>
      <c r="EI489">
        <v>0</v>
      </c>
      <c r="EJ489">
        <v>2</v>
      </c>
      <c r="EK489">
        <v>3</v>
      </c>
      <c r="EL489" t="s">
        <v>340</v>
      </c>
      <c r="EM489">
        <v>100</v>
      </c>
      <c r="EN489">
        <v>100</v>
      </c>
      <c r="EO489">
        <v>2.125</v>
      </c>
      <c r="EP489">
        <v>0.0161</v>
      </c>
      <c r="EQ489">
        <v>1.36772170046793</v>
      </c>
      <c r="ER489">
        <v>0.00225868272383977</v>
      </c>
      <c r="ES489">
        <v>-9.96746185667655e-07</v>
      </c>
      <c r="ET489">
        <v>2.83711317370827e-10</v>
      </c>
      <c r="EU489">
        <v>-0.063082517618382</v>
      </c>
      <c r="EV489">
        <v>-0.00217948432402501</v>
      </c>
      <c r="EW489">
        <v>0.000453263451741206</v>
      </c>
      <c r="EX489">
        <v>-1.16319206543697e-06</v>
      </c>
      <c r="EY489">
        <v>-2</v>
      </c>
      <c r="EZ489">
        <v>2196</v>
      </c>
      <c r="FA489">
        <v>1</v>
      </c>
      <c r="FB489">
        <v>25</v>
      </c>
      <c r="FC489">
        <v>16.7</v>
      </c>
      <c r="FD489">
        <v>16.6</v>
      </c>
      <c r="FE489">
        <v>18</v>
      </c>
      <c r="FF489">
        <v>950.594</v>
      </c>
      <c r="FG489">
        <v>430.689</v>
      </c>
      <c r="FH489">
        <v>38.9615</v>
      </c>
      <c r="FI489">
        <v>25.6169</v>
      </c>
      <c r="FJ489">
        <v>30.0007</v>
      </c>
      <c r="FK489">
        <v>25.5799</v>
      </c>
      <c r="FL489">
        <v>25.6031</v>
      </c>
      <c r="FM489">
        <v>25.3745</v>
      </c>
      <c r="FN489">
        <v>47.0328</v>
      </c>
      <c r="FO489">
        <v>0</v>
      </c>
      <c r="FP489">
        <v>39.04</v>
      </c>
      <c r="FQ489">
        <v>420</v>
      </c>
      <c r="FR489">
        <v>9.9073</v>
      </c>
      <c r="FS489">
        <v>101.428</v>
      </c>
      <c r="FT489">
        <v>102.038</v>
      </c>
    </row>
    <row r="490" spans="1:176">
      <c r="A490">
        <v>474</v>
      </c>
      <c r="B490">
        <v>1626127260.6</v>
      </c>
      <c r="C490">
        <v>946.099999904633</v>
      </c>
      <c r="D490" t="s">
        <v>1242</v>
      </c>
      <c r="E490" t="s">
        <v>1243</v>
      </c>
      <c r="F490">
        <v>1</v>
      </c>
      <c r="I490">
        <v>1626127259.6</v>
      </c>
      <c r="J490">
        <f>(K490)/1000</f>
        <v>0</v>
      </c>
      <c r="K490">
        <f>1000*CC490*AI490*(BY490-BZ490)/(100*BR490*(1000-AI490*BY490))</f>
        <v>0</v>
      </c>
      <c r="L490">
        <f>CC490*AI490*(BX490-BW490*(1000-AI490*BZ490)/(1000-AI490*BY490))/(100*BR490)</f>
        <v>0</v>
      </c>
      <c r="M490">
        <f>BW490 - IF(AI490&gt;1, L490*BR490*100.0/(AK490*CK490), 0)</f>
        <v>0</v>
      </c>
      <c r="N490">
        <f>((T490-J490/2)*M490-L490)/(T490+J490/2)</f>
        <v>0</v>
      </c>
      <c r="O490">
        <f>N490*(CD490+CE490)/1000.0</f>
        <v>0</v>
      </c>
      <c r="P490">
        <f>(BW490 - IF(AI490&gt;1, L490*BR490*100.0/(AK490*CK490), 0))*(CD490+CE490)/1000.0</f>
        <v>0</v>
      </c>
      <c r="Q490">
        <f>2.0/((1/S490-1/R490)+SIGN(S490)*SQRT((1/S490-1/R490)*(1/S490-1/R490) + 4*BS490/((BS490+1)*(BS490+1))*(2*1/S490*1/R490-1/R490*1/R490)))</f>
        <v>0</v>
      </c>
      <c r="R490">
        <f>IF(LEFT(BT490,1)&lt;&gt;"0",IF(LEFT(BT490,1)="1",3.0,BU490),$D$5+$E$5*(CK490*CD490/($K$5*1000))+$F$5*(CK490*CD490/($K$5*1000))*MAX(MIN(BR490,$J$5),$I$5)*MAX(MIN(BR490,$J$5),$I$5)+$G$5*MAX(MIN(BR490,$J$5),$I$5)*(CK490*CD490/($K$5*1000))+$H$5*(CK490*CD490/($K$5*1000))*(CK490*CD490/($K$5*1000)))</f>
        <v>0</v>
      </c>
      <c r="S490">
        <f>J490*(1000-(1000*0.61365*exp(17.502*W490/(240.97+W490))/(CD490+CE490)+BY490)/2)/(1000*0.61365*exp(17.502*W490/(240.97+W490))/(CD490+CE490)-BY490)</f>
        <v>0</v>
      </c>
      <c r="T490">
        <f>1/((BS490+1)/(Q490/1.6)+1/(R490/1.37)) + BS490/((BS490+1)/(Q490/1.6) + BS490/(R490/1.37))</f>
        <v>0</v>
      </c>
      <c r="U490">
        <f>(BN490*BQ490)</f>
        <v>0</v>
      </c>
      <c r="V490">
        <f>(CF490+(U490+2*0.95*5.67E-8*(((CF490+$B$7)+273)^4-(CF490+273)^4)-44100*J490)/(1.84*29.3*R490+8*0.95*5.67E-8*(CF490+273)^3))</f>
        <v>0</v>
      </c>
      <c r="W490">
        <f>($C$7*CG490+$D$7*CH490+$E$7*V490)</f>
        <v>0</v>
      </c>
      <c r="X490">
        <f>0.61365*exp(17.502*W490/(240.97+W490))</f>
        <v>0</v>
      </c>
      <c r="Y490">
        <f>(Z490/AA490*100)</f>
        <v>0</v>
      </c>
      <c r="Z490">
        <f>BY490*(CD490+CE490)/1000</f>
        <v>0</v>
      </c>
      <c r="AA490">
        <f>0.61365*exp(17.502*CF490/(240.97+CF490))</f>
        <v>0</v>
      </c>
      <c r="AB490">
        <f>(X490-BY490*(CD490+CE490)/1000)</f>
        <v>0</v>
      </c>
      <c r="AC490">
        <f>(-J490*44100)</f>
        <v>0</v>
      </c>
      <c r="AD490">
        <f>2*29.3*R490*0.92*(CF490-W490)</f>
        <v>0</v>
      </c>
      <c r="AE490">
        <f>2*0.95*5.67E-8*(((CF490+$B$7)+273)^4-(W490+273)^4)</f>
        <v>0</v>
      </c>
      <c r="AF490">
        <f>U490+AE490+AC490+AD490</f>
        <v>0</v>
      </c>
      <c r="AG490">
        <v>8</v>
      </c>
      <c r="AH490">
        <v>1</v>
      </c>
      <c r="AI490">
        <f>IF(AG490*$H$13&gt;=AK490,1.0,(AK490/(AK490-AG490*$H$13)))</f>
        <v>0</v>
      </c>
      <c r="AJ490">
        <f>(AI490-1)*100</f>
        <v>0</v>
      </c>
      <c r="AK490">
        <f>MAX(0,($B$13+$C$13*CK490)/(1+$D$13*CK490)*CD490/(CF490+273)*$E$13)</f>
        <v>0</v>
      </c>
      <c r="AL490" t="s">
        <v>292</v>
      </c>
      <c r="AM490" t="s">
        <v>292</v>
      </c>
      <c r="AN490">
        <v>0</v>
      </c>
      <c r="AO490">
        <v>0</v>
      </c>
      <c r="AP490">
        <f>1-AN490/AO490</f>
        <v>0</v>
      </c>
      <c r="AQ490">
        <v>0</v>
      </c>
      <c r="AR490" t="s">
        <v>292</v>
      </c>
      <c r="AS490" t="s">
        <v>292</v>
      </c>
      <c r="AT490">
        <v>0</v>
      </c>
      <c r="AU490">
        <v>0</v>
      </c>
      <c r="AV490">
        <f>1-AT490/AU490</f>
        <v>0</v>
      </c>
      <c r="AW490">
        <v>0.5</v>
      </c>
      <c r="AX490">
        <f>BO490</f>
        <v>0</v>
      </c>
      <c r="AY490">
        <f>L490</f>
        <v>0</v>
      </c>
      <c r="AZ490">
        <f>AV490*AW490*AX490</f>
        <v>0</v>
      </c>
      <c r="BA490">
        <f>(AY490-AQ490)/AX490</f>
        <v>0</v>
      </c>
      <c r="BB490">
        <f>(AO490-AU490)/AU490</f>
        <v>0</v>
      </c>
      <c r="BC490">
        <f>AN490/(AP490+AN490/AU490)</f>
        <v>0</v>
      </c>
      <c r="BD490" t="s">
        <v>292</v>
      </c>
      <c r="BE490">
        <v>0</v>
      </c>
      <c r="BF490">
        <f>IF(BE490&lt;&gt;0, BE490, BC490)</f>
        <v>0</v>
      </c>
      <c r="BG490">
        <f>1-BF490/AU490</f>
        <v>0</v>
      </c>
      <c r="BH490">
        <f>(AU490-AT490)/(AU490-BF490)</f>
        <v>0</v>
      </c>
      <c r="BI490">
        <f>(AO490-AU490)/(AO490-BF490)</f>
        <v>0</v>
      </c>
      <c r="BJ490">
        <f>(AU490-AT490)/(AU490-AN490)</f>
        <v>0</v>
      </c>
      <c r="BK490">
        <f>(AO490-AU490)/(AO490-AN490)</f>
        <v>0</v>
      </c>
      <c r="BL490">
        <f>(BH490*BF490/AT490)</f>
        <v>0</v>
      </c>
      <c r="BM490">
        <f>(1-BL490)</f>
        <v>0</v>
      </c>
      <c r="BN490">
        <f>$B$11*CL490+$C$11*CM490+$F$11*CN490*(1-CQ490)</f>
        <v>0</v>
      </c>
      <c r="BO490">
        <f>BN490*BP490</f>
        <v>0</v>
      </c>
      <c r="BP490">
        <f>($B$11*$D$9+$C$11*$D$9+$F$11*((DA490+CS490)/MAX(DA490+CS490+DB490, 0.1)*$I$9+DB490/MAX(DA490+CS490+DB490, 0.1)*$J$9))/($B$11+$C$11+$F$11)</f>
        <v>0</v>
      </c>
      <c r="BQ490">
        <f>($B$11*$K$9+$C$11*$K$9+$F$11*((DA490+CS490)/MAX(DA490+CS490+DB490, 0.1)*$P$9+DB490/MAX(DA490+CS490+DB490, 0.1)*$Q$9))/($B$11+$C$11+$F$11)</f>
        <v>0</v>
      </c>
      <c r="BR490">
        <v>6</v>
      </c>
      <c r="BS490">
        <v>0.5</v>
      </c>
      <c r="BT490" t="s">
        <v>293</v>
      </c>
      <c r="BU490">
        <v>2</v>
      </c>
      <c r="BV490">
        <v>1626127259.6</v>
      </c>
      <c r="BW490">
        <v>398.871666666667</v>
      </c>
      <c r="BX490">
        <v>420.025666666667</v>
      </c>
      <c r="BY490">
        <v>16.2871666666667</v>
      </c>
      <c r="BZ490">
        <v>9.7837</v>
      </c>
      <c r="CA490">
        <v>396.747333333333</v>
      </c>
      <c r="CB490">
        <v>16.2707</v>
      </c>
      <c r="CC490">
        <v>900.030333333333</v>
      </c>
      <c r="CD490">
        <v>100.766</v>
      </c>
      <c r="CE490">
        <v>0.112958333333333</v>
      </c>
      <c r="CF490">
        <v>31.9749666666667</v>
      </c>
      <c r="CG490">
        <v>29.5899333333333</v>
      </c>
      <c r="CH490">
        <v>999.9</v>
      </c>
      <c r="CI490">
        <v>0</v>
      </c>
      <c r="CJ490">
        <v>0</v>
      </c>
      <c r="CK490">
        <v>9983.76</v>
      </c>
      <c r="CL490">
        <v>0</v>
      </c>
      <c r="CM490">
        <v>0.221023</v>
      </c>
      <c r="CN490">
        <v>1460.00333333333</v>
      </c>
      <c r="CO490">
        <v>0.973004</v>
      </c>
      <c r="CP490">
        <v>0.0269961</v>
      </c>
      <c r="CQ490">
        <v>0</v>
      </c>
      <c r="CR490">
        <v>881.288</v>
      </c>
      <c r="CS490">
        <v>4.99999</v>
      </c>
      <c r="CT490">
        <v>12965.2666666667</v>
      </c>
      <c r="CU490">
        <v>12728.3666666667</v>
      </c>
      <c r="CV490">
        <v>41.125</v>
      </c>
      <c r="CW490">
        <v>42.687</v>
      </c>
      <c r="CX490">
        <v>42</v>
      </c>
      <c r="CY490">
        <v>42.312</v>
      </c>
      <c r="CZ490">
        <v>43.6456666666667</v>
      </c>
      <c r="DA490">
        <v>1415.72333333333</v>
      </c>
      <c r="DB490">
        <v>39.28</v>
      </c>
      <c r="DC490">
        <v>0</v>
      </c>
      <c r="DD490">
        <v>1626127269.7</v>
      </c>
      <c r="DE490">
        <v>0</v>
      </c>
      <c r="DF490">
        <v>881.057423076923</v>
      </c>
      <c r="DG490">
        <v>2.50875213339174</v>
      </c>
      <c r="DH490">
        <v>42.8307692405067</v>
      </c>
      <c r="DI490">
        <v>12960.2153846154</v>
      </c>
      <c r="DJ490">
        <v>15</v>
      </c>
      <c r="DK490">
        <v>1626126261</v>
      </c>
      <c r="DL490" t="s">
        <v>294</v>
      </c>
      <c r="DM490">
        <v>1626126255</v>
      </c>
      <c r="DN490">
        <v>1626126261</v>
      </c>
      <c r="DO490">
        <v>7</v>
      </c>
      <c r="DP490">
        <v>0.339</v>
      </c>
      <c r="DQ490">
        <v>0.02</v>
      </c>
      <c r="DR490">
        <v>2.158</v>
      </c>
      <c r="DS490">
        <v>-0.064</v>
      </c>
      <c r="DT490">
        <v>420</v>
      </c>
      <c r="DU490">
        <v>4</v>
      </c>
      <c r="DV490">
        <v>0.09</v>
      </c>
      <c r="DW490">
        <v>0.05</v>
      </c>
      <c r="DX490">
        <v>-21.1117195121951</v>
      </c>
      <c r="DY490">
        <v>0.218080139372821</v>
      </c>
      <c r="DZ490">
        <v>0.0472041452267839</v>
      </c>
      <c r="EA490">
        <v>1</v>
      </c>
      <c r="EB490">
        <v>880.893628571429</v>
      </c>
      <c r="EC490">
        <v>2.75691794974302</v>
      </c>
      <c r="ED490">
        <v>0.353910568664228</v>
      </c>
      <c r="EE490">
        <v>1</v>
      </c>
      <c r="EF490">
        <v>6.47282365853659</v>
      </c>
      <c r="EG490">
        <v>0.207200905923352</v>
      </c>
      <c r="EH490">
        <v>0.0223777753156681</v>
      </c>
      <c r="EI490">
        <v>0</v>
      </c>
      <c r="EJ490">
        <v>2</v>
      </c>
      <c r="EK490">
        <v>3</v>
      </c>
      <c r="EL490" t="s">
        <v>340</v>
      </c>
      <c r="EM490">
        <v>100</v>
      </c>
      <c r="EN490">
        <v>100</v>
      </c>
      <c r="EO490">
        <v>2.124</v>
      </c>
      <c r="EP490">
        <v>0.0167</v>
      </c>
      <c r="EQ490">
        <v>1.36772170046793</v>
      </c>
      <c r="ER490">
        <v>0.00225868272383977</v>
      </c>
      <c r="ES490">
        <v>-9.96746185667655e-07</v>
      </c>
      <c r="ET490">
        <v>2.83711317370827e-10</v>
      </c>
      <c r="EU490">
        <v>-0.063082517618382</v>
      </c>
      <c r="EV490">
        <v>-0.00217948432402501</v>
      </c>
      <c r="EW490">
        <v>0.000453263451741206</v>
      </c>
      <c r="EX490">
        <v>-1.16319206543697e-06</v>
      </c>
      <c r="EY490">
        <v>-2</v>
      </c>
      <c r="EZ490">
        <v>2196</v>
      </c>
      <c r="FA490">
        <v>1</v>
      </c>
      <c r="FB490">
        <v>25</v>
      </c>
      <c r="FC490">
        <v>16.8</v>
      </c>
      <c r="FD490">
        <v>16.7</v>
      </c>
      <c r="FE490">
        <v>18</v>
      </c>
      <c r="FF490">
        <v>950.344</v>
      </c>
      <c r="FG490">
        <v>430.762</v>
      </c>
      <c r="FH490">
        <v>39.0412</v>
      </c>
      <c r="FI490">
        <v>25.6201</v>
      </c>
      <c r="FJ490">
        <v>30.0009</v>
      </c>
      <c r="FK490">
        <v>25.582</v>
      </c>
      <c r="FL490">
        <v>25.6048</v>
      </c>
      <c r="FM490">
        <v>25.3736</v>
      </c>
      <c r="FN490">
        <v>46.7585</v>
      </c>
      <c r="FO490">
        <v>0</v>
      </c>
      <c r="FP490">
        <v>39.14</v>
      </c>
      <c r="FQ490">
        <v>420</v>
      </c>
      <c r="FR490">
        <v>9.97269</v>
      </c>
      <c r="FS490">
        <v>101.428</v>
      </c>
      <c r="FT490">
        <v>102.038</v>
      </c>
    </row>
    <row r="491" spans="1:176">
      <c r="A491">
        <v>475</v>
      </c>
      <c r="B491">
        <v>1626127262.6</v>
      </c>
      <c r="C491">
        <v>948.099999904633</v>
      </c>
      <c r="D491" t="s">
        <v>1244</v>
      </c>
      <c r="E491" t="s">
        <v>1245</v>
      </c>
      <c r="F491">
        <v>1</v>
      </c>
      <c r="I491">
        <v>1626127261.6</v>
      </c>
      <c r="J491">
        <f>(K491)/1000</f>
        <v>0</v>
      </c>
      <c r="K491">
        <f>1000*CC491*AI491*(BY491-BZ491)/(100*BR491*(1000-AI491*BY491))</f>
        <v>0</v>
      </c>
      <c r="L491">
        <f>CC491*AI491*(BX491-BW491*(1000-AI491*BZ491)/(1000-AI491*BY491))/(100*BR491)</f>
        <v>0</v>
      </c>
      <c r="M491">
        <f>BW491 - IF(AI491&gt;1, L491*BR491*100.0/(AK491*CK491), 0)</f>
        <v>0</v>
      </c>
      <c r="N491">
        <f>((T491-J491/2)*M491-L491)/(T491+J491/2)</f>
        <v>0</v>
      </c>
      <c r="O491">
        <f>N491*(CD491+CE491)/1000.0</f>
        <v>0</v>
      </c>
      <c r="P491">
        <f>(BW491 - IF(AI491&gt;1, L491*BR491*100.0/(AK491*CK491), 0))*(CD491+CE491)/1000.0</f>
        <v>0</v>
      </c>
      <c r="Q491">
        <f>2.0/((1/S491-1/R491)+SIGN(S491)*SQRT((1/S491-1/R491)*(1/S491-1/R491) + 4*BS491/((BS491+1)*(BS491+1))*(2*1/S491*1/R491-1/R491*1/R491)))</f>
        <v>0</v>
      </c>
      <c r="R491">
        <f>IF(LEFT(BT491,1)&lt;&gt;"0",IF(LEFT(BT491,1)="1",3.0,BU491),$D$5+$E$5*(CK491*CD491/($K$5*1000))+$F$5*(CK491*CD491/($K$5*1000))*MAX(MIN(BR491,$J$5),$I$5)*MAX(MIN(BR491,$J$5),$I$5)+$G$5*MAX(MIN(BR491,$J$5),$I$5)*(CK491*CD491/($K$5*1000))+$H$5*(CK491*CD491/($K$5*1000))*(CK491*CD491/($K$5*1000)))</f>
        <v>0</v>
      </c>
      <c r="S491">
        <f>J491*(1000-(1000*0.61365*exp(17.502*W491/(240.97+W491))/(CD491+CE491)+BY491)/2)/(1000*0.61365*exp(17.502*W491/(240.97+W491))/(CD491+CE491)-BY491)</f>
        <v>0</v>
      </c>
      <c r="T491">
        <f>1/((BS491+1)/(Q491/1.6)+1/(R491/1.37)) + BS491/((BS491+1)/(Q491/1.6) + BS491/(R491/1.37))</f>
        <v>0</v>
      </c>
      <c r="U491">
        <f>(BN491*BQ491)</f>
        <v>0</v>
      </c>
      <c r="V491">
        <f>(CF491+(U491+2*0.95*5.67E-8*(((CF491+$B$7)+273)^4-(CF491+273)^4)-44100*J491)/(1.84*29.3*R491+8*0.95*5.67E-8*(CF491+273)^3))</f>
        <v>0</v>
      </c>
      <c r="W491">
        <f>($C$7*CG491+$D$7*CH491+$E$7*V491)</f>
        <v>0</v>
      </c>
      <c r="X491">
        <f>0.61365*exp(17.502*W491/(240.97+W491))</f>
        <v>0</v>
      </c>
      <c r="Y491">
        <f>(Z491/AA491*100)</f>
        <v>0</v>
      </c>
      <c r="Z491">
        <f>BY491*(CD491+CE491)/1000</f>
        <v>0</v>
      </c>
      <c r="AA491">
        <f>0.61365*exp(17.502*CF491/(240.97+CF491))</f>
        <v>0</v>
      </c>
      <c r="AB491">
        <f>(X491-BY491*(CD491+CE491)/1000)</f>
        <v>0</v>
      </c>
      <c r="AC491">
        <f>(-J491*44100)</f>
        <v>0</v>
      </c>
      <c r="AD491">
        <f>2*29.3*R491*0.92*(CF491-W491)</f>
        <v>0</v>
      </c>
      <c r="AE491">
        <f>2*0.95*5.67E-8*(((CF491+$B$7)+273)^4-(W491+273)^4)</f>
        <v>0</v>
      </c>
      <c r="AF491">
        <f>U491+AE491+AC491+AD491</f>
        <v>0</v>
      </c>
      <c r="AG491">
        <v>8</v>
      </c>
      <c r="AH491">
        <v>1</v>
      </c>
      <c r="AI491">
        <f>IF(AG491*$H$13&gt;=AK491,1.0,(AK491/(AK491-AG491*$H$13)))</f>
        <v>0</v>
      </c>
      <c r="AJ491">
        <f>(AI491-1)*100</f>
        <v>0</v>
      </c>
      <c r="AK491">
        <f>MAX(0,($B$13+$C$13*CK491)/(1+$D$13*CK491)*CD491/(CF491+273)*$E$13)</f>
        <v>0</v>
      </c>
      <c r="AL491" t="s">
        <v>292</v>
      </c>
      <c r="AM491" t="s">
        <v>292</v>
      </c>
      <c r="AN491">
        <v>0</v>
      </c>
      <c r="AO491">
        <v>0</v>
      </c>
      <c r="AP491">
        <f>1-AN491/AO491</f>
        <v>0</v>
      </c>
      <c r="AQ491">
        <v>0</v>
      </c>
      <c r="AR491" t="s">
        <v>292</v>
      </c>
      <c r="AS491" t="s">
        <v>292</v>
      </c>
      <c r="AT491">
        <v>0</v>
      </c>
      <c r="AU491">
        <v>0</v>
      </c>
      <c r="AV491">
        <f>1-AT491/AU491</f>
        <v>0</v>
      </c>
      <c r="AW491">
        <v>0.5</v>
      </c>
      <c r="AX491">
        <f>BO491</f>
        <v>0</v>
      </c>
      <c r="AY491">
        <f>L491</f>
        <v>0</v>
      </c>
      <c r="AZ491">
        <f>AV491*AW491*AX491</f>
        <v>0</v>
      </c>
      <c r="BA491">
        <f>(AY491-AQ491)/AX491</f>
        <v>0</v>
      </c>
      <c r="BB491">
        <f>(AO491-AU491)/AU491</f>
        <v>0</v>
      </c>
      <c r="BC491">
        <f>AN491/(AP491+AN491/AU491)</f>
        <v>0</v>
      </c>
      <c r="BD491" t="s">
        <v>292</v>
      </c>
      <c r="BE491">
        <v>0</v>
      </c>
      <c r="BF491">
        <f>IF(BE491&lt;&gt;0, BE491, BC491)</f>
        <v>0</v>
      </c>
      <c r="BG491">
        <f>1-BF491/AU491</f>
        <v>0</v>
      </c>
      <c r="BH491">
        <f>(AU491-AT491)/(AU491-BF491)</f>
        <v>0</v>
      </c>
      <c r="BI491">
        <f>(AO491-AU491)/(AO491-BF491)</f>
        <v>0</v>
      </c>
      <c r="BJ491">
        <f>(AU491-AT491)/(AU491-AN491)</f>
        <v>0</v>
      </c>
      <c r="BK491">
        <f>(AO491-AU491)/(AO491-AN491)</f>
        <v>0</v>
      </c>
      <c r="BL491">
        <f>(BH491*BF491/AT491)</f>
        <v>0</v>
      </c>
      <c r="BM491">
        <f>(1-BL491)</f>
        <v>0</v>
      </c>
      <c r="BN491">
        <f>$B$11*CL491+$C$11*CM491+$F$11*CN491*(1-CQ491)</f>
        <v>0</v>
      </c>
      <c r="BO491">
        <f>BN491*BP491</f>
        <v>0</v>
      </c>
      <c r="BP491">
        <f>($B$11*$D$9+$C$11*$D$9+$F$11*((DA491+CS491)/MAX(DA491+CS491+DB491, 0.1)*$I$9+DB491/MAX(DA491+CS491+DB491, 0.1)*$J$9))/($B$11+$C$11+$F$11)</f>
        <v>0</v>
      </c>
      <c r="BQ491">
        <f>($B$11*$K$9+$C$11*$K$9+$F$11*((DA491+CS491)/MAX(DA491+CS491+DB491, 0.1)*$P$9+DB491/MAX(DA491+CS491+DB491, 0.1)*$Q$9))/($B$11+$C$11+$F$11)</f>
        <v>0</v>
      </c>
      <c r="BR491">
        <v>6</v>
      </c>
      <c r="BS491">
        <v>0.5</v>
      </c>
      <c r="BT491" t="s">
        <v>293</v>
      </c>
      <c r="BU491">
        <v>2</v>
      </c>
      <c r="BV491">
        <v>1626127261.6</v>
      </c>
      <c r="BW491">
        <v>398.928666666667</v>
      </c>
      <c r="BX491">
        <v>420.014</v>
      </c>
      <c r="BY491">
        <v>16.3262</v>
      </c>
      <c r="BZ491">
        <v>9.80710333333333</v>
      </c>
      <c r="CA491">
        <v>396.804333333333</v>
      </c>
      <c r="CB491">
        <v>16.3093</v>
      </c>
      <c r="CC491">
        <v>899.976666666667</v>
      </c>
      <c r="CD491">
        <v>100.766333333333</v>
      </c>
      <c r="CE491">
        <v>0.113335333333333</v>
      </c>
      <c r="CF491">
        <v>32.0222333333333</v>
      </c>
      <c r="CG491">
        <v>29.6257</v>
      </c>
      <c r="CH491">
        <v>999.9</v>
      </c>
      <c r="CI491">
        <v>0</v>
      </c>
      <c r="CJ491">
        <v>0</v>
      </c>
      <c r="CK491">
        <v>9974.16666666667</v>
      </c>
      <c r="CL491">
        <v>0</v>
      </c>
      <c r="CM491">
        <v>0.221023</v>
      </c>
      <c r="CN491">
        <v>1460.00333333333</v>
      </c>
      <c r="CO491">
        <v>0.973004</v>
      </c>
      <c r="CP491">
        <v>0.0269961</v>
      </c>
      <c r="CQ491">
        <v>0</v>
      </c>
      <c r="CR491">
        <v>881.329666666667</v>
      </c>
      <c r="CS491">
        <v>4.99999</v>
      </c>
      <c r="CT491">
        <v>12966.6</v>
      </c>
      <c r="CU491">
        <v>12728.4</v>
      </c>
      <c r="CV491">
        <v>41.125</v>
      </c>
      <c r="CW491">
        <v>42.687</v>
      </c>
      <c r="CX491">
        <v>42</v>
      </c>
      <c r="CY491">
        <v>42.312</v>
      </c>
      <c r="CZ491">
        <v>43.6456666666667</v>
      </c>
      <c r="DA491">
        <v>1415.72333333333</v>
      </c>
      <c r="DB491">
        <v>39.28</v>
      </c>
      <c r="DC491">
        <v>0</v>
      </c>
      <c r="DD491">
        <v>1626127272.1</v>
      </c>
      <c r="DE491">
        <v>0</v>
      </c>
      <c r="DF491">
        <v>881.136115384615</v>
      </c>
      <c r="DG491">
        <v>2.68830768196047</v>
      </c>
      <c r="DH491">
        <v>44.3794871580203</v>
      </c>
      <c r="DI491">
        <v>12961.9269230769</v>
      </c>
      <c r="DJ491">
        <v>15</v>
      </c>
      <c r="DK491">
        <v>1626126261</v>
      </c>
      <c r="DL491" t="s">
        <v>294</v>
      </c>
      <c r="DM491">
        <v>1626126255</v>
      </c>
      <c r="DN491">
        <v>1626126261</v>
      </c>
      <c r="DO491">
        <v>7</v>
      </c>
      <c r="DP491">
        <v>0.339</v>
      </c>
      <c r="DQ491">
        <v>0.02</v>
      </c>
      <c r="DR491">
        <v>2.158</v>
      </c>
      <c r="DS491">
        <v>-0.064</v>
      </c>
      <c r="DT491">
        <v>420</v>
      </c>
      <c r="DU491">
        <v>4</v>
      </c>
      <c r="DV491">
        <v>0.09</v>
      </c>
      <c r="DW491">
        <v>0.05</v>
      </c>
      <c r="DX491">
        <v>-21.1113707317073</v>
      </c>
      <c r="DY491">
        <v>0.234898954703817</v>
      </c>
      <c r="DZ491">
        <v>0.0482073076329791</v>
      </c>
      <c r="EA491">
        <v>1</v>
      </c>
      <c r="EB491">
        <v>880.956764705882</v>
      </c>
      <c r="EC491">
        <v>2.83731817505027</v>
      </c>
      <c r="ED491">
        <v>0.350180462620887</v>
      </c>
      <c r="EE491">
        <v>1</v>
      </c>
      <c r="EF491">
        <v>6.47931634146341</v>
      </c>
      <c r="EG491">
        <v>0.231101811846716</v>
      </c>
      <c r="EH491">
        <v>0.0243179537967119</v>
      </c>
      <c r="EI491">
        <v>0</v>
      </c>
      <c r="EJ491">
        <v>2</v>
      </c>
      <c r="EK491">
        <v>3</v>
      </c>
      <c r="EL491" t="s">
        <v>340</v>
      </c>
      <c r="EM491">
        <v>100</v>
      </c>
      <c r="EN491">
        <v>100</v>
      </c>
      <c r="EO491">
        <v>2.125</v>
      </c>
      <c r="EP491">
        <v>0.0171</v>
      </c>
      <c r="EQ491">
        <v>1.36772170046793</v>
      </c>
      <c r="ER491">
        <v>0.00225868272383977</v>
      </c>
      <c r="ES491">
        <v>-9.96746185667655e-07</v>
      </c>
      <c r="ET491">
        <v>2.83711317370827e-10</v>
      </c>
      <c r="EU491">
        <v>-0.063082517618382</v>
      </c>
      <c r="EV491">
        <v>-0.00217948432402501</v>
      </c>
      <c r="EW491">
        <v>0.000453263451741206</v>
      </c>
      <c r="EX491">
        <v>-1.16319206543697e-06</v>
      </c>
      <c r="EY491">
        <v>-2</v>
      </c>
      <c r="EZ491">
        <v>2196</v>
      </c>
      <c r="FA491">
        <v>1</v>
      </c>
      <c r="FB491">
        <v>25</v>
      </c>
      <c r="FC491">
        <v>16.8</v>
      </c>
      <c r="FD491">
        <v>16.7</v>
      </c>
      <c r="FE491">
        <v>18</v>
      </c>
      <c r="FF491">
        <v>950.222</v>
      </c>
      <c r="FG491">
        <v>430.835</v>
      </c>
      <c r="FH491">
        <v>39.1043</v>
      </c>
      <c r="FI491">
        <v>25.6236</v>
      </c>
      <c r="FJ491">
        <v>30.0006</v>
      </c>
      <c r="FK491">
        <v>25.5839</v>
      </c>
      <c r="FL491">
        <v>25.6064</v>
      </c>
      <c r="FM491">
        <v>25.3741</v>
      </c>
      <c r="FN491">
        <v>46.7585</v>
      </c>
      <c r="FO491">
        <v>0</v>
      </c>
      <c r="FP491">
        <v>39.24</v>
      </c>
      <c r="FQ491">
        <v>420</v>
      </c>
      <c r="FR491">
        <v>9.97875</v>
      </c>
      <c r="FS491">
        <v>101.428</v>
      </c>
      <c r="FT491">
        <v>102.038</v>
      </c>
    </row>
    <row r="492" spans="1:176">
      <c r="A492">
        <v>476</v>
      </c>
      <c r="B492">
        <v>1626127264.6</v>
      </c>
      <c r="C492">
        <v>950.099999904633</v>
      </c>
      <c r="D492" t="s">
        <v>1246</v>
      </c>
      <c r="E492" t="s">
        <v>1247</v>
      </c>
      <c r="F492">
        <v>1</v>
      </c>
      <c r="I492">
        <v>1626127263.6</v>
      </c>
      <c r="J492">
        <f>(K492)/1000</f>
        <v>0</v>
      </c>
      <c r="K492">
        <f>1000*CC492*AI492*(BY492-BZ492)/(100*BR492*(1000-AI492*BY492))</f>
        <v>0</v>
      </c>
      <c r="L492">
        <f>CC492*AI492*(BX492-BW492*(1000-AI492*BZ492)/(1000-AI492*BY492))/(100*BR492)</f>
        <v>0</v>
      </c>
      <c r="M492">
        <f>BW492 - IF(AI492&gt;1, L492*BR492*100.0/(AK492*CK492), 0)</f>
        <v>0</v>
      </c>
      <c r="N492">
        <f>((T492-J492/2)*M492-L492)/(T492+J492/2)</f>
        <v>0</v>
      </c>
      <c r="O492">
        <f>N492*(CD492+CE492)/1000.0</f>
        <v>0</v>
      </c>
      <c r="P492">
        <f>(BW492 - IF(AI492&gt;1, L492*BR492*100.0/(AK492*CK492), 0))*(CD492+CE492)/1000.0</f>
        <v>0</v>
      </c>
      <c r="Q492">
        <f>2.0/((1/S492-1/R492)+SIGN(S492)*SQRT((1/S492-1/R492)*(1/S492-1/R492) + 4*BS492/((BS492+1)*(BS492+1))*(2*1/S492*1/R492-1/R492*1/R492)))</f>
        <v>0</v>
      </c>
      <c r="R492">
        <f>IF(LEFT(BT492,1)&lt;&gt;"0",IF(LEFT(BT492,1)="1",3.0,BU492),$D$5+$E$5*(CK492*CD492/($K$5*1000))+$F$5*(CK492*CD492/($K$5*1000))*MAX(MIN(BR492,$J$5),$I$5)*MAX(MIN(BR492,$J$5),$I$5)+$G$5*MAX(MIN(BR492,$J$5),$I$5)*(CK492*CD492/($K$5*1000))+$H$5*(CK492*CD492/($K$5*1000))*(CK492*CD492/($K$5*1000)))</f>
        <v>0</v>
      </c>
      <c r="S492">
        <f>J492*(1000-(1000*0.61365*exp(17.502*W492/(240.97+W492))/(CD492+CE492)+BY492)/2)/(1000*0.61365*exp(17.502*W492/(240.97+W492))/(CD492+CE492)-BY492)</f>
        <v>0</v>
      </c>
      <c r="T492">
        <f>1/((BS492+1)/(Q492/1.6)+1/(R492/1.37)) + BS492/((BS492+1)/(Q492/1.6) + BS492/(R492/1.37))</f>
        <v>0</v>
      </c>
      <c r="U492">
        <f>(BN492*BQ492)</f>
        <v>0</v>
      </c>
      <c r="V492">
        <f>(CF492+(U492+2*0.95*5.67E-8*(((CF492+$B$7)+273)^4-(CF492+273)^4)-44100*J492)/(1.84*29.3*R492+8*0.95*5.67E-8*(CF492+273)^3))</f>
        <v>0</v>
      </c>
      <c r="W492">
        <f>($C$7*CG492+$D$7*CH492+$E$7*V492)</f>
        <v>0</v>
      </c>
      <c r="X492">
        <f>0.61365*exp(17.502*W492/(240.97+W492))</f>
        <v>0</v>
      </c>
      <c r="Y492">
        <f>(Z492/AA492*100)</f>
        <v>0</v>
      </c>
      <c r="Z492">
        <f>BY492*(CD492+CE492)/1000</f>
        <v>0</v>
      </c>
      <c r="AA492">
        <f>0.61365*exp(17.502*CF492/(240.97+CF492))</f>
        <v>0</v>
      </c>
      <c r="AB492">
        <f>(X492-BY492*(CD492+CE492)/1000)</f>
        <v>0</v>
      </c>
      <c r="AC492">
        <f>(-J492*44100)</f>
        <v>0</v>
      </c>
      <c r="AD492">
        <f>2*29.3*R492*0.92*(CF492-W492)</f>
        <v>0</v>
      </c>
      <c r="AE492">
        <f>2*0.95*5.67E-8*(((CF492+$B$7)+273)^4-(W492+273)^4)</f>
        <v>0</v>
      </c>
      <c r="AF492">
        <f>U492+AE492+AC492+AD492</f>
        <v>0</v>
      </c>
      <c r="AG492">
        <v>8</v>
      </c>
      <c r="AH492">
        <v>1</v>
      </c>
      <c r="AI492">
        <f>IF(AG492*$H$13&gt;=AK492,1.0,(AK492/(AK492-AG492*$H$13)))</f>
        <v>0</v>
      </c>
      <c r="AJ492">
        <f>(AI492-1)*100</f>
        <v>0</v>
      </c>
      <c r="AK492">
        <f>MAX(0,($B$13+$C$13*CK492)/(1+$D$13*CK492)*CD492/(CF492+273)*$E$13)</f>
        <v>0</v>
      </c>
      <c r="AL492" t="s">
        <v>292</v>
      </c>
      <c r="AM492" t="s">
        <v>292</v>
      </c>
      <c r="AN492">
        <v>0</v>
      </c>
      <c r="AO492">
        <v>0</v>
      </c>
      <c r="AP492">
        <f>1-AN492/AO492</f>
        <v>0</v>
      </c>
      <c r="AQ492">
        <v>0</v>
      </c>
      <c r="AR492" t="s">
        <v>292</v>
      </c>
      <c r="AS492" t="s">
        <v>292</v>
      </c>
      <c r="AT492">
        <v>0</v>
      </c>
      <c r="AU492">
        <v>0</v>
      </c>
      <c r="AV492">
        <f>1-AT492/AU492</f>
        <v>0</v>
      </c>
      <c r="AW492">
        <v>0.5</v>
      </c>
      <c r="AX492">
        <f>BO492</f>
        <v>0</v>
      </c>
      <c r="AY492">
        <f>L492</f>
        <v>0</v>
      </c>
      <c r="AZ492">
        <f>AV492*AW492*AX492</f>
        <v>0</v>
      </c>
      <c r="BA492">
        <f>(AY492-AQ492)/AX492</f>
        <v>0</v>
      </c>
      <c r="BB492">
        <f>(AO492-AU492)/AU492</f>
        <v>0</v>
      </c>
      <c r="BC492">
        <f>AN492/(AP492+AN492/AU492)</f>
        <v>0</v>
      </c>
      <c r="BD492" t="s">
        <v>292</v>
      </c>
      <c r="BE492">
        <v>0</v>
      </c>
      <c r="BF492">
        <f>IF(BE492&lt;&gt;0, BE492, BC492)</f>
        <v>0</v>
      </c>
      <c r="BG492">
        <f>1-BF492/AU492</f>
        <v>0</v>
      </c>
      <c r="BH492">
        <f>(AU492-AT492)/(AU492-BF492)</f>
        <v>0</v>
      </c>
      <c r="BI492">
        <f>(AO492-AU492)/(AO492-BF492)</f>
        <v>0</v>
      </c>
      <c r="BJ492">
        <f>(AU492-AT492)/(AU492-AN492)</f>
        <v>0</v>
      </c>
      <c r="BK492">
        <f>(AO492-AU492)/(AO492-AN492)</f>
        <v>0</v>
      </c>
      <c r="BL492">
        <f>(BH492*BF492/AT492)</f>
        <v>0</v>
      </c>
      <c r="BM492">
        <f>(1-BL492)</f>
        <v>0</v>
      </c>
      <c r="BN492">
        <f>$B$11*CL492+$C$11*CM492+$F$11*CN492*(1-CQ492)</f>
        <v>0</v>
      </c>
      <c r="BO492">
        <f>BN492*BP492</f>
        <v>0</v>
      </c>
      <c r="BP492">
        <f>($B$11*$D$9+$C$11*$D$9+$F$11*((DA492+CS492)/MAX(DA492+CS492+DB492, 0.1)*$I$9+DB492/MAX(DA492+CS492+DB492, 0.1)*$J$9))/($B$11+$C$11+$F$11)</f>
        <v>0</v>
      </c>
      <c r="BQ492">
        <f>($B$11*$K$9+$C$11*$K$9+$F$11*((DA492+CS492)/MAX(DA492+CS492+DB492, 0.1)*$P$9+DB492/MAX(DA492+CS492+DB492, 0.1)*$Q$9))/($B$11+$C$11+$F$11)</f>
        <v>0</v>
      </c>
      <c r="BR492">
        <v>6</v>
      </c>
      <c r="BS492">
        <v>0.5</v>
      </c>
      <c r="BT492" t="s">
        <v>293</v>
      </c>
      <c r="BU492">
        <v>2</v>
      </c>
      <c r="BV492">
        <v>1626127263.6</v>
      </c>
      <c r="BW492">
        <v>398.918666666667</v>
      </c>
      <c r="BX492">
        <v>419.975333333333</v>
      </c>
      <c r="BY492">
        <v>16.3685</v>
      </c>
      <c r="BZ492">
        <v>9.85207333333333</v>
      </c>
      <c r="CA492">
        <v>396.794</v>
      </c>
      <c r="CB492">
        <v>16.3511</v>
      </c>
      <c r="CC492">
        <v>899.958</v>
      </c>
      <c r="CD492">
        <v>100.766</v>
      </c>
      <c r="CE492">
        <v>0.113039333333333</v>
      </c>
      <c r="CF492">
        <v>32.0686</v>
      </c>
      <c r="CG492">
        <v>29.6556</v>
      </c>
      <c r="CH492">
        <v>999.9</v>
      </c>
      <c r="CI492">
        <v>0</v>
      </c>
      <c r="CJ492">
        <v>0</v>
      </c>
      <c r="CK492">
        <v>9983.34</v>
      </c>
      <c r="CL492">
        <v>0</v>
      </c>
      <c r="CM492">
        <v>0.221023</v>
      </c>
      <c r="CN492">
        <v>1460</v>
      </c>
      <c r="CO492">
        <v>0.973004</v>
      </c>
      <c r="CP492">
        <v>0.0269961</v>
      </c>
      <c r="CQ492">
        <v>0</v>
      </c>
      <c r="CR492">
        <v>881.470333333333</v>
      </c>
      <c r="CS492">
        <v>4.99999</v>
      </c>
      <c r="CT492">
        <v>12968.3</v>
      </c>
      <c r="CU492">
        <v>12728.3666666667</v>
      </c>
      <c r="CV492">
        <v>41.1663333333333</v>
      </c>
      <c r="CW492">
        <v>42.687</v>
      </c>
      <c r="CX492">
        <v>42</v>
      </c>
      <c r="CY492">
        <v>42.312</v>
      </c>
      <c r="CZ492">
        <v>43.687</v>
      </c>
      <c r="DA492">
        <v>1415.72</v>
      </c>
      <c r="DB492">
        <v>39.28</v>
      </c>
      <c r="DC492">
        <v>0</v>
      </c>
      <c r="DD492">
        <v>1626127273.9</v>
      </c>
      <c r="DE492">
        <v>0</v>
      </c>
      <c r="DF492">
        <v>881.21936</v>
      </c>
      <c r="DG492">
        <v>2.57346152071852</v>
      </c>
      <c r="DH492">
        <v>46.7692306733552</v>
      </c>
      <c r="DI492">
        <v>12963.508</v>
      </c>
      <c r="DJ492">
        <v>15</v>
      </c>
      <c r="DK492">
        <v>1626126261</v>
      </c>
      <c r="DL492" t="s">
        <v>294</v>
      </c>
      <c r="DM492">
        <v>1626126255</v>
      </c>
      <c r="DN492">
        <v>1626126261</v>
      </c>
      <c r="DO492">
        <v>7</v>
      </c>
      <c r="DP492">
        <v>0.339</v>
      </c>
      <c r="DQ492">
        <v>0.02</v>
      </c>
      <c r="DR492">
        <v>2.158</v>
      </c>
      <c r="DS492">
        <v>-0.064</v>
      </c>
      <c r="DT492">
        <v>420</v>
      </c>
      <c r="DU492">
        <v>4</v>
      </c>
      <c r="DV492">
        <v>0.09</v>
      </c>
      <c r="DW492">
        <v>0.05</v>
      </c>
      <c r="DX492">
        <v>-21.1043780487805</v>
      </c>
      <c r="DY492">
        <v>0.232168641115026</v>
      </c>
      <c r="DZ492">
        <v>0.0482032916201995</v>
      </c>
      <c r="EA492">
        <v>1</v>
      </c>
      <c r="EB492">
        <v>881.072787878788</v>
      </c>
      <c r="EC492">
        <v>2.72926309284604</v>
      </c>
      <c r="ED492">
        <v>0.321127441668359</v>
      </c>
      <c r="EE492">
        <v>1</v>
      </c>
      <c r="EF492">
        <v>6.48658</v>
      </c>
      <c r="EG492">
        <v>0.223798745644591</v>
      </c>
      <c r="EH492">
        <v>0.0236556649225261</v>
      </c>
      <c r="EI492">
        <v>0</v>
      </c>
      <c r="EJ492">
        <v>2</v>
      </c>
      <c r="EK492">
        <v>3</v>
      </c>
      <c r="EL492" t="s">
        <v>340</v>
      </c>
      <c r="EM492">
        <v>100</v>
      </c>
      <c r="EN492">
        <v>100</v>
      </c>
      <c r="EO492">
        <v>2.125</v>
      </c>
      <c r="EP492">
        <v>0.0177</v>
      </c>
      <c r="EQ492">
        <v>1.36772170046793</v>
      </c>
      <c r="ER492">
        <v>0.00225868272383977</v>
      </c>
      <c r="ES492">
        <v>-9.96746185667655e-07</v>
      </c>
      <c r="ET492">
        <v>2.83711317370827e-10</v>
      </c>
      <c r="EU492">
        <v>-0.063082517618382</v>
      </c>
      <c r="EV492">
        <v>-0.00217948432402501</v>
      </c>
      <c r="EW492">
        <v>0.000453263451741206</v>
      </c>
      <c r="EX492">
        <v>-1.16319206543697e-06</v>
      </c>
      <c r="EY492">
        <v>-2</v>
      </c>
      <c r="EZ492">
        <v>2196</v>
      </c>
      <c r="FA492">
        <v>1</v>
      </c>
      <c r="FB492">
        <v>25</v>
      </c>
      <c r="FC492">
        <v>16.8</v>
      </c>
      <c r="FD492">
        <v>16.7</v>
      </c>
      <c r="FE492">
        <v>18</v>
      </c>
      <c r="FF492">
        <v>950.485</v>
      </c>
      <c r="FG492">
        <v>430.773</v>
      </c>
      <c r="FH492">
        <v>39.1684</v>
      </c>
      <c r="FI492">
        <v>25.6271</v>
      </c>
      <c r="FJ492">
        <v>30.0006</v>
      </c>
      <c r="FK492">
        <v>25.5855</v>
      </c>
      <c r="FL492">
        <v>25.6081</v>
      </c>
      <c r="FM492">
        <v>25.374</v>
      </c>
      <c r="FN492">
        <v>46.7585</v>
      </c>
      <c r="FO492">
        <v>0</v>
      </c>
      <c r="FP492">
        <v>39.24</v>
      </c>
      <c r="FQ492">
        <v>420</v>
      </c>
      <c r="FR492">
        <v>10.0396</v>
      </c>
      <c r="FS492">
        <v>101.428</v>
      </c>
      <c r="FT492">
        <v>102.037</v>
      </c>
    </row>
    <row r="493" spans="1:176">
      <c r="A493">
        <v>477</v>
      </c>
      <c r="B493">
        <v>1626127266.6</v>
      </c>
      <c r="C493">
        <v>952.099999904633</v>
      </c>
      <c r="D493" t="s">
        <v>1248</v>
      </c>
      <c r="E493" t="s">
        <v>1249</v>
      </c>
      <c r="F493">
        <v>1</v>
      </c>
      <c r="I493">
        <v>1626127265.6</v>
      </c>
      <c r="J493">
        <f>(K493)/1000</f>
        <v>0</v>
      </c>
      <c r="K493">
        <f>1000*CC493*AI493*(BY493-BZ493)/(100*BR493*(1000-AI493*BY493))</f>
        <v>0</v>
      </c>
      <c r="L493">
        <f>CC493*AI493*(BX493-BW493*(1000-AI493*BZ493)/(1000-AI493*BY493))/(100*BR493)</f>
        <v>0</v>
      </c>
      <c r="M493">
        <f>BW493 - IF(AI493&gt;1, L493*BR493*100.0/(AK493*CK493), 0)</f>
        <v>0</v>
      </c>
      <c r="N493">
        <f>((T493-J493/2)*M493-L493)/(T493+J493/2)</f>
        <v>0</v>
      </c>
      <c r="O493">
        <f>N493*(CD493+CE493)/1000.0</f>
        <v>0</v>
      </c>
      <c r="P493">
        <f>(BW493 - IF(AI493&gt;1, L493*BR493*100.0/(AK493*CK493), 0))*(CD493+CE493)/1000.0</f>
        <v>0</v>
      </c>
      <c r="Q493">
        <f>2.0/((1/S493-1/R493)+SIGN(S493)*SQRT((1/S493-1/R493)*(1/S493-1/R493) + 4*BS493/((BS493+1)*(BS493+1))*(2*1/S493*1/R493-1/R493*1/R493)))</f>
        <v>0</v>
      </c>
      <c r="R493">
        <f>IF(LEFT(BT493,1)&lt;&gt;"0",IF(LEFT(BT493,1)="1",3.0,BU493),$D$5+$E$5*(CK493*CD493/($K$5*1000))+$F$5*(CK493*CD493/($K$5*1000))*MAX(MIN(BR493,$J$5),$I$5)*MAX(MIN(BR493,$J$5),$I$5)+$G$5*MAX(MIN(BR493,$J$5),$I$5)*(CK493*CD493/($K$5*1000))+$H$5*(CK493*CD493/($K$5*1000))*(CK493*CD493/($K$5*1000)))</f>
        <v>0</v>
      </c>
      <c r="S493">
        <f>J493*(1000-(1000*0.61365*exp(17.502*W493/(240.97+W493))/(CD493+CE493)+BY493)/2)/(1000*0.61365*exp(17.502*W493/(240.97+W493))/(CD493+CE493)-BY493)</f>
        <v>0</v>
      </c>
      <c r="T493">
        <f>1/((BS493+1)/(Q493/1.6)+1/(R493/1.37)) + BS493/((BS493+1)/(Q493/1.6) + BS493/(R493/1.37))</f>
        <v>0</v>
      </c>
      <c r="U493">
        <f>(BN493*BQ493)</f>
        <v>0</v>
      </c>
      <c r="V493">
        <f>(CF493+(U493+2*0.95*5.67E-8*(((CF493+$B$7)+273)^4-(CF493+273)^4)-44100*J493)/(1.84*29.3*R493+8*0.95*5.67E-8*(CF493+273)^3))</f>
        <v>0</v>
      </c>
      <c r="W493">
        <f>($C$7*CG493+$D$7*CH493+$E$7*V493)</f>
        <v>0</v>
      </c>
      <c r="X493">
        <f>0.61365*exp(17.502*W493/(240.97+W493))</f>
        <v>0</v>
      </c>
      <c r="Y493">
        <f>(Z493/AA493*100)</f>
        <v>0</v>
      </c>
      <c r="Z493">
        <f>BY493*(CD493+CE493)/1000</f>
        <v>0</v>
      </c>
      <c r="AA493">
        <f>0.61365*exp(17.502*CF493/(240.97+CF493))</f>
        <v>0</v>
      </c>
      <c r="AB493">
        <f>(X493-BY493*(CD493+CE493)/1000)</f>
        <v>0</v>
      </c>
      <c r="AC493">
        <f>(-J493*44100)</f>
        <v>0</v>
      </c>
      <c r="AD493">
        <f>2*29.3*R493*0.92*(CF493-W493)</f>
        <v>0</v>
      </c>
      <c r="AE493">
        <f>2*0.95*5.67E-8*(((CF493+$B$7)+273)^4-(W493+273)^4)</f>
        <v>0</v>
      </c>
      <c r="AF493">
        <f>U493+AE493+AC493+AD493</f>
        <v>0</v>
      </c>
      <c r="AG493">
        <v>8</v>
      </c>
      <c r="AH493">
        <v>1</v>
      </c>
      <c r="AI493">
        <f>IF(AG493*$H$13&gt;=AK493,1.0,(AK493/(AK493-AG493*$H$13)))</f>
        <v>0</v>
      </c>
      <c r="AJ493">
        <f>(AI493-1)*100</f>
        <v>0</v>
      </c>
      <c r="AK493">
        <f>MAX(0,($B$13+$C$13*CK493)/(1+$D$13*CK493)*CD493/(CF493+273)*$E$13)</f>
        <v>0</v>
      </c>
      <c r="AL493" t="s">
        <v>292</v>
      </c>
      <c r="AM493" t="s">
        <v>292</v>
      </c>
      <c r="AN493">
        <v>0</v>
      </c>
      <c r="AO493">
        <v>0</v>
      </c>
      <c r="AP493">
        <f>1-AN493/AO493</f>
        <v>0</v>
      </c>
      <c r="AQ493">
        <v>0</v>
      </c>
      <c r="AR493" t="s">
        <v>292</v>
      </c>
      <c r="AS493" t="s">
        <v>292</v>
      </c>
      <c r="AT493">
        <v>0</v>
      </c>
      <c r="AU493">
        <v>0</v>
      </c>
      <c r="AV493">
        <f>1-AT493/AU493</f>
        <v>0</v>
      </c>
      <c r="AW493">
        <v>0.5</v>
      </c>
      <c r="AX493">
        <f>BO493</f>
        <v>0</v>
      </c>
      <c r="AY493">
        <f>L493</f>
        <v>0</v>
      </c>
      <c r="AZ493">
        <f>AV493*AW493*AX493</f>
        <v>0</v>
      </c>
      <c r="BA493">
        <f>(AY493-AQ493)/AX493</f>
        <v>0</v>
      </c>
      <c r="BB493">
        <f>(AO493-AU493)/AU493</f>
        <v>0</v>
      </c>
      <c r="BC493">
        <f>AN493/(AP493+AN493/AU493)</f>
        <v>0</v>
      </c>
      <c r="BD493" t="s">
        <v>292</v>
      </c>
      <c r="BE493">
        <v>0</v>
      </c>
      <c r="BF493">
        <f>IF(BE493&lt;&gt;0, BE493, BC493)</f>
        <v>0</v>
      </c>
      <c r="BG493">
        <f>1-BF493/AU493</f>
        <v>0</v>
      </c>
      <c r="BH493">
        <f>(AU493-AT493)/(AU493-BF493)</f>
        <v>0</v>
      </c>
      <c r="BI493">
        <f>(AO493-AU493)/(AO493-BF493)</f>
        <v>0</v>
      </c>
      <c r="BJ493">
        <f>(AU493-AT493)/(AU493-AN493)</f>
        <v>0</v>
      </c>
      <c r="BK493">
        <f>(AO493-AU493)/(AO493-AN493)</f>
        <v>0</v>
      </c>
      <c r="BL493">
        <f>(BH493*BF493/AT493)</f>
        <v>0</v>
      </c>
      <c r="BM493">
        <f>(1-BL493)</f>
        <v>0</v>
      </c>
      <c r="BN493">
        <f>$B$11*CL493+$C$11*CM493+$F$11*CN493*(1-CQ493)</f>
        <v>0</v>
      </c>
      <c r="BO493">
        <f>BN493*BP493</f>
        <v>0</v>
      </c>
      <c r="BP493">
        <f>($B$11*$D$9+$C$11*$D$9+$F$11*((DA493+CS493)/MAX(DA493+CS493+DB493, 0.1)*$I$9+DB493/MAX(DA493+CS493+DB493, 0.1)*$J$9))/($B$11+$C$11+$F$11)</f>
        <v>0</v>
      </c>
      <c r="BQ493">
        <f>($B$11*$K$9+$C$11*$K$9+$F$11*((DA493+CS493)/MAX(DA493+CS493+DB493, 0.1)*$P$9+DB493/MAX(DA493+CS493+DB493, 0.1)*$Q$9))/($B$11+$C$11+$F$11)</f>
        <v>0</v>
      </c>
      <c r="BR493">
        <v>6</v>
      </c>
      <c r="BS493">
        <v>0.5</v>
      </c>
      <c r="BT493" t="s">
        <v>293</v>
      </c>
      <c r="BU493">
        <v>2</v>
      </c>
      <c r="BV493">
        <v>1626127265.6</v>
      </c>
      <c r="BW493">
        <v>398.908</v>
      </c>
      <c r="BX493">
        <v>420.004</v>
      </c>
      <c r="BY493">
        <v>16.4136666666667</v>
      </c>
      <c r="BZ493">
        <v>9.89212666666667</v>
      </c>
      <c r="CA493">
        <v>396.783333333333</v>
      </c>
      <c r="CB493">
        <v>16.3957666666667</v>
      </c>
      <c r="CC493">
        <v>900.009666666667</v>
      </c>
      <c r="CD493">
        <v>100.765</v>
      </c>
      <c r="CE493">
        <v>0.112937</v>
      </c>
      <c r="CF493">
        <v>32.1096</v>
      </c>
      <c r="CG493">
        <v>29.6874</v>
      </c>
      <c r="CH493">
        <v>999.9</v>
      </c>
      <c r="CI493">
        <v>0</v>
      </c>
      <c r="CJ493">
        <v>0</v>
      </c>
      <c r="CK493">
        <v>10020.8</v>
      </c>
      <c r="CL493">
        <v>0</v>
      </c>
      <c r="CM493">
        <v>0.221023</v>
      </c>
      <c r="CN493">
        <v>1459.99333333333</v>
      </c>
      <c r="CO493">
        <v>0.973004</v>
      </c>
      <c r="CP493">
        <v>0.0269961</v>
      </c>
      <c r="CQ493">
        <v>0</v>
      </c>
      <c r="CR493">
        <v>881.801333333333</v>
      </c>
      <c r="CS493">
        <v>4.99999</v>
      </c>
      <c r="CT493">
        <v>12970.3333333333</v>
      </c>
      <c r="CU493">
        <v>12728.3333333333</v>
      </c>
      <c r="CV493">
        <v>41.1663333333333</v>
      </c>
      <c r="CW493">
        <v>42.687</v>
      </c>
      <c r="CX493">
        <v>42.0413333333333</v>
      </c>
      <c r="CY493">
        <v>42.312</v>
      </c>
      <c r="CZ493">
        <v>43.687</v>
      </c>
      <c r="DA493">
        <v>1415.71333333333</v>
      </c>
      <c r="DB493">
        <v>39.28</v>
      </c>
      <c r="DC493">
        <v>0</v>
      </c>
      <c r="DD493">
        <v>1626127275.7</v>
      </c>
      <c r="DE493">
        <v>0</v>
      </c>
      <c r="DF493">
        <v>881.291807692308</v>
      </c>
      <c r="DG493">
        <v>2.80673502884915</v>
      </c>
      <c r="DH493">
        <v>49.0085470246688</v>
      </c>
      <c r="DI493">
        <v>12964.6884615385</v>
      </c>
      <c r="DJ493">
        <v>15</v>
      </c>
      <c r="DK493">
        <v>1626126261</v>
      </c>
      <c r="DL493" t="s">
        <v>294</v>
      </c>
      <c r="DM493">
        <v>1626126255</v>
      </c>
      <c r="DN493">
        <v>1626126261</v>
      </c>
      <c r="DO493">
        <v>7</v>
      </c>
      <c r="DP493">
        <v>0.339</v>
      </c>
      <c r="DQ493">
        <v>0.02</v>
      </c>
      <c r="DR493">
        <v>2.158</v>
      </c>
      <c r="DS493">
        <v>-0.064</v>
      </c>
      <c r="DT493">
        <v>420</v>
      </c>
      <c r="DU493">
        <v>4</v>
      </c>
      <c r="DV493">
        <v>0.09</v>
      </c>
      <c r="DW493">
        <v>0.05</v>
      </c>
      <c r="DX493">
        <v>-21.1007780487805</v>
      </c>
      <c r="DY493">
        <v>0.253588850174183</v>
      </c>
      <c r="DZ493">
        <v>0.0491072569879</v>
      </c>
      <c r="EA493">
        <v>1</v>
      </c>
      <c r="EB493">
        <v>881.161714285714</v>
      </c>
      <c r="EC493">
        <v>2.44979910265577</v>
      </c>
      <c r="ED493">
        <v>0.320258874879012</v>
      </c>
      <c r="EE493">
        <v>1</v>
      </c>
      <c r="EF493">
        <v>6.49415414634146</v>
      </c>
      <c r="EG493">
        <v>0.181430801393721</v>
      </c>
      <c r="EH493">
        <v>0.0192945010459647</v>
      </c>
      <c r="EI493">
        <v>0</v>
      </c>
      <c r="EJ493">
        <v>2</v>
      </c>
      <c r="EK493">
        <v>3</v>
      </c>
      <c r="EL493" t="s">
        <v>340</v>
      </c>
      <c r="EM493">
        <v>100</v>
      </c>
      <c r="EN493">
        <v>100</v>
      </c>
      <c r="EO493">
        <v>2.125</v>
      </c>
      <c r="EP493">
        <v>0.0182</v>
      </c>
      <c r="EQ493">
        <v>1.36772170046793</v>
      </c>
      <c r="ER493">
        <v>0.00225868272383977</v>
      </c>
      <c r="ES493">
        <v>-9.96746185667655e-07</v>
      </c>
      <c r="ET493">
        <v>2.83711317370827e-10</v>
      </c>
      <c r="EU493">
        <v>-0.063082517618382</v>
      </c>
      <c r="EV493">
        <v>-0.00217948432402501</v>
      </c>
      <c r="EW493">
        <v>0.000453263451741206</v>
      </c>
      <c r="EX493">
        <v>-1.16319206543697e-06</v>
      </c>
      <c r="EY493">
        <v>-2</v>
      </c>
      <c r="EZ493">
        <v>2196</v>
      </c>
      <c r="FA493">
        <v>1</v>
      </c>
      <c r="FB493">
        <v>25</v>
      </c>
      <c r="FC493">
        <v>16.9</v>
      </c>
      <c r="FD493">
        <v>16.8</v>
      </c>
      <c r="FE493">
        <v>18</v>
      </c>
      <c r="FF493">
        <v>950.387</v>
      </c>
      <c r="FG493">
        <v>430.849</v>
      </c>
      <c r="FH493">
        <v>39.2473</v>
      </c>
      <c r="FI493">
        <v>25.6304</v>
      </c>
      <c r="FJ493">
        <v>30.0009</v>
      </c>
      <c r="FK493">
        <v>25.5874</v>
      </c>
      <c r="FL493">
        <v>25.61</v>
      </c>
      <c r="FM493">
        <v>25.3744</v>
      </c>
      <c r="FN493">
        <v>46.465</v>
      </c>
      <c r="FO493">
        <v>0</v>
      </c>
      <c r="FP493">
        <v>39.34</v>
      </c>
      <c r="FQ493">
        <v>420</v>
      </c>
      <c r="FR493">
        <v>10.0498</v>
      </c>
      <c r="FS493">
        <v>101.426</v>
      </c>
      <c r="FT493">
        <v>102.037</v>
      </c>
    </row>
    <row r="494" spans="1:176">
      <c r="A494">
        <v>478</v>
      </c>
      <c r="B494">
        <v>1626127268.6</v>
      </c>
      <c r="C494">
        <v>954.099999904633</v>
      </c>
      <c r="D494" t="s">
        <v>1250</v>
      </c>
      <c r="E494" t="s">
        <v>1251</v>
      </c>
      <c r="F494">
        <v>1</v>
      </c>
      <c r="I494">
        <v>1626127267.6</v>
      </c>
      <c r="J494">
        <f>(K494)/1000</f>
        <v>0</v>
      </c>
      <c r="K494">
        <f>1000*CC494*AI494*(BY494-BZ494)/(100*BR494*(1000-AI494*BY494))</f>
        <v>0</v>
      </c>
      <c r="L494">
        <f>CC494*AI494*(BX494-BW494*(1000-AI494*BZ494)/(1000-AI494*BY494))/(100*BR494)</f>
        <v>0</v>
      </c>
      <c r="M494">
        <f>BW494 - IF(AI494&gt;1, L494*BR494*100.0/(AK494*CK494), 0)</f>
        <v>0</v>
      </c>
      <c r="N494">
        <f>((T494-J494/2)*M494-L494)/(T494+J494/2)</f>
        <v>0</v>
      </c>
      <c r="O494">
        <f>N494*(CD494+CE494)/1000.0</f>
        <v>0</v>
      </c>
      <c r="P494">
        <f>(BW494 - IF(AI494&gt;1, L494*BR494*100.0/(AK494*CK494), 0))*(CD494+CE494)/1000.0</f>
        <v>0</v>
      </c>
      <c r="Q494">
        <f>2.0/((1/S494-1/R494)+SIGN(S494)*SQRT((1/S494-1/R494)*(1/S494-1/R494) + 4*BS494/((BS494+1)*(BS494+1))*(2*1/S494*1/R494-1/R494*1/R494)))</f>
        <v>0</v>
      </c>
      <c r="R494">
        <f>IF(LEFT(BT494,1)&lt;&gt;"0",IF(LEFT(BT494,1)="1",3.0,BU494),$D$5+$E$5*(CK494*CD494/($K$5*1000))+$F$5*(CK494*CD494/($K$5*1000))*MAX(MIN(BR494,$J$5),$I$5)*MAX(MIN(BR494,$J$5),$I$5)+$G$5*MAX(MIN(BR494,$J$5),$I$5)*(CK494*CD494/($K$5*1000))+$H$5*(CK494*CD494/($K$5*1000))*(CK494*CD494/($K$5*1000)))</f>
        <v>0</v>
      </c>
      <c r="S494">
        <f>J494*(1000-(1000*0.61365*exp(17.502*W494/(240.97+W494))/(CD494+CE494)+BY494)/2)/(1000*0.61365*exp(17.502*W494/(240.97+W494))/(CD494+CE494)-BY494)</f>
        <v>0</v>
      </c>
      <c r="T494">
        <f>1/((BS494+1)/(Q494/1.6)+1/(R494/1.37)) + BS494/((BS494+1)/(Q494/1.6) + BS494/(R494/1.37))</f>
        <v>0</v>
      </c>
      <c r="U494">
        <f>(BN494*BQ494)</f>
        <v>0</v>
      </c>
      <c r="V494">
        <f>(CF494+(U494+2*0.95*5.67E-8*(((CF494+$B$7)+273)^4-(CF494+273)^4)-44100*J494)/(1.84*29.3*R494+8*0.95*5.67E-8*(CF494+273)^3))</f>
        <v>0</v>
      </c>
      <c r="W494">
        <f>($C$7*CG494+$D$7*CH494+$E$7*V494)</f>
        <v>0</v>
      </c>
      <c r="X494">
        <f>0.61365*exp(17.502*W494/(240.97+W494))</f>
        <v>0</v>
      </c>
      <c r="Y494">
        <f>(Z494/AA494*100)</f>
        <v>0</v>
      </c>
      <c r="Z494">
        <f>BY494*(CD494+CE494)/1000</f>
        <v>0</v>
      </c>
      <c r="AA494">
        <f>0.61365*exp(17.502*CF494/(240.97+CF494))</f>
        <v>0</v>
      </c>
      <c r="AB494">
        <f>(X494-BY494*(CD494+CE494)/1000)</f>
        <v>0</v>
      </c>
      <c r="AC494">
        <f>(-J494*44100)</f>
        <v>0</v>
      </c>
      <c r="AD494">
        <f>2*29.3*R494*0.92*(CF494-W494)</f>
        <v>0</v>
      </c>
      <c r="AE494">
        <f>2*0.95*5.67E-8*(((CF494+$B$7)+273)^4-(W494+273)^4)</f>
        <v>0</v>
      </c>
      <c r="AF494">
        <f>U494+AE494+AC494+AD494</f>
        <v>0</v>
      </c>
      <c r="AG494">
        <v>8</v>
      </c>
      <c r="AH494">
        <v>1</v>
      </c>
      <c r="AI494">
        <f>IF(AG494*$H$13&gt;=AK494,1.0,(AK494/(AK494-AG494*$H$13)))</f>
        <v>0</v>
      </c>
      <c r="AJ494">
        <f>(AI494-1)*100</f>
        <v>0</v>
      </c>
      <c r="AK494">
        <f>MAX(0,($B$13+$C$13*CK494)/(1+$D$13*CK494)*CD494/(CF494+273)*$E$13)</f>
        <v>0</v>
      </c>
      <c r="AL494" t="s">
        <v>292</v>
      </c>
      <c r="AM494" t="s">
        <v>292</v>
      </c>
      <c r="AN494">
        <v>0</v>
      </c>
      <c r="AO494">
        <v>0</v>
      </c>
      <c r="AP494">
        <f>1-AN494/AO494</f>
        <v>0</v>
      </c>
      <c r="AQ494">
        <v>0</v>
      </c>
      <c r="AR494" t="s">
        <v>292</v>
      </c>
      <c r="AS494" t="s">
        <v>292</v>
      </c>
      <c r="AT494">
        <v>0</v>
      </c>
      <c r="AU494">
        <v>0</v>
      </c>
      <c r="AV494">
        <f>1-AT494/AU494</f>
        <v>0</v>
      </c>
      <c r="AW494">
        <v>0.5</v>
      </c>
      <c r="AX494">
        <f>BO494</f>
        <v>0</v>
      </c>
      <c r="AY494">
        <f>L494</f>
        <v>0</v>
      </c>
      <c r="AZ494">
        <f>AV494*AW494*AX494</f>
        <v>0</v>
      </c>
      <c r="BA494">
        <f>(AY494-AQ494)/AX494</f>
        <v>0</v>
      </c>
      <c r="BB494">
        <f>(AO494-AU494)/AU494</f>
        <v>0</v>
      </c>
      <c r="BC494">
        <f>AN494/(AP494+AN494/AU494)</f>
        <v>0</v>
      </c>
      <c r="BD494" t="s">
        <v>292</v>
      </c>
      <c r="BE494">
        <v>0</v>
      </c>
      <c r="BF494">
        <f>IF(BE494&lt;&gt;0, BE494, BC494)</f>
        <v>0</v>
      </c>
      <c r="BG494">
        <f>1-BF494/AU494</f>
        <v>0</v>
      </c>
      <c r="BH494">
        <f>(AU494-AT494)/(AU494-BF494)</f>
        <v>0</v>
      </c>
      <c r="BI494">
        <f>(AO494-AU494)/(AO494-BF494)</f>
        <v>0</v>
      </c>
      <c r="BJ494">
        <f>(AU494-AT494)/(AU494-AN494)</f>
        <v>0</v>
      </c>
      <c r="BK494">
        <f>(AO494-AU494)/(AO494-AN494)</f>
        <v>0</v>
      </c>
      <c r="BL494">
        <f>(BH494*BF494/AT494)</f>
        <v>0</v>
      </c>
      <c r="BM494">
        <f>(1-BL494)</f>
        <v>0</v>
      </c>
      <c r="BN494">
        <f>$B$11*CL494+$C$11*CM494+$F$11*CN494*(1-CQ494)</f>
        <v>0</v>
      </c>
      <c r="BO494">
        <f>BN494*BP494</f>
        <v>0</v>
      </c>
      <c r="BP494">
        <f>($B$11*$D$9+$C$11*$D$9+$F$11*((DA494+CS494)/MAX(DA494+CS494+DB494, 0.1)*$I$9+DB494/MAX(DA494+CS494+DB494, 0.1)*$J$9))/($B$11+$C$11+$F$11)</f>
        <v>0</v>
      </c>
      <c r="BQ494">
        <f>($B$11*$K$9+$C$11*$K$9+$F$11*((DA494+CS494)/MAX(DA494+CS494+DB494, 0.1)*$P$9+DB494/MAX(DA494+CS494+DB494, 0.1)*$Q$9))/($B$11+$C$11+$F$11)</f>
        <v>0</v>
      </c>
      <c r="BR494">
        <v>6</v>
      </c>
      <c r="BS494">
        <v>0.5</v>
      </c>
      <c r="BT494" t="s">
        <v>293</v>
      </c>
      <c r="BU494">
        <v>2</v>
      </c>
      <c r="BV494">
        <v>1626127267.6</v>
      </c>
      <c r="BW494">
        <v>398.912333333333</v>
      </c>
      <c r="BX494">
        <v>419.985</v>
      </c>
      <c r="BY494">
        <v>16.4563666666667</v>
      </c>
      <c r="BZ494">
        <v>9.91526</v>
      </c>
      <c r="CA494">
        <v>396.787666666667</v>
      </c>
      <c r="CB494">
        <v>16.4379333333333</v>
      </c>
      <c r="CC494">
        <v>900.053333333333</v>
      </c>
      <c r="CD494">
        <v>100.765333333333</v>
      </c>
      <c r="CE494">
        <v>0.112534</v>
      </c>
      <c r="CF494">
        <v>32.1510666666667</v>
      </c>
      <c r="CG494">
        <v>29.7341333333333</v>
      </c>
      <c r="CH494">
        <v>999.9</v>
      </c>
      <c r="CI494">
        <v>0</v>
      </c>
      <c r="CJ494">
        <v>0</v>
      </c>
      <c r="CK494">
        <v>10038.9666666667</v>
      </c>
      <c r="CL494">
        <v>0</v>
      </c>
      <c r="CM494">
        <v>0.221023</v>
      </c>
      <c r="CN494">
        <v>1459.99333333333</v>
      </c>
      <c r="CO494">
        <v>0.973004</v>
      </c>
      <c r="CP494">
        <v>0.0269961</v>
      </c>
      <c r="CQ494">
        <v>0</v>
      </c>
      <c r="CR494">
        <v>881.643</v>
      </c>
      <c r="CS494">
        <v>4.99999</v>
      </c>
      <c r="CT494">
        <v>12972.1666666667</v>
      </c>
      <c r="CU494">
        <v>12728.3333333333</v>
      </c>
      <c r="CV494">
        <v>41.1663333333333</v>
      </c>
      <c r="CW494">
        <v>42.687</v>
      </c>
      <c r="CX494">
        <v>42.0413333333333</v>
      </c>
      <c r="CY494">
        <v>42.312</v>
      </c>
      <c r="CZ494">
        <v>43.687</v>
      </c>
      <c r="DA494">
        <v>1415.71333333333</v>
      </c>
      <c r="DB494">
        <v>39.28</v>
      </c>
      <c r="DC494">
        <v>0</v>
      </c>
      <c r="DD494">
        <v>1626127278.1</v>
      </c>
      <c r="DE494">
        <v>0</v>
      </c>
      <c r="DF494">
        <v>881.385423076923</v>
      </c>
      <c r="DG494">
        <v>2.35873503993988</v>
      </c>
      <c r="DH494">
        <v>50.8444444191111</v>
      </c>
      <c r="DI494">
        <v>12966.6692307692</v>
      </c>
      <c r="DJ494">
        <v>15</v>
      </c>
      <c r="DK494">
        <v>1626126261</v>
      </c>
      <c r="DL494" t="s">
        <v>294</v>
      </c>
      <c r="DM494">
        <v>1626126255</v>
      </c>
      <c r="DN494">
        <v>1626126261</v>
      </c>
      <c r="DO494">
        <v>7</v>
      </c>
      <c r="DP494">
        <v>0.339</v>
      </c>
      <c r="DQ494">
        <v>0.02</v>
      </c>
      <c r="DR494">
        <v>2.158</v>
      </c>
      <c r="DS494">
        <v>-0.064</v>
      </c>
      <c r="DT494">
        <v>420</v>
      </c>
      <c r="DU494">
        <v>4</v>
      </c>
      <c r="DV494">
        <v>0.09</v>
      </c>
      <c r="DW494">
        <v>0.05</v>
      </c>
      <c r="DX494">
        <v>-21.0931146341463</v>
      </c>
      <c r="DY494">
        <v>0.149101045296077</v>
      </c>
      <c r="DZ494">
        <v>0.0437478002846336</v>
      </c>
      <c r="EA494">
        <v>1</v>
      </c>
      <c r="EB494">
        <v>881.250060606061</v>
      </c>
      <c r="EC494">
        <v>2.38745925376448</v>
      </c>
      <c r="ED494">
        <v>0.32052437522719</v>
      </c>
      <c r="EE494">
        <v>1</v>
      </c>
      <c r="EF494">
        <v>6.50189853658537</v>
      </c>
      <c r="EG494">
        <v>0.171249407665512</v>
      </c>
      <c r="EH494">
        <v>0.0180267329346569</v>
      </c>
      <c r="EI494">
        <v>0</v>
      </c>
      <c r="EJ494">
        <v>2</v>
      </c>
      <c r="EK494">
        <v>3</v>
      </c>
      <c r="EL494" t="s">
        <v>340</v>
      </c>
      <c r="EM494">
        <v>100</v>
      </c>
      <c r="EN494">
        <v>100</v>
      </c>
      <c r="EO494">
        <v>2.125</v>
      </c>
      <c r="EP494">
        <v>0.0186</v>
      </c>
      <c r="EQ494">
        <v>1.36772170046793</v>
      </c>
      <c r="ER494">
        <v>0.00225868272383977</v>
      </c>
      <c r="ES494">
        <v>-9.96746185667655e-07</v>
      </c>
      <c r="ET494">
        <v>2.83711317370827e-10</v>
      </c>
      <c r="EU494">
        <v>-0.063082517618382</v>
      </c>
      <c r="EV494">
        <v>-0.00217948432402501</v>
      </c>
      <c r="EW494">
        <v>0.000453263451741206</v>
      </c>
      <c r="EX494">
        <v>-1.16319206543697e-06</v>
      </c>
      <c r="EY494">
        <v>-2</v>
      </c>
      <c r="EZ494">
        <v>2196</v>
      </c>
      <c r="FA494">
        <v>1</v>
      </c>
      <c r="FB494">
        <v>25</v>
      </c>
      <c r="FC494">
        <v>16.9</v>
      </c>
      <c r="FD494">
        <v>16.8</v>
      </c>
      <c r="FE494">
        <v>18</v>
      </c>
      <c r="FF494">
        <v>950.32</v>
      </c>
      <c r="FG494">
        <v>430.788</v>
      </c>
      <c r="FH494">
        <v>39.3096</v>
      </c>
      <c r="FI494">
        <v>25.6344</v>
      </c>
      <c r="FJ494">
        <v>30.0006</v>
      </c>
      <c r="FK494">
        <v>25.5895</v>
      </c>
      <c r="FL494">
        <v>25.6117</v>
      </c>
      <c r="FM494">
        <v>25.3753</v>
      </c>
      <c r="FN494">
        <v>46.465</v>
      </c>
      <c r="FO494">
        <v>0</v>
      </c>
      <c r="FP494">
        <v>39.44</v>
      </c>
      <c r="FQ494">
        <v>420</v>
      </c>
      <c r="FR494">
        <v>10.058</v>
      </c>
      <c r="FS494">
        <v>101.425</v>
      </c>
      <c r="FT494">
        <v>102.037</v>
      </c>
    </row>
    <row r="495" spans="1:176">
      <c r="A495">
        <v>479</v>
      </c>
      <c r="B495">
        <v>1626127270.6</v>
      </c>
      <c r="C495">
        <v>956.099999904633</v>
      </c>
      <c r="D495" t="s">
        <v>1252</v>
      </c>
      <c r="E495" t="s">
        <v>1253</v>
      </c>
      <c r="F495">
        <v>1</v>
      </c>
      <c r="I495">
        <v>1626127269.6</v>
      </c>
      <c r="J495">
        <f>(K495)/1000</f>
        <v>0</v>
      </c>
      <c r="K495">
        <f>1000*CC495*AI495*(BY495-BZ495)/(100*BR495*(1000-AI495*BY495))</f>
        <v>0</v>
      </c>
      <c r="L495">
        <f>CC495*AI495*(BX495-BW495*(1000-AI495*BZ495)/(1000-AI495*BY495))/(100*BR495)</f>
        <v>0</v>
      </c>
      <c r="M495">
        <f>BW495 - IF(AI495&gt;1, L495*BR495*100.0/(AK495*CK495), 0)</f>
        <v>0</v>
      </c>
      <c r="N495">
        <f>((T495-J495/2)*M495-L495)/(T495+J495/2)</f>
        <v>0</v>
      </c>
      <c r="O495">
        <f>N495*(CD495+CE495)/1000.0</f>
        <v>0</v>
      </c>
      <c r="P495">
        <f>(BW495 - IF(AI495&gt;1, L495*BR495*100.0/(AK495*CK495), 0))*(CD495+CE495)/1000.0</f>
        <v>0</v>
      </c>
      <c r="Q495">
        <f>2.0/((1/S495-1/R495)+SIGN(S495)*SQRT((1/S495-1/R495)*(1/S495-1/R495) + 4*BS495/((BS495+1)*(BS495+1))*(2*1/S495*1/R495-1/R495*1/R495)))</f>
        <v>0</v>
      </c>
      <c r="R495">
        <f>IF(LEFT(BT495,1)&lt;&gt;"0",IF(LEFT(BT495,1)="1",3.0,BU495),$D$5+$E$5*(CK495*CD495/($K$5*1000))+$F$5*(CK495*CD495/($K$5*1000))*MAX(MIN(BR495,$J$5),$I$5)*MAX(MIN(BR495,$J$5),$I$5)+$G$5*MAX(MIN(BR495,$J$5),$I$5)*(CK495*CD495/($K$5*1000))+$H$5*(CK495*CD495/($K$5*1000))*(CK495*CD495/($K$5*1000)))</f>
        <v>0</v>
      </c>
      <c r="S495">
        <f>J495*(1000-(1000*0.61365*exp(17.502*W495/(240.97+W495))/(CD495+CE495)+BY495)/2)/(1000*0.61365*exp(17.502*W495/(240.97+W495))/(CD495+CE495)-BY495)</f>
        <v>0</v>
      </c>
      <c r="T495">
        <f>1/((BS495+1)/(Q495/1.6)+1/(R495/1.37)) + BS495/((BS495+1)/(Q495/1.6) + BS495/(R495/1.37))</f>
        <v>0</v>
      </c>
      <c r="U495">
        <f>(BN495*BQ495)</f>
        <v>0</v>
      </c>
      <c r="V495">
        <f>(CF495+(U495+2*0.95*5.67E-8*(((CF495+$B$7)+273)^4-(CF495+273)^4)-44100*J495)/(1.84*29.3*R495+8*0.95*5.67E-8*(CF495+273)^3))</f>
        <v>0</v>
      </c>
      <c r="W495">
        <f>($C$7*CG495+$D$7*CH495+$E$7*V495)</f>
        <v>0</v>
      </c>
      <c r="X495">
        <f>0.61365*exp(17.502*W495/(240.97+W495))</f>
        <v>0</v>
      </c>
      <c r="Y495">
        <f>(Z495/AA495*100)</f>
        <v>0</v>
      </c>
      <c r="Z495">
        <f>BY495*(CD495+CE495)/1000</f>
        <v>0</v>
      </c>
      <c r="AA495">
        <f>0.61365*exp(17.502*CF495/(240.97+CF495))</f>
        <v>0</v>
      </c>
      <c r="AB495">
        <f>(X495-BY495*(CD495+CE495)/1000)</f>
        <v>0</v>
      </c>
      <c r="AC495">
        <f>(-J495*44100)</f>
        <v>0</v>
      </c>
      <c r="AD495">
        <f>2*29.3*R495*0.92*(CF495-W495)</f>
        <v>0</v>
      </c>
      <c r="AE495">
        <f>2*0.95*5.67E-8*(((CF495+$B$7)+273)^4-(W495+273)^4)</f>
        <v>0</v>
      </c>
      <c r="AF495">
        <f>U495+AE495+AC495+AD495</f>
        <v>0</v>
      </c>
      <c r="AG495">
        <v>8</v>
      </c>
      <c r="AH495">
        <v>1</v>
      </c>
      <c r="AI495">
        <f>IF(AG495*$H$13&gt;=AK495,1.0,(AK495/(AK495-AG495*$H$13)))</f>
        <v>0</v>
      </c>
      <c r="AJ495">
        <f>(AI495-1)*100</f>
        <v>0</v>
      </c>
      <c r="AK495">
        <f>MAX(0,($B$13+$C$13*CK495)/(1+$D$13*CK495)*CD495/(CF495+273)*$E$13)</f>
        <v>0</v>
      </c>
      <c r="AL495" t="s">
        <v>292</v>
      </c>
      <c r="AM495" t="s">
        <v>292</v>
      </c>
      <c r="AN495">
        <v>0</v>
      </c>
      <c r="AO495">
        <v>0</v>
      </c>
      <c r="AP495">
        <f>1-AN495/AO495</f>
        <v>0</v>
      </c>
      <c r="AQ495">
        <v>0</v>
      </c>
      <c r="AR495" t="s">
        <v>292</v>
      </c>
      <c r="AS495" t="s">
        <v>292</v>
      </c>
      <c r="AT495">
        <v>0</v>
      </c>
      <c r="AU495">
        <v>0</v>
      </c>
      <c r="AV495">
        <f>1-AT495/AU495</f>
        <v>0</v>
      </c>
      <c r="AW495">
        <v>0.5</v>
      </c>
      <c r="AX495">
        <f>BO495</f>
        <v>0</v>
      </c>
      <c r="AY495">
        <f>L495</f>
        <v>0</v>
      </c>
      <c r="AZ495">
        <f>AV495*AW495*AX495</f>
        <v>0</v>
      </c>
      <c r="BA495">
        <f>(AY495-AQ495)/AX495</f>
        <v>0</v>
      </c>
      <c r="BB495">
        <f>(AO495-AU495)/AU495</f>
        <v>0</v>
      </c>
      <c r="BC495">
        <f>AN495/(AP495+AN495/AU495)</f>
        <v>0</v>
      </c>
      <c r="BD495" t="s">
        <v>292</v>
      </c>
      <c r="BE495">
        <v>0</v>
      </c>
      <c r="BF495">
        <f>IF(BE495&lt;&gt;0, BE495, BC495)</f>
        <v>0</v>
      </c>
      <c r="BG495">
        <f>1-BF495/AU495</f>
        <v>0</v>
      </c>
      <c r="BH495">
        <f>(AU495-AT495)/(AU495-BF495)</f>
        <v>0</v>
      </c>
      <c r="BI495">
        <f>(AO495-AU495)/(AO495-BF495)</f>
        <v>0</v>
      </c>
      <c r="BJ495">
        <f>(AU495-AT495)/(AU495-AN495)</f>
        <v>0</v>
      </c>
      <c r="BK495">
        <f>(AO495-AU495)/(AO495-AN495)</f>
        <v>0</v>
      </c>
      <c r="BL495">
        <f>(BH495*BF495/AT495)</f>
        <v>0</v>
      </c>
      <c r="BM495">
        <f>(1-BL495)</f>
        <v>0</v>
      </c>
      <c r="BN495">
        <f>$B$11*CL495+$C$11*CM495+$F$11*CN495*(1-CQ495)</f>
        <v>0</v>
      </c>
      <c r="BO495">
        <f>BN495*BP495</f>
        <v>0</v>
      </c>
      <c r="BP495">
        <f>($B$11*$D$9+$C$11*$D$9+$F$11*((DA495+CS495)/MAX(DA495+CS495+DB495, 0.1)*$I$9+DB495/MAX(DA495+CS495+DB495, 0.1)*$J$9))/($B$11+$C$11+$F$11)</f>
        <v>0</v>
      </c>
      <c r="BQ495">
        <f>($B$11*$K$9+$C$11*$K$9+$F$11*((DA495+CS495)/MAX(DA495+CS495+DB495, 0.1)*$P$9+DB495/MAX(DA495+CS495+DB495, 0.1)*$Q$9))/($B$11+$C$11+$F$11)</f>
        <v>0</v>
      </c>
      <c r="BR495">
        <v>6</v>
      </c>
      <c r="BS495">
        <v>0.5</v>
      </c>
      <c r="BT495" t="s">
        <v>293</v>
      </c>
      <c r="BU495">
        <v>2</v>
      </c>
      <c r="BV495">
        <v>1626127269.6</v>
      </c>
      <c r="BW495">
        <v>398.925</v>
      </c>
      <c r="BX495">
        <v>419.954666666667</v>
      </c>
      <c r="BY495">
        <v>16.4937333333333</v>
      </c>
      <c r="BZ495">
        <v>9.94905666666667</v>
      </c>
      <c r="CA495">
        <v>396.8</v>
      </c>
      <c r="CB495">
        <v>16.4749</v>
      </c>
      <c r="CC495">
        <v>899.983666666667</v>
      </c>
      <c r="CD495">
        <v>100.765</v>
      </c>
      <c r="CE495">
        <v>0.112404</v>
      </c>
      <c r="CF495">
        <v>32.1979333333333</v>
      </c>
      <c r="CG495">
        <v>29.7914666666667</v>
      </c>
      <c r="CH495">
        <v>999.9</v>
      </c>
      <c r="CI495">
        <v>0</v>
      </c>
      <c r="CJ495">
        <v>0</v>
      </c>
      <c r="CK495">
        <v>10032.3</v>
      </c>
      <c r="CL495">
        <v>0</v>
      </c>
      <c r="CM495">
        <v>0.221023</v>
      </c>
      <c r="CN495">
        <v>1459.98666666667</v>
      </c>
      <c r="CO495">
        <v>0.973004</v>
      </c>
      <c r="CP495">
        <v>0.0269961</v>
      </c>
      <c r="CQ495">
        <v>0</v>
      </c>
      <c r="CR495">
        <v>881.581333333333</v>
      </c>
      <c r="CS495">
        <v>4.99999</v>
      </c>
      <c r="CT495">
        <v>12973.1333333333</v>
      </c>
      <c r="CU495">
        <v>12728.2666666667</v>
      </c>
      <c r="CV495">
        <v>41.187</v>
      </c>
      <c r="CW495">
        <v>42.687</v>
      </c>
      <c r="CX495">
        <v>42.0206666666667</v>
      </c>
      <c r="CY495">
        <v>42.312</v>
      </c>
      <c r="CZ495">
        <v>43.687</v>
      </c>
      <c r="DA495">
        <v>1415.70666666667</v>
      </c>
      <c r="DB495">
        <v>39.28</v>
      </c>
      <c r="DC495">
        <v>0</v>
      </c>
      <c r="DD495">
        <v>1626127279.9</v>
      </c>
      <c r="DE495">
        <v>0</v>
      </c>
      <c r="DF495">
        <v>881.48536</v>
      </c>
      <c r="DG495">
        <v>1.67223076862181</v>
      </c>
      <c r="DH495">
        <v>47.515384525769</v>
      </c>
      <c r="DI495">
        <v>12968.4</v>
      </c>
      <c r="DJ495">
        <v>15</v>
      </c>
      <c r="DK495">
        <v>1626126261</v>
      </c>
      <c r="DL495" t="s">
        <v>294</v>
      </c>
      <c r="DM495">
        <v>1626126255</v>
      </c>
      <c r="DN495">
        <v>1626126261</v>
      </c>
      <c r="DO495">
        <v>7</v>
      </c>
      <c r="DP495">
        <v>0.339</v>
      </c>
      <c r="DQ495">
        <v>0.02</v>
      </c>
      <c r="DR495">
        <v>2.158</v>
      </c>
      <c r="DS495">
        <v>-0.064</v>
      </c>
      <c r="DT495">
        <v>420</v>
      </c>
      <c r="DU495">
        <v>4</v>
      </c>
      <c r="DV495">
        <v>0.09</v>
      </c>
      <c r="DW495">
        <v>0.05</v>
      </c>
      <c r="DX495">
        <v>-21.079156097561</v>
      </c>
      <c r="DY495">
        <v>0.0455372822299314</v>
      </c>
      <c r="DZ495">
        <v>0.0329289704814178</v>
      </c>
      <c r="EA495">
        <v>1</v>
      </c>
      <c r="EB495">
        <v>881.319181818182</v>
      </c>
      <c r="EC495">
        <v>2.52754453194317</v>
      </c>
      <c r="ED495">
        <v>0.337051246399892</v>
      </c>
      <c r="EE495">
        <v>1</v>
      </c>
      <c r="EF495">
        <v>6.50849634146341</v>
      </c>
      <c r="EG495">
        <v>0.189606271777011</v>
      </c>
      <c r="EH495">
        <v>0.0198776151531336</v>
      </c>
      <c r="EI495">
        <v>0</v>
      </c>
      <c r="EJ495">
        <v>2</v>
      </c>
      <c r="EK495">
        <v>3</v>
      </c>
      <c r="EL495" t="s">
        <v>340</v>
      </c>
      <c r="EM495">
        <v>100</v>
      </c>
      <c r="EN495">
        <v>100</v>
      </c>
      <c r="EO495">
        <v>2.125</v>
      </c>
      <c r="EP495">
        <v>0.019</v>
      </c>
      <c r="EQ495">
        <v>1.36772170046793</v>
      </c>
      <c r="ER495">
        <v>0.00225868272383977</v>
      </c>
      <c r="ES495">
        <v>-9.96746185667655e-07</v>
      </c>
      <c r="ET495">
        <v>2.83711317370827e-10</v>
      </c>
      <c r="EU495">
        <v>-0.063082517618382</v>
      </c>
      <c r="EV495">
        <v>-0.00217948432402501</v>
      </c>
      <c r="EW495">
        <v>0.000453263451741206</v>
      </c>
      <c r="EX495">
        <v>-1.16319206543697e-06</v>
      </c>
      <c r="EY495">
        <v>-2</v>
      </c>
      <c r="EZ495">
        <v>2196</v>
      </c>
      <c r="FA495">
        <v>1</v>
      </c>
      <c r="FB495">
        <v>25</v>
      </c>
      <c r="FC495">
        <v>16.9</v>
      </c>
      <c r="FD495">
        <v>16.8</v>
      </c>
      <c r="FE495">
        <v>18</v>
      </c>
      <c r="FF495">
        <v>950.645</v>
      </c>
      <c r="FG495">
        <v>430.906</v>
      </c>
      <c r="FH495">
        <v>39.3727</v>
      </c>
      <c r="FI495">
        <v>25.6379</v>
      </c>
      <c r="FJ495">
        <v>30.0007</v>
      </c>
      <c r="FK495">
        <v>25.5917</v>
      </c>
      <c r="FL495">
        <v>25.6134</v>
      </c>
      <c r="FM495">
        <v>25.3751</v>
      </c>
      <c r="FN495">
        <v>46.1247</v>
      </c>
      <c r="FO495">
        <v>0</v>
      </c>
      <c r="FP495">
        <v>39.44</v>
      </c>
      <c r="FQ495">
        <v>420</v>
      </c>
      <c r="FR495">
        <v>10.1281</v>
      </c>
      <c r="FS495">
        <v>101.425</v>
      </c>
      <c r="FT495">
        <v>102.037</v>
      </c>
    </row>
    <row r="496" spans="1:176">
      <c r="A496">
        <v>480</v>
      </c>
      <c r="B496">
        <v>1626127272.6</v>
      </c>
      <c r="C496">
        <v>958.099999904633</v>
      </c>
      <c r="D496" t="s">
        <v>1254</v>
      </c>
      <c r="E496" t="s">
        <v>1255</v>
      </c>
      <c r="F496">
        <v>1</v>
      </c>
      <c r="I496">
        <v>1626127271.6</v>
      </c>
      <c r="J496">
        <f>(K496)/1000</f>
        <v>0</v>
      </c>
      <c r="K496">
        <f>1000*CC496*AI496*(BY496-BZ496)/(100*BR496*(1000-AI496*BY496))</f>
        <v>0</v>
      </c>
      <c r="L496">
        <f>CC496*AI496*(BX496-BW496*(1000-AI496*BZ496)/(1000-AI496*BY496))/(100*BR496)</f>
        <v>0</v>
      </c>
      <c r="M496">
        <f>BW496 - IF(AI496&gt;1, L496*BR496*100.0/(AK496*CK496), 0)</f>
        <v>0</v>
      </c>
      <c r="N496">
        <f>((T496-J496/2)*M496-L496)/(T496+J496/2)</f>
        <v>0</v>
      </c>
      <c r="O496">
        <f>N496*(CD496+CE496)/1000.0</f>
        <v>0</v>
      </c>
      <c r="P496">
        <f>(BW496 - IF(AI496&gt;1, L496*BR496*100.0/(AK496*CK496), 0))*(CD496+CE496)/1000.0</f>
        <v>0</v>
      </c>
      <c r="Q496">
        <f>2.0/((1/S496-1/R496)+SIGN(S496)*SQRT((1/S496-1/R496)*(1/S496-1/R496) + 4*BS496/((BS496+1)*(BS496+1))*(2*1/S496*1/R496-1/R496*1/R496)))</f>
        <v>0</v>
      </c>
      <c r="R496">
        <f>IF(LEFT(BT496,1)&lt;&gt;"0",IF(LEFT(BT496,1)="1",3.0,BU496),$D$5+$E$5*(CK496*CD496/($K$5*1000))+$F$5*(CK496*CD496/($K$5*1000))*MAX(MIN(BR496,$J$5),$I$5)*MAX(MIN(BR496,$J$5),$I$5)+$G$5*MAX(MIN(BR496,$J$5),$I$5)*(CK496*CD496/($K$5*1000))+$H$5*(CK496*CD496/($K$5*1000))*(CK496*CD496/($K$5*1000)))</f>
        <v>0</v>
      </c>
      <c r="S496">
        <f>J496*(1000-(1000*0.61365*exp(17.502*W496/(240.97+W496))/(CD496+CE496)+BY496)/2)/(1000*0.61365*exp(17.502*W496/(240.97+W496))/(CD496+CE496)-BY496)</f>
        <v>0</v>
      </c>
      <c r="T496">
        <f>1/((BS496+1)/(Q496/1.6)+1/(R496/1.37)) + BS496/((BS496+1)/(Q496/1.6) + BS496/(R496/1.37))</f>
        <v>0</v>
      </c>
      <c r="U496">
        <f>(BN496*BQ496)</f>
        <v>0</v>
      </c>
      <c r="V496">
        <f>(CF496+(U496+2*0.95*5.67E-8*(((CF496+$B$7)+273)^4-(CF496+273)^4)-44100*J496)/(1.84*29.3*R496+8*0.95*5.67E-8*(CF496+273)^3))</f>
        <v>0</v>
      </c>
      <c r="W496">
        <f>($C$7*CG496+$D$7*CH496+$E$7*V496)</f>
        <v>0</v>
      </c>
      <c r="X496">
        <f>0.61365*exp(17.502*W496/(240.97+W496))</f>
        <v>0</v>
      </c>
      <c r="Y496">
        <f>(Z496/AA496*100)</f>
        <v>0</v>
      </c>
      <c r="Z496">
        <f>BY496*(CD496+CE496)/1000</f>
        <v>0</v>
      </c>
      <c r="AA496">
        <f>0.61365*exp(17.502*CF496/(240.97+CF496))</f>
        <v>0</v>
      </c>
      <c r="AB496">
        <f>(X496-BY496*(CD496+CE496)/1000)</f>
        <v>0</v>
      </c>
      <c r="AC496">
        <f>(-J496*44100)</f>
        <v>0</v>
      </c>
      <c r="AD496">
        <f>2*29.3*R496*0.92*(CF496-W496)</f>
        <v>0</v>
      </c>
      <c r="AE496">
        <f>2*0.95*5.67E-8*(((CF496+$B$7)+273)^4-(W496+273)^4)</f>
        <v>0</v>
      </c>
      <c r="AF496">
        <f>U496+AE496+AC496+AD496</f>
        <v>0</v>
      </c>
      <c r="AG496">
        <v>8</v>
      </c>
      <c r="AH496">
        <v>1</v>
      </c>
      <c r="AI496">
        <f>IF(AG496*$H$13&gt;=AK496,1.0,(AK496/(AK496-AG496*$H$13)))</f>
        <v>0</v>
      </c>
      <c r="AJ496">
        <f>(AI496-1)*100</f>
        <v>0</v>
      </c>
      <c r="AK496">
        <f>MAX(0,($B$13+$C$13*CK496)/(1+$D$13*CK496)*CD496/(CF496+273)*$E$13)</f>
        <v>0</v>
      </c>
      <c r="AL496" t="s">
        <v>292</v>
      </c>
      <c r="AM496" t="s">
        <v>292</v>
      </c>
      <c r="AN496">
        <v>0</v>
      </c>
      <c r="AO496">
        <v>0</v>
      </c>
      <c r="AP496">
        <f>1-AN496/AO496</f>
        <v>0</v>
      </c>
      <c r="AQ496">
        <v>0</v>
      </c>
      <c r="AR496" t="s">
        <v>292</v>
      </c>
      <c r="AS496" t="s">
        <v>292</v>
      </c>
      <c r="AT496">
        <v>0</v>
      </c>
      <c r="AU496">
        <v>0</v>
      </c>
      <c r="AV496">
        <f>1-AT496/AU496</f>
        <v>0</v>
      </c>
      <c r="AW496">
        <v>0.5</v>
      </c>
      <c r="AX496">
        <f>BO496</f>
        <v>0</v>
      </c>
      <c r="AY496">
        <f>L496</f>
        <v>0</v>
      </c>
      <c r="AZ496">
        <f>AV496*AW496*AX496</f>
        <v>0</v>
      </c>
      <c r="BA496">
        <f>(AY496-AQ496)/AX496</f>
        <v>0</v>
      </c>
      <c r="BB496">
        <f>(AO496-AU496)/AU496</f>
        <v>0</v>
      </c>
      <c r="BC496">
        <f>AN496/(AP496+AN496/AU496)</f>
        <v>0</v>
      </c>
      <c r="BD496" t="s">
        <v>292</v>
      </c>
      <c r="BE496">
        <v>0</v>
      </c>
      <c r="BF496">
        <f>IF(BE496&lt;&gt;0, BE496, BC496)</f>
        <v>0</v>
      </c>
      <c r="BG496">
        <f>1-BF496/AU496</f>
        <v>0</v>
      </c>
      <c r="BH496">
        <f>(AU496-AT496)/(AU496-BF496)</f>
        <v>0</v>
      </c>
      <c r="BI496">
        <f>(AO496-AU496)/(AO496-BF496)</f>
        <v>0</v>
      </c>
      <c r="BJ496">
        <f>(AU496-AT496)/(AU496-AN496)</f>
        <v>0</v>
      </c>
      <c r="BK496">
        <f>(AO496-AU496)/(AO496-AN496)</f>
        <v>0</v>
      </c>
      <c r="BL496">
        <f>(BH496*BF496/AT496)</f>
        <v>0</v>
      </c>
      <c r="BM496">
        <f>(1-BL496)</f>
        <v>0</v>
      </c>
      <c r="BN496">
        <f>$B$11*CL496+$C$11*CM496+$F$11*CN496*(1-CQ496)</f>
        <v>0</v>
      </c>
      <c r="BO496">
        <f>BN496*BP496</f>
        <v>0</v>
      </c>
      <c r="BP496">
        <f>($B$11*$D$9+$C$11*$D$9+$F$11*((DA496+CS496)/MAX(DA496+CS496+DB496, 0.1)*$I$9+DB496/MAX(DA496+CS496+DB496, 0.1)*$J$9))/($B$11+$C$11+$F$11)</f>
        <v>0</v>
      </c>
      <c r="BQ496">
        <f>($B$11*$K$9+$C$11*$K$9+$F$11*((DA496+CS496)/MAX(DA496+CS496+DB496, 0.1)*$P$9+DB496/MAX(DA496+CS496+DB496, 0.1)*$Q$9))/($B$11+$C$11+$F$11)</f>
        <v>0</v>
      </c>
      <c r="BR496">
        <v>6</v>
      </c>
      <c r="BS496">
        <v>0.5</v>
      </c>
      <c r="BT496" t="s">
        <v>293</v>
      </c>
      <c r="BU496">
        <v>2</v>
      </c>
      <c r="BV496">
        <v>1626127271.6</v>
      </c>
      <c r="BW496">
        <v>398.956666666667</v>
      </c>
      <c r="BX496">
        <v>419.993333333333</v>
      </c>
      <c r="BY496">
        <v>16.5292333333333</v>
      </c>
      <c r="BZ496">
        <v>9.97836333333333</v>
      </c>
      <c r="CA496">
        <v>396.831666666667</v>
      </c>
      <c r="CB496">
        <v>16.51</v>
      </c>
      <c r="CC496">
        <v>900.031333333333</v>
      </c>
      <c r="CD496">
        <v>100.765666666667</v>
      </c>
      <c r="CE496">
        <v>0.11242</v>
      </c>
      <c r="CF496">
        <v>32.2438</v>
      </c>
      <c r="CG496">
        <v>29.8342666666667</v>
      </c>
      <c r="CH496">
        <v>999.9</v>
      </c>
      <c r="CI496">
        <v>0</v>
      </c>
      <c r="CJ496">
        <v>0</v>
      </c>
      <c r="CK496">
        <v>9993.96666666667</v>
      </c>
      <c r="CL496">
        <v>0</v>
      </c>
      <c r="CM496">
        <v>0.221023</v>
      </c>
      <c r="CN496">
        <v>1459.98333333333</v>
      </c>
      <c r="CO496">
        <v>0.973004</v>
      </c>
      <c r="CP496">
        <v>0.0269961</v>
      </c>
      <c r="CQ496">
        <v>0</v>
      </c>
      <c r="CR496">
        <v>881.584333333333</v>
      </c>
      <c r="CS496">
        <v>4.99999</v>
      </c>
      <c r="CT496">
        <v>12974.4666666667</v>
      </c>
      <c r="CU496">
        <v>12728.2333333333</v>
      </c>
      <c r="CV496">
        <v>41.187</v>
      </c>
      <c r="CW496">
        <v>42.687</v>
      </c>
      <c r="CX496">
        <v>42.062</v>
      </c>
      <c r="CY496">
        <v>42.312</v>
      </c>
      <c r="CZ496">
        <v>43.687</v>
      </c>
      <c r="DA496">
        <v>1415.70333333333</v>
      </c>
      <c r="DB496">
        <v>39.28</v>
      </c>
      <c r="DC496">
        <v>0</v>
      </c>
      <c r="DD496">
        <v>1626127281.7</v>
      </c>
      <c r="DE496">
        <v>0</v>
      </c>
      <c r="DF496">
        <v>881.519192307692</v>
      </c>
      <c r="DG496">
        <v>1.40728205602902</v>
      </c>
      <c r="DH496">
        <v>46.9162393370837</v>
      </c>
      <c r="DI496">
        <v>12969.4961538462</v>
      </c>
      <c r="DJ496">
        <v>15</v>
      </c>
      <c r="DK496">
        <v>1626126261</v>
      </c>
      <c r="DL496" t="s">
        <v>294</v>
      </c>
      <c r="DM496">
        <v>1626126255</v>
      </c>
      <c r="DN496">
        <v>1626126261</v>
      </c>
      <c r="DO496">
        <v>7</v>
      </c>
      <c r="DP496">
        <v>0.339</v>
      </c>
      <c r="DQ496">
        <v>0.02</v>
      </c>
      <c r="DR496">
        <v>2.158</v>
      </c>
      <c r="DS496">
        <v>-0.064</v>
      </c>
      <c r="DT496">
        <v>420</v>
      </c>
      <c r="DU496">
        <v>4</v>
      </c>
      <c r="DV496">
        <v>0.09</v>
      </c>
      <c r="DW496">
        <v>0.05</v>
      </c>
      <c r="DX496">
        <v>-21.0720414634146</v>
      </c>
      <c r="DY496">
        <v>0.080199303135891</v>
      </c>
      <c r="DZ496">
        <v>0.0345763839862664</v>
      </c>
      <c r="EA496">
        <v>1</v>
      </c>
      <c r="EB496">
        <v>881.378228571429</v>
      </c>
      <c r="EC496">
        <v>2.28872195906521</v>
      </c>
      <c r="ED496">
        <v>0.328175134925956</v>
      </c>
      <c r="EE496">
        <v>1</v>
      </c>
      <c r="EF496">
        <v>6.51480829268293</v>
      </c>
      <c r="EG496">
        <v>0.198565923344951</v>
      </c>
      <c r="EH496">
        <v>0.0206813902328426</v>
      </c>
      <c r="EI496">
        <v>0</v>
      </c>
      <c r="EJ496">
        <v>2</v>
      </c>
      <c r="EK496">
        <v>3</v>
      </c>
      <c r="EL496" t="s">
        <v>340</v>
      </c>
      <c r="EM496">
        <v>100</v>
      </c>
      <c r="EN496">
        <v>100</v>
      </c>
      <c r="EO496">
        <v>2.125</v>
      </c>
      <c r="EP496">
        <v>0.0195</v>
      </c>
      <c r="EQ496">
        <v>1.36772170046793</v>
      </c>
      <c r="ER496">
        <v>0.00225868272383977</v>
      </c>
      <c r="ES496">
        <v>-9.96746185667655e-07</v>
      </c>
      <c r="ET496">
        <v>2.83711317370827e-10</v>
      </c>
      <c r="EU496">
        <v>-0.063082517618382</v>
      </c>
      <c r="EV496">
        <v>-0.00217948432402501</v>
      </c>
      <c r="EW496">
        <v>0.000453263451741206</v>
      </c>
      <c r="EX496">
        <v>-1.16319206543697e-06</v>
      </c>
      <c r="EY496">
        <v>-2</v>
      </c>
      <c r="EZ496">
        <v>2196</v>
      </c>
      <c r="FA496">
        <v>1</v>
      </c>
      <c r="FB496">
        <v>25</v>
      </c>
      <c r="FC496">
        <v>17</v>
      </c>
      <c r="FD496">
        <v>16.9</v>
      </c>
      <c r="FE496">
        <v>18</v>
      </c>
      <c r="FF496">
        <v>950.726</v>
      </c>
      <c r="FG496">
        <v>430.993</v>
      </c>
      <c r="FH496">
        <v>39.4483</v>
      </c>
      <c r="FI496">
        <v>25.6412</v>
      </c>
      <c r="FJ496">
        <v>30.0008</v>
      </c>
      <c r="FK496">
        <v>25.5933</v>
      </c>
      <c r="FL496">
        <v>25.615</v>
      </c>
      <c r="FM496">
        <v>25.376</v>
      </c>
      <c r="FN496">
        <v>46.1247</v>
      </c>
      <c r="FO496">
        <v>0</v>
      </c>
      <c r="FP496">
        <v>39.54</v>
      </c>
      <c r="FQ496">
        <v>420</v>
      </c>
      <c r="FR496">
        <v>10.121</v>
      </c>
      <c r="FS496">
        <v>101.426</v>
      </c>
      <c r="FT496">
        <v>102.037</v>
      </c>
    </row>
    <row r="497" spans="1:176">
      <c r="A497">
        <v>481</v>
      </c>
      <c r="B497">
        <v>1626127274.6</v>
      </c>
      <c r="C497">
        <v>960.099999904633</v>
      </c>
      <c r="D497" t="s">
        <v>1256</v>
      </c>
      <c r="E497" t="s">
        <v>1257</v>
      </c>
      <c r="F497">
        <v>1</v>
      </c>
      <c r="I497">
        <v>1626127273.6</v>
      </c>
      <c r="J497">
        <f>(K497)/1000</f>
        <v>0</v>
      </c>
      <c r="K497">
        <f>1000*CC497*AI497*(BY497-BZ497)/(100*BR497*(1000-AI497*BY497))</f>
        <v>0</v>
      </c>
      <c r="L497">
        <f>CC497*AI497*(BX497-BW497*(1000-AI497*BZ497)/(1000-AI497*BY497))/(100*BR497)</f>
        <v>0</v>
      </c>
      <c r="M497">
        <f>BW497 - IF(AI497&gt;1, L497*BR497*100.0/(AK497*CK497), 0)</f>
        <v>0</v>
      </c>
      <c r="N497">
        <f>((T497-J497/2)*M497-L497)/(T497+J497/2)</f>
        <v>0</v>
      </c>
      <c r="O497">
        <f>N497*(CD497+CE497)/1000.0</f>
        <v>0</v>
      </c>
      <c r="P497">
        <f>(BW497 - IF(AI497&gt;1, L497*BR497*100.0/(AK497*CK497), 0))*(CD497+CE497)/1000.0</f>
        <v>0</v>
      </c>
      <c r="Q497">
        <f>2.0/((1/S497-1/R497)+SIGN(S497)*SQRT((1/S497-1/R497)*(1/S497-1/R497) + 4*BS497/((BS497+1)*(BS497+1))*(2*1/S497*1/R497-1/R497*1/R497)))</f>
        <v>0</v>
      </c>
      <c r="R497">
        <f>IF(LEFT(BT497,1)&lt;&gt;"0",IF(LEFT(BT497,1)="1",3.0,BU497),$D$5+$E$5*(CK497*CD497/($K$5*1000))+$F$5*(CK497*CD497/($K$5*1000))*MAX(MIN(BR497,$J$5),$I$5)*MAX(MIN(BR497,$J$5),$I$5)+$G$5*MAX(MIN(BR497,$J$5),$I$5)*(CK497*CD497/($K$5*1000))+$H$5*(CK497*CD497/($K$5*1000))*(CK497*CD497/($K$5*1000)))</f>
        <v>0</v>
      </c>
      <c r="S497">
        <f>J497*(1000-(1000*0.61365*exp(17.502*W497/(240.97+W497))/(CD497+CE497)+BY497)/2)/(1000*0.61365*exp(17.502*W497/(240.97+W497))/(CD497+CE497)-BY497)</f>
        <v>0</v>
      </c>
      <c r="T497">
        <f>1/((BS497+1)/(Q497/1.6)+1/(R497/1.37)) + BS497/((BS497+1)/(Q497/1.6) + BS497/(R497/1.37))</f>
        <v>0</v>
      </c>
      <c r="U497">
        <f>(BN497*BQ497)</f>
        <v>0</v>
      </c>
      <c r="V497">
        <f>(CF497+(U497+2*0.95*5.67E-8*(((CF497+$B$7)+273)^4-(CF497+273)^4)-44100*J497)/(1.84*29.3*R497+8*0.95*5.67E-8*(CF497+273)^3))</f>
        <v>0</v>
      </c>
      <c r="W497">
        <f>($C$7*CG497+$D$7*CH497+$E$7*V497)</f>
        <v>0</v>
      </c>
      <c r="X497">
        <f>0.61365*exp(17.502*W497/(240.97+W497))</f>
        <v>0</v>
      </c>
      <c r="Y497">
        <f>(Z497/AA497*100)</f>
        <v>0</v>
      </c>
      <c r="Z497">
        <f>BY497*(CD497+CE497)/1000</f>
        <v>0</v>
      </c>
      <c r="AA497">
        <f>0.61365*exp(17.502*CF497/(240.97+CF497))</f>
        <v>0</v>
      </c>
      <c r="AB497">
        <f>(X497-BY497*(CD497+CE497)/1000)</f>
        <v>0</v>
      </c>
      <c r="AC497">
        <f>(-J497*44100)</f>
        <v>0</v>
      </c>
      <c r="AD497">
        <f>2*29.3*R497*0.92*(CF497-W497)</f>
        <v>0</v>
      </c>
      <c r="AE497">
        <f>2*0.95*5.67E-8*(((CF497+$B$7)+273)^4-(W497+273)^4)</f>
        <v>0</v>
      </c>
      <c r="AF497">
        <f>U497+AE497+AC497+AD497</f>
        <v>0</v>
      </c>
      <c r="AG497">
        <v>8</v>
      </c>
      <c r="AH497">
        <v>1</v>
      </c>
      <c r="AI497">
        <f>IF(AG497*$H$13&gt;=AK497,1.0,(AK497/(AK497-AG497*$H$13)))</f>
        <v>0</v>
      </c>
      <c r="AJ497">
        <f>(AI497-1)*100</f>
        <v>0</v>
      </c>
      <c r="AK497">
        <f>MAX(0,($B$13+$C$13*CK497)/(1+$D$13*CK497)*CD497/(CF497+273)*$E$13)</f>
        <v>0</v>
      </c>
      <c r="AL497" t="s">
        <v>292</v>
      </c>
      <c r="AM497" t="s">
        <v>292</v>
      </c>
      <c r="AN497">
        <v>0</v>
      </c>
      <c r="AO497">
        <v>0</v>
      </c>
      <c r="AP497">
        <f>1-AN497/AO497</f>
        <v>0</v>
      </c>
      <c r="AQ497">
        <v>0</v>
      </c>
      <c r="AR497" t="s">
        <v>292</v>
      </c>
      <c r="AS497" t="s">
        <v>292</v>
      </c>
      <c r="AT497">
        <v>0</v>
      </c>
      <c r="AU497">
        <v>0</v>
      </c>
      <c r="AV497">
        <f>1-AT497/AU497</f>
        <v>0</v>
      </c>
      <c r="AW497">
        <v>0.5</v>
      </c>
      <c r="AX497">
        <f>BO497</f>
        <v>0</v>
      </c>
      <c r="AY497">
        <f>L497</f>
        <v>0</v>
      </c>
      <c r="AZ497">
        <f>AV497*AW497*AX497</f>
        <v>0</v>
      </c>
      <c r="BA497">
        <f>(AY497-AQ497)/AX497</f>
        <v>0</v>
      </c>
      <c r="BB497">
        <f>(AO497-AU497)/AU497</f>
        <v>0</v>
      </c>
      <c r="BC497">
        <f>AN497/(AP497+AN497/AU497)</f>
        <v>0</v>
      </c>
      <c r="BD497" t="s">
        <v>292</v>
      </c>
      <c r="BE497">
        <v>0</v>
      </c>
      <c r="BF497">
        <f>IF(BE497&lt;&gt;0, BE497, BC497)</f>
        <v>0</v>
      </c>
      <c r="BG497">
        <f>1-BF497/AU497</f>
        <v>0</v>
      </c>
      <c r="BH497">
        <f>(AU497-AT497)/(AU497-BF497)</f>
        <v>0</v>
      </c>
      <c r="BI497">
        <f>(AO497-AU497)/(AO497-BF497)</f>
        <v>0</v>
      </c>
      <c r="BJ497">
        <f>(AU497-AT497)/(AU497-AN497)</f>
        <v>0</v>
      </c>
      <c r="BK497">
        <f>(AO497-AU497)/(AO497-AN497)</f>
        <v>0</v>
      </c>
      <c r="BL497">
        <f>(BH497*BF497/AT497)</f>
        <v>0</v>
      </c>
      <c r="BM497">
        <f>(1-BL497)</f>
        <v>0</v>
      </c>
      <c r="BN497">
        <f>$B$11*CL497+$C$11*CM497+$F$11*CN497*(1-CQ497)</f>
        <v>0</v>
      </c>
      <c r="BO497">
        <f>BN497*BP497</f>
        <v>0</v>
      </c>
      <c r="BP497">
        <f>($B$11*$D$9+$C$11*$D$9+$F$11*((DA497+CS497)/MAX(DA497+CS497+DB497, 0.1)*$I$9+DB497/MAX(DA497+CS497+DB497, 0.1)*$J$9))/($B$11+$C$11+$F$11)</f>
        <v>0</v>
      </c>
      <c r="BQ497">
        <f>($B$11*$K$9+$C$11*$K$9+$F$11*((DA497+CS497)/MAX(DA497+CS497+DB497, 0.1)*$P$9+DB497/MAX(DA497+CS497+DB497, 0.1)*$Q$9))/($B$11+$C$11+$F$11)</f>
        <v>0</v>
      </c>
      <c r="BR497">
        <v>6</v>
      </c>
      <c r="BS497">
        <v>0.5</v>
      </c>
      <c r="BT497" t="s">
        <v>293</v>
      </c>
      <c r="BU497">
        <v>2</v>
      </c>
      <c r="BV497">
        <v>1626127273.6</v>
      </c>
      <c r="BW497">
        <v>398.955666666667</v>
      </c>
      <c r="BX497">
        <v>419.976666666667</v>
      </c>
      <c r="BY497">
        <v>16.5688</v>
      </c>
      <c r="BZ497">
        <v>10.0052233333333</v>
      </c>
      <c r="CA497">
        <v>396.831333333333</v>
      </c>
      <c r="CB497">
        <v>16.5491</v>
      </c>
      <c r="CC497">
        <v>900.03</v>
      </c>
      <c r="CD497">
        <v>100.766666666667</v>
      </c>
      <c r="CE497">
        <v>0.112521333333333</v>
      </c>
      <c r="CF497">
        <v>32.2890666666667</v>
      </c>
      <c r="CG497">
        <v>29.8688666666667</v>
      </c>
      <c r="CH497">
        <v>999.9</v>
      </c>
      <c r="CI497">
        <v>0</v>
      </c>
      <c r="CJ497">
        <v>0</v>
      </c>
      <c r="CK497">
        <v>9980.85</v>
      </c>
      <c r="CL497">
        <v>0</v>
      </c>
      <c r="CM497">
        <v>0.221023</v>
      </c>
      <c r="CN497">
        <v>1459.98333333333</v>
      </c>
      <c r="CO497">
        <v>0.973004</v>
      </c>
      <c r="CP497">
        <v>0.0269961</v>
      </c>
      <c r="CQ497">
        <v>0</v>
      </c>
      <c r="CR497">
        <v>881.853</v>
      </c>
      <c r="CS497">
        <v>4.99999</v>
      </c>
      <c r="CT497">
        <v>12975.5</v>
      </c>
      <c r="CU497">
        <v>12728.2</v>
      </c>
      <c r="CV497">
        <v>41.187</v>
      </c>
      <c r="CW497">
        <v>42.687</v>
      </c>
      <c r="CX497">
        <v>42.062</v>
      </c>
      <c r="CY497">
        <v>42.312</v>
      </c>
      <c r="CZ497">
        <v>43.687</v>
      </c>
      <c r="DA497">
        <v>1415.70333333333</v>
      </c>
      <c r="DB497">
        <v>39.28</v>
      </c>
      <c r="DC497">
        <v>0</v>
      </c>
      <c r="DD497">
        <v>1626127284.1</v>
      </c>
      <c r="DE497">
        <v>0</v>
      </c>
      <c r="DF497">
        <v>881.588230769231</v>
      </c>
      <c r="DG497">
        <v>2.25415384481667</v>
      </c>
      <c r="DH497">
        <v>44.3965811966511</v>
      </c>
      <c r="DI497">
        <v>12971.2076923077</v>
      </c>
      <c r="DJ497">
        <v>15</v>
      </c>
      <c r="DK497">
        <v>1626126261</v>
      </c>
      <c r="DL497" t="s">
        <v>294</v>
      </c>
      <c r="DM497">
        <v>1626126255</v>
      </c>
      <c r="DN497">
        <v>1626126261</v>
      </c>
      <c r="DO497">
        <v>7</v>
      </c>
      <c r="DP497">
        <v>0.339</v>
      </c>
      <c r="DQ497">
        <v>0.02</v>
      </c>
      <c r="DR497">
        <v>2.158</v>
      </c>
      <c r="DS497">
        <v>-0.064</v>
      </c>
      <c r="DT497">
        <v>420</v>
      </c>
      <c r="DU497">
        <v>4</v>
      </c>
      <c r="DV497">
        <v>0.09</v>
      </c>
      <c r="DW497">
        <v>0.05</v>
      </c>
      <c r="DX497">
        <v>-21.0670170731707</v>
      </c>
      <c r="DY497">
        <v>0.140034146341477</v>
      </c>
      <c r="DZ497">
        <v>0.0367711969892068</v>
      </c>
      <c r="EA497">
        <v>1</v>
      </c>
      <c r="EB497">
        <v>881.474121212121</v>
      </c>
      <c r="EC497">
        <v>2.02543859402835</v>
      </c>
      <c r="ED497">
        <v>0.314709173834345</v>
      </c>
      <c r="EE497">
        <v>1</v>
      </c>
      <c r="EF497">
        <v>6.52217731707317</v>
      </c>
      <c r="EG497">
        <v>0.212507038327524</v>
      </c>
      <c r="EH497">
        <v>0.0220825902095493</v>
      </c>
      <c r="EI497">
        <v>0</v>
      </c>
      <c r="EJ497">
        <v>2</v>
      </c>
      <c r="EK497">
        <v>3</v>
      </c>
      <c r="EL497" t="s">
        <v>340</v>
      </c>
      <c r="EM497">
        <v>100</v>
      </c>
      <c r="EN497">
        <v>100</v>
      </c>
      <c r="EO497">
        <v>2.125</v>
      </c>
      <c r="EP497">
        <v>0.0199</v>
      </c>
      <c r="EQ497">
        <v>1.36772170046793</v>
      </c>
      <c r="ER497">
        <v>0.00225868272383977</v>
      </c>
      <c r="ES497">
        <v>-9.96746185667655e-07</v>
      </c>
      <c r="ET497">
        <v>2.83711317370827e-10</v>
      </c>
      <c r="EU497">
        <v>-0.063082517618382</v>
      </c>
      <c r="EV497">
        <v>-0.00217948432402501</v>
      </c>
      <c r="EW497">
        <v>0.000453263451741206</v>
      </c>
      <c r="EX497">
        <v>-1.16319206543697e-06</v>
      </c>
      <c r="EY497">
        <v>-2</v>
      </c>
      <c r="EZ497">
        <v>2196</v>
      </c>
      <c r="FA497">
        <v>1</v>
      </c>
      <c r="FB497">
        <v>25</v>
      </c>
      <c r="FC497">
        <v>17</v>
      </c>
      <c r="FD497">
        <v>16.9</v>
      </c>
      <c r="FE497">
        <v>18</v>
      </c>
      <c r="FF497">
        <v>950.703</v>
      </c>
      <c r="FG497">
        <v>430.739</v>
      </c>
      <c r="FH497">
        <v>39.5102</v>
      </c>
      <c r="FI497">
        <v>25.6449</v>
      </c>
      <c r="FJ497">
        <v>30.0006</v>
      </c>
      <c r="FK497">
        <v>25.5949</v>
      </c>
      <c r="FL497">
        <v>25.6166</v>
      </c>
      <c r="FM497">
        <v>25.3761</v>
      </c>
      <c r="FN497">
        <v>45.799</v>
      </c>
      <c r="FO497">
        <v>0</v>
      </c>
      <c r="FP497">
        <v>39.64</v>
      </c>
      <c r="FQ497">
        <v>420</v>
      </c>
      <c r="FR497">
        <v>10.2004</v>
      </c>
      <c r="FS497">
        <v>101.427</v>
      </c>
      <c r="FT497">
        <v>102.036</v>
      </c>
    </row>
    <row r="498" spans="1:176">
      <c r="A498">
        <v>482</v>
      </c>
      <c r="B498">
        <v>1626127276.6</v>
      </c>
      <c r="C498">
        <v>962.099999904633</v>
      </c>
      <c r="D498" t="s">
        <v>1258</v>
      </c>
      <c r="E498" t="s">
        <v>1259</v>
      </c>
      <c r="F498">
        <v>1</v>
      </c>
      <c r="I498">
        <v>1626127275.6</v>
      </c>
      <c r="J498">
        <f>(K498)/1000</f>
        <v>0</v>
      </c>
      <c r="K498">
        <f>1000*CC498*AI498*(BY498-BZ498)/(100*BR498*(1000-AI498*BY498))</f>
        <v>0</v>
      </c>
      <c r="L498">
        <f>CC498*AI498*(BX498-BW498*(1000-AI498*BZ498)/(1000-AI498*BY498))/(100*BR498)</f>
        <v>0</v>
      </c>
      <c r="M498">
        <f>BW498 - IF(AI498&gt;1, L498*BR498*100.0/(AK498*CK498), 0)</f>
        <v>0</v>
      </c>
      <c r="N498">
        <f>((T498-J498/2)*M498-L498)/(T498+J498/2)</f>
        <v>0</v>
      </c>
      <c r="O498">
        <f>N498*(CD498+CE498)/1000.0</f>
        <v>0</v>
      </c>
      <c r="P498">
        <f>(BW498 - IF(AI498&gt;1, L498*BR498*100.0/(AK498*CK498), 0))*(CD498+CE498)/1000.0</f>
        <v>0</v>
      </c>
      <c r="Q498">
        <f>2.0/((1/S498-1/R498)+SIGN(S498)*SQRT((1/S498-1/R498)*(1/S498-1/R498) + 4*BS498/((BS498+1)*(BS498+1))*(2*1/S498*1/R498-1/R498*1/R498)))</f>
        <v>0</v>
      </c>
      <c r="R498">
        <f>IF(LEFT(BT498,1)&lt;&gt;"0",IF(LEFT(BT498,1)="1",3.0,BU498),$D$5+$E$5*(CK498*CD498/($K$5*1000))+$F$5*(CK498*CD498/($K$5*1000))*MAX(MIN(BR498,$J$5),$I$5)*MAX(MIN(BR498,$J$5),$I$5)+$G$5*MAX(MIN(BR498,$J$5),$I$5)*(CK498*CD498/($K$5*1000))+$H$5*(CK498*CD498/($K$5*1000))*(CK498*CD498/($K$5*1000)))</f>
        <v>0</v>
      </c>
      <c r="S498">
        <f>J498*(1000-(1000*0.61365*exp(17.502*W498/(240.97+W498))/(CD498+CE498)+BY498)/2)/(1000*0.61365*exp(17.502*W498/(240.97+W498))/(CD498+CE498)-BY498)</f>
        <v>0</v>
      </c>
      <c r="T498">
        <f>1/((BS498+1)/(Q498/1.6)+1/(R498/1.37)) + BS498/((BS498+1)/(Q498/1.6) + BS498/(R498/1.37))</f>
        <v>0</v>
      </c>
      <c r="U498">
        <f>(BN498*BQ498)</f>
        <v>0</v>
      </c>
      <c r="V498">
        <f>(CF498+(U498+2*0.95*5.67E-8*(((CF498+$B$7)+273)^4-(CF498+273)^4)-44100*J498)/(1.84*29.3*R498+8*0.95*5.67E-8*(CF498+273)^3))</f>
        <v>0</v>
      </c>
      <c r="W498">
        <f>($C$7*CG498+$D$7*CH498+$E$7*V498)</f>
        <v>0</v>
      </c>
      <c r="X498">
        <f>0.61365*exp(17.502*W498/(240.97+W498))</f>
        <v>0</v>
      </c>
      <c r="Y498">
        <f>(Z498/AA498*100)</f>
        <v>0</v>
      </c>
      <c r="Z498">
        <f>BY498*(CD498+CE498)/1000</f>
        <v>0</v>
      </c>
      <c r="AA498">
        <f>0.61365*exp(17.502*CF498/(240.97+CF498))</f>
        <v>0</v>
      </c>
      <c r="AB498">
        <f>(X498-BY498*(CD498+CE498)/1000)</f>
        <v>0</v>
      </c>
      <c r="AC498">
        <f>(-J498*44100)</f>
        <v>0</v>
      </c>
      <c r="AD498">
        <f>2*29.3*R498*0.92*(CF498-W498)</f>
        <v>0</v>
      </c>
      <c r="AE498">
        <f>2*0.95*5.67E-8*(((CF498+$B$7)+273)^4-(W498+273)^4)</f>
        <v>0</v>
      </c>
      <c r="AF498">
        <f>U498+AE498+AC498+AD498</f>
        <v>0</v>
      </c>
      <c r="AG498">
        <v>8</v>
      </c>
      <c r="AH498">
        <v>1</v>
      </c>
      <c r="AI498">
        <f>IF(AG498*$H$13&gt;=AK498,1.0,(AK498/(AK498-AG498*$H$13)))</f>
        <v>0</v>
      </c>
      <c r="AJ498">
        <f>(AI498-1)*100</f>
        <v>0</v>
      </c>
      <c r="AK498">
        <f>MAX(0,($B$13+$C$13*CK498)/(1+$D$13*CK498)*CD498/(CF498+273)*$E$13)</f>
        <v>0</v>
      </c>
      <c r="AL498" t="s">
        <v>292</v>
      </c>
      <c r="AM498" t="s">
        <v>292</v>
      </c>
      <c r="AN498">
        <v>0</v>
      </c>
      <c r="AO498">
        <v>0</v>
      </c>
      <c r="AP498">
        <f>1-AN498/AO498</f>
        <v>0</v>
      </c>
      <c r="AQ498">
        <v>0</v>
      </c>
      <c r="AR498" t="s">
        <v>292</v>
      </c>
      <c r="AS498" t="s">
        <v>292</v>
      </c>
      <c r="AT498">
        <v>0</v>
      </c>
      <c r="AU498">
        <v>0</v>
      </c>
      <c r="AV498">
        <f>1-AT498/AU498</f>
        <v>0</v>
      </c>
      <c r="AW498">
        <v>0.5</v>
      </c>
      <c r="AX498">
        <f>BO498</f>
        <v>0</v>
      </c>
      <c r="AY498">
        <f>L498</f>
        <v>0</v>
      </c>
      <c r="AZ498">
        <f>AV498*AW498*AX498</f>
        <v>0</v>
      </c>
      <c r="BA498">
        <f>(AY498-AQ498)/AX498</f>
        <v>0</v>
      </c>
      <c r="BB498">
        <f>(AO498-AU498)/AU498</f>
        <v>0</v>
      </c>
      <c r="BC498">
        <f>AN498/(AP498+AN498/AU498)</f>
        <v>0</v>
      </c>
      <c r="BD498" t="s">
        <v>292</v>
      </c>
      <c r="BE498">
        <v>0</v>
      </c>
      <c r="BF498">
        <f>IF(BE498&lt;&gt;0, BE498, BC498)</f>
        <v>0</v>
      </c>
      <c r="BG498">
        <f>1-BF498/AU498</f>
        <v>0</v>
      </c>
      <c r="BH498">
        <f>(AU498-AT498)/(AU498-BF498)</f>
        <v>0</v>
      </c>
      <c r="BI498">
        <f>(AO498-AU498)/(AO498-BF498)</f>
        <v>0</v>
      </c>
      <c r="BJ498">
        <f>(AU498-AT498)/(AU498-AN498)</f>
        <v>0</v>
      </c>
      <c r="BK498">
        <f>(AO498-AU498)/(AO498-AN498)</f>
        <v>0</v>
      </c>
      <c r="BL498">
        <f>(BH498*BF498/AT498)</f>
        <v>0</v>
      </c>
      <c r="BM498">
        <f>(1-BL498)</f>
        <v>0</v>
      </c>
      <c r="BN498">
        <f>$B$11*CL498+$C$11*CM498+$F$11*CN498*(1-CQ498)</f>
        <v>0</v>
      </c>
      <c r="BO498">
        <f>BN498*BP498</f>
        <v>0</v>
      </c>
      <c r="BP498">
        <f>($B$11*$D$9+$C$11*$D$9+$F$11*((DA498+CS498)/MAX(DA498+CS498+DB498, 0.1)*$I$9+DB498/MAX(DA498+CS498+DB498, 0.1)*$J$9))/($B$11+$C$11+$F$11)</f>
        <v>0</v>
      </c>
      <c r="BQ498">
        <f>($B$11*$K$9+$C$11*$K$9+$F$11*((DA498+CS498)/MAX(DA498+CS498+DB498, 0.1)*$P$9+DB498/MAX(DA498+CS498+DB498, 0.1)*$Q$9))/($B$11+$C$11+$F$11)</f>
        <v>0</v>
      </c>
      <c r="BR498">
        <v>6</v>
      </c>
      <c r="BS498">
        <v>0.5</v>
      </c>
      <c r="BT498" t="s">
        <v>293</v>
      </c>
      <c r="BU498">
        <v>2</v>
      </c>
      <c r="BV498">
        <v>1626127275.6</v>
      </c>
      <c r="BW498">
        <v>398.949333333333</v>
      </c>
      <c r="BX498">
        <v>419.967666666667</v>
      </c>
      <c r="BY498">
        <v>16.6097</v>
      </c>
      <c r="BZ498">
        <v>10.0394</v>
      </c>
      <c r="CA498">
        <v>396.824666666667</v>
      </c>
      <c r="CB498">
        <v>16.5895</v>
      </c>
      <c r="CC498">
        <v>899.963333333333</v>
      </c>
      <c r="CD498">
        <v>100.766333333333</v>
      </c>
      <c r="CE498">
        <v>0.112455</v>
      </c>
      <c r="CF498">
        <v>32.3326</v>
      </c>
      <c r="CG498">
        <v>29.9061666666667</v>
      </c>
      <c r="CH498">
        <v>999.9</v>
      </c>
      <c r="CI498">
        <v>0</v>
      </c>
      <c r="CJ498">
        <v>0</v>
      </c>
      <c r="CK498">
        <v>9979.99666666667</v>
      </c>
      <c r="CL498">
        <v>0</v>
      </c>
      <c r="CM498">
        <v>0.221023</v>
      </c>
      <c r="CN498">
        <v>1459.97666666667</v>
      </c>
      <c r="CO498">
        <v>0.973004</v>
      </c>
      <c r="CP498">
        <v>0.0269961</v>
      </c>
      <c r="CQ498">
        <v>0</v>
      </c>
      <c r="CR498">
        <v>882.050333333333</v>
      </c>
      <c r="CS498">
        <v>4.99999</v>
      </c>
      <c r="CT498">
        <v>12976.3</v>
      </c>
      <c r="CU498">
        <v>12728.1666666667</v>
      </c>
      <c r="CV498">
        <v>41.187</v>
      </c>
      <c r="CW498">
        <v>42.687</v>
      </c>
      <c r="CX498">
        <v>42.062</v>
      </c>
      <c r="CY498">
        <v>42.312</v>
      </c>
      <c r="CZ498">
        <v>43.729</v>
      </c>
      <c r="DA498">
        <v>1415.69666666667</v>
      </c>
      <c r="DB498">
        <v>39.28</v>
      </c>
      <c r="DC498">
        <v>0</v>
      </c>
      <c r="DD498">
        <v>1626127285.9</v>
      </c>
      <c r="DE498">
        <v>0</v>
      </c>
      <c r="DF498">
        <v>881.69804</v>
      </c>
      <c r="DG498">
        <v>2.26523076735128</v>
      </c>
      <c r="DH498">
        <v>39.7615383968973</v>
      </c>
      <c r="DI498">
        <v>12972.704</v>
      </c>
      <c r="DJ498">
        <v>15</v>
      </c>
      <c r="DK498">
        <v>1626126261</v>
      </c>
      <c r="DL498" t="s">
        <v>294</v>
      </c>
      <c r="DM498">
        <v>1626126255</v>
      </c>
      <c r="DN498">
        <v>1626126261</v>
      </c>
      <c r="DO498">
        <v>7</v>
      </c>
      <c r="DP498">
        <v>0.339</v>
      </c>
      <c r="DQ498">
        <v>0.02</v>
      </c>
      <c r="DR498">
        <v>2.158</v>
      </c>
      <c r="DS498">
        <v>-0.064</v>
      </c>
      <c r="DT498">
        <v>420</v>
      </c>
      <c r="DU498">
        <v>4</v>
      </c>
      <c r="DV498">
        <v>0.09</v>
      </c>
      <c r="DW498">
        <v>0.05</v>
      </c>
      <c r="DX498">
        <v>-21.0631512195122</v>
      </c>
      <c r="DY498">
        <v>0.214095470383271</v>
      </c>
      <c r="DZ498">
        <v>0.0385438180924899</v>
      </c>
      <c r="EA498">
        <v>1</v>
      </c>
      <c r="EB498">
        <v>881.567757575758</v>
      </c>
      <c r="EC498">
        <v>1.94492315423818</v>
      </c>
      <c r="ED498">
        <v>0.306492081098255</v>
      </c>
      <c r="EE498">
        <v>1</v>
      </c>
      <c r="EF498">
        <v>6.52863609756098</v>
      </c>
      <c r="EG498">
        <v>0.24411386759582</v>
      </c>
      <c r="EH498">
        <v>0.0246286173896764</v>
      </c>
      <c r="EI498">
        <v>0</v>
      </c>
      <c r="EJ498">
        <v>2</v>
      </c>
      <c r="EK498">
        <v>3</v>
      </c>
      <c r="EL498" t="s">
        <v>340</v>
      </c>
      <c r="EM498">
        <v>100</v>
      </c>
      <c r="EN498">
        <v>100</v>
      </c>
      <c r="EO498">
        <v>2.125</v>
      </c>
      <c r="EP498">
        <v>0.0203</v>
      </c>
      <c r="EQ498">
        <v>1.36772170046793</v>
      </c>
      <c r="ER498">
        <v>0.00225868272383977</v>
      </c>
      <c r="ES498">
        <v>-9.96746185667655e-07</v>
      </c>
      <c r="ET498">
        <v>2.83711317370827e-10</v>
      </c>
      <c r="EU498">
        <v>-0.063082517618382</v>
      </c>
      <c r="EV498">
        <v>-0.00217948432402501</v>
      </c>
      <c r="EW498">
        <v>0.000453263451741206</v>
      </c>
      <c r="EX498">
        <v>-1.16319206543697e-06</v>
      </c>
      <c r="EY498">
        <v>-2</v>
      </c>
      <c r="EZ498">
        <v>2196</v>
      </c>
      <c r="FA498">
        <v>1</v>
      </c>
      <c r="FB498">
        <v>25</v>
      </c>
      <c r="FC498">
        <v>17</v>
      </c>
      <c r="FD498">
        <v>16.9</v>
      </c>
      <c r="FE498">
        <v>18</v>
      </c>
      <c r="FF498">
        <v>950.662</v>
      </c>
      <c r="FG498">
        <v>430.8</v>
      </c>
      <c r="FH498">
        <v>39.5708</v>
      </c>
      <c r="FI498">
        <v>25.6482</v>
      </c>
      <c r="FJ498">
        <v>30.0006</v>
      </c>
      <c r="FK498">
        <v>25.5971</v>
      </c>
      <c r="FL498">
        <v>25.6186</v>
      </c>
      <c r="FM498">
        <v>25.3768</v>
      </c>
      <c r="FN498">
        <v>45.5101</v>
      </c>
      <c r="FO498">
        <v>0</v>
      </c>
      <c r="FP498">
        <v>39.64</v>
      </c>
      <c r="FQ498">
        <v>420</v>
      </c>
      <c r="FR498">
        <v>10.225</v>
      </c>
      <c r="FS498">
        <v>101.427</v>
      </c>
      <c r="FT498">
        <v>102.036</v>
      </c>
    </row>
    <row r="499" spans="1:176">
      <c r="A499">
        <v>483</v>
      </c>
      <c r="B499">
        <v>1626127278.6</v>
      </c>
      <c r="C499">
        <v>964.099999904633</v>
      </c>
      <c r="D499" t="s">
        <v>1260</v>
      </c>
      <c r="E499" t="s">
        <v>1261</v>
      </c>
      <c r="F499">
        <v>1</v>
      </c>
      <c r="I499">
        <v>1626127277.6</v>
      </c>
      <c r="J499">
        <f>(K499)/1000</f>
        <v>0</v>
      </c>
      <c r="K499">
        <f>1000*CC499*AI499*(BY499-BZ499)/(100*BR499*(1000-AI499*BY499))</f>
        <v>0</v>
      </c>
      <c r="L499">
        <f>CC499*AI499*(BX499-BW499*(1000-AI499*BZ499)/(1000-AI499*BY499))/(100*BR499)</f>
        <v>0</v>
      </c>
      <c r="M499">
        <f>BW499 - IF(AI499&gt;1, L499*BR499*100.0/(AK499*CK499), 0)</f>
        <v>0</v>
      </c>
      <c r="N499">
        <f>((T499-J499/2)*M499-L499)/(T499+J499/2)</f>
        <v>0</v>
      </c>
      <c r="O499">
        <f>N499*(CD499+CE499)/1000.0</f>
        <v>0</v>
      </c>
      <c r="P499">
        <f>(BW499 - IF(AI499&gt;1, L499*BR499*100.0/(AK499*CK499), 0))*(CD499+CE499)/1000.0</f>
        <v>0</v>
      </c>
      <c r="Q499">
        <f>2.0/((1/S499-1/R499)+SIGN(S499)*SQRT((1/S499-1/R499)*(1/S499-1/R499) + 4*BS499/((BS499+1)*(BS499+1))*(2*1/S499*1/R499-1/R499*1/R499)))</f>
        <v>0</v>
      </c>
      <c r="R499">
        <f>IF(LEFT(BT499,1)&lt;&gt;"0",IF(LEFT(BT499,1)="1",3.0,BU499),$D$5+$E$5*(CK499*CD499/($K$5*1000))+$F$5*(CK499*CD499/($K$5*1000))*MAX(MIN(BR499,$J$5),$I$5)*MAX(MIN(BR499,$J$5),$I$5)+$G$5*MAX(MIN(BR499,$J$5),$I$5)*(CK499*CD499/($K$5*1000))+$H$5*(CK499*CD499/($K$5*1000))*(CK499*CD499/($K$5*1000)))</f>
        <v>0</v>
      </c>
      <c r="S499">
        <f>J499*(1000-(1000*0.61365*exp(17.502*W499/(240.97+W499))/(CD499+CE499)+BY499)/2)/(1000*0.61365*exp(17.502*W499/(240.97+W499))/(CD499+CE499)-BY499)</f>
        <v>0</v>
      </c>
      <c r="T499">
        <f>1/((BS499+1)/(Q499/1.6)+1/(R499/1.37)) + BS499/((BS499+1)/(Q499/1.6) + BS499/(R499/1.37))</f>
        <v>0</v>
      </c>
      <c r="U499">
        <f>(BN499*BQ499)</f>
        <v>0</v>
      </c>
      <c r="V499">
        <f>(CF499+(U499+2*0.95*5.67E-8*(((CF499+$B$7)+273)^4-(CF499+273)^4)-44100*J499)/(1.84*29.3*R499+8*0.95*5.67E-8*(CF499+273)^3))</f>
        <v>0</v>
      </c>
      <c r="W499">
        <f>($C$7*CG499+$D$7*CH499+$E$7*V499)</f>
        <v>0</v>
      </c>
      <c r="X499">
        <f>0.61365*exp(17.502*W499/(240.97+W499))</f>
        <v>0</v>
      </c>
      <c r="Y499">
        <f>(Z499/AA499*100)</f>
        <v>0</v>
      </c>
      <c r="Z499">
        <f>BY499*(CD499+CE499)/1000</f>
        <v>0</v>
      </c>
      <c r="AA499">
        <f>0.61365*exp(17.502*CF499/(240.97+CF499))</f>
        <v>0</v>
      </c>
      <c r="AB499">
        <f>(X499-BY499*(CD499+CE499)/1000)</f>
        <v>0</v>
      </c>
      <c r="AC499">
        <f>(-J499*44100)</f>
        <v>0</v>
      </c>
      <c r="AD499">
        <f>2*29.3*R499*0.92*(CF499-W499)</f>
        <v>0</v>
      </c>
      <c r="AE499">
        <f>2*0.95*5.67E-8*(((CF499+$B$7)+273)^4-(W499+273)^4)</f>
        <v>0</v>
      </c>
      <c r="AF499">
        <f>U499+AE499+AC499+AD499</f>
        <v>0</v>
      </c>
      <c r="AG499">
        <v>8</v>
      </c>
      <c r="AH499">
        <v>1</v>
      </c>
      <c r="AI499">
        <f>IF(AG499*$H$13&gt;=AK499,1.0,(AK499/(AK499-AG499*$H$13)))</f>
        <v>0</v>
      </c>
      <c r="AJ499">
        <f>(AI499-1)*100</f>
        <v>0</v>
      </c>
      <c r="AK499">
        <f>MAX(0,($B$13+$C$13*CK499)/(1+$D$13*CK499)*CD499/(CF499+273)*$E$13)</f>
        <v>0</v>
      </c>
      <c r="AL499" t="s">
        <v>292</v>
      </c>
      <c r="AM499" t="s">
        <v>292</v>
      </c>
      <c r="AN499">
        <v>0</v>
      </c>
      <c r="AO499">
        <v>0</v>
      </c>
      <c r="AP499">
        <f>1-AN499/AO499</f>
        <v>0</v>
      </c>
      <c r="AQ499">
        <v>0</v>
      </c>
      <c r="AR499" t="s">
        <v>292</v>
      </c>
      <c r="AS499" t="s">
        <v>292</v>
      </c>
      <c r="AT499">
        <v>0</v>
      </c>
      <c r="AU499">
        <v>0</v>
      </c>
      <c r="AV499">
        <f>1-AT499/AU499</f>
        <v>0</v>
      </c>
      <c r="AW499">
        <v>0.5</v>
      </c>
      <c r="AX499">
        <f>BO499</f>
        <v>0</v>
      </c>
      <c r="AY499">
        <f>L499</f>
        <v>0</v>
      </c>
      <c r="AZ499">
        <f>AV499*AW499*AX499</f>
        <v>0</v>
      </c>
      <c r="BA499">
        <f>(AY499-AQ499)/AX499</f>
        <v>0</v>
      </c>
      <c r="BB499">
        <f>(AO499-AU499)/AU499</f>
        <v>0</v>
      </c>
      <c r="BC499">
        <f>AN499/(AP499+AN499/AU499)</f>
        <v>0</v>
      </c>
      <c r="BD499" t="s">
        <v>292</v>
      </c>
      <c r="BE499">
        <v>0</v>
      </c>
      <c r="BF499">
        <f>IF(BE499&lt;&gt;0, BE499, BC499)</f>
        <v>0</v>
      </c>
      <c r="BG499">
        <f>1-BF499/AU499</f>
        <v>0</v>
      </c>
      <c r="BH499">
        <f>(AU499-AT499)/(AU499-BF499)</f>
        <v>0</v>
      </c>
      <c r="BI499">
        <f>(AO499-AU499)/(AO499-BF499)</f>
        <v>0</v>
      </c>
      <c r="BJ499">
        <f>(AU499-AT499)/(AU499-AN499)</f>
        <v>0</v>
      </c>
      <c r="BK499">
        <f>(AO499-AU499)/(AO499-AN499)</f>
        <v>0</v>
      </c>
      <c r="BL499">
        <f>(BH499*BF499/AT499)</f>
        <v>0</v>
      </c>
      <c r="BM499">
        <f>(1-BL499)</f>
        <v>0</v>
      </c>
      <c r="BN499">
        <f>$B$11*CL499+$C$11*CM499+$F$11*CN499*(1-CQ499)</f>
        <v>0</v>
      </c>
      <c r="BO499">
        <f>BN499*BP499</f>
        <v>0</v>
      </c>
      <c r="BP499">
        <f>($B$11*$D$9+$C$11*$D$9+$F$11*((DA499+CS499)/MAX(DA499+CS499+DB499, 0.1)*$I$9+DB499/MAX(DA499+CS499+DB499, 0.1)*$J$9))/($B$11+$C$11+$F$11)</f>
        <v>0</v>
      </c>
      <c r="BQ499">
        <f>($B$11*$K$9+$C$11*$K$9+$F$11*((DA499+CS499)/MAX(DA499+CS499+DB499, 0.1)*$P$9+DB499/MAX(DA499+CS499+DB499, 0.1)*$Q$9))/($B$11+$C$11+$F$11)</f>
        <v>0</v>
      </c>
      <c r="BR499">
        <v>6</v>
      </c>
      <c r="BS499">
        <v>0.5</v>
      </c>
      <c r="BT499" t="s">
        <v>293</v>
      </c>
      <c r="BU499">
        <v>2</v>
      </c>
      <c r="BV499">
        <v>1626127277.6</v>
      </c>
      <c r="BW499">
        <v>398.987</v>
      </c>
      <c r="BX499">
        <v>419.982333333333</v>
      </c>
      <c r="BY499">
        <v>16.6421333333333</v>
      </c>
      <c r="BZ499">
        <v>10.0638333333333</v>
      </c>
      <c r="CA499">
        <v>396.862</v>
      </c>
      <c r="CB499">
        <v>16.6215333333333</v>
      </c>
      <c r="CC499">
        <v>900.023333333333</v>
      </c>
      <c r="CD499">
        <v>100.767333333333</v>
      </c>
      <c r="CE499">
        <v>0.113199333333333</v>
      </c>
      <c r="CF499">
        <v>32.3735666666667</v>
      </c>
      <c r="CG499">
        <v>29.9433666666667</v>
      </c>
      <c r="CH499">
        <v>999.9</v>
      </c>
      <c r="CI499">
        <v>0</v>
      </c>
      <c r="CJ499">
        <v>0</v>
      </c>
      <c r="CK499">
        <v>9978.54333333333</v>
      </c>
      <c r="CL499">
        <v>0</v>
      </c>
      <c r="CM499">
        <v>0.221023</v>
      </c>
      <c r="CN499">
        <v>1459.97</v>
      </c>
      <c r="CO499">
        <v>0.973004</v>
      </c>
      <c r="CP499">
        <v>0.0269961</v>
      </c>
      <c r="CQ499">
        <v>0</v>
      </c>
      <c r="CR499">
        <v>881.923666666667</v>
      </c>
      <c r="CS499">
        <v>4.99999</v>
      </c>
      <c r="CT499">
        <v>12977.6</v>
      </c>
      <c r="CU499">
        <v>12728.1</v>
      </c>
      <c r="CV499">
        <v>41.187</v>
      </c>
      <c r="CW499">
        <v>42.687</v>
      </c>
      <c r="CX499">
        <v>42.062</v>
      </c>
      <c r="CY499">
        <v>42.375</v>
      </c>
      <c r="CZ499">
        <v>43.75</v>
      </c>
      <c r="DA499">
        <v>1415.69</v>
      </c>
      <c r="DB499">
        <v>39.28</v>
      </c>
      <c r="DC499">
        <v>0</v>
      </c>
      <c r="DD499">
        <v>1626127287.7</v>
      </c>
      <c r="DE499">
        <v>0</v>
      </c>
      <c r="DF499">
        <v>881.736115384615</v>
      </c>
      <c r="DG499">
        <v>2.23223931525102</v>
      </c>
      <c r="DH499">
        <v>36.4034188230407</v>
      </c>
      <c r="DI499">
        <v>12973.6923076923</v>
      </c>
      <c r="DJ499">
        <v>15</v>
      </c>
      <c r="DK499">
        <v>1626126261</v>
      </c>
      <c r="DL499" t="s">
        <v>294</v>
      </c>
      <c r="DM499">
        <v>1626126255</v>
      </c>
      <c r="DN499">
        <v>1626126261</v>
      </c>
      <c r="DO499">
        <v>7</v>
      </c>
      <c r="DP499">
        <v>0.339</v>
      </c>
      <c r="DQ499">
        <v>0.02</v>
      </c>
      <c r="DR499">
        <v>2.158</v>
      </c>
      <c r="DS499">
        <v>-0.064</v>
      </c>
      <c r="DT499">
        <v>420</v>
      </c>
      <c r="DU499">
        <v>4</v>
      </c>
      <c r="DV499">
        <v>0.09</v>
      </c>
      <c r="DW499">
        <v>0.05</v>
      </c>
      <c r="DX499">
        <v>-21.0597975609756</v>
      </c>
      <c r="DY499">
        <v>0.347707317073173</v>
      </c>
      <c r="DZ499">
        <v>0.0413317658962203</v>
      </c>
      <c r="EA499">
        <v>1</v>
      </c>
      <c r="EB499">
        <v>881.639142857143</v>
      </c>
      <c r="EC499">
        <v>2.15763354534885</v>
      </c>
      <c r="ED499">
        <v>0.325811789917086</v>
      </c>
      <c r="EE499">
        <v>1</v>
      </c>
      <c r="EF499">
        <v>6.53631756097561</v>
      </c>
      <c r="EG499">
        <v>0.252495679442506</v>
      </c>
      <c r="EH499">
        <v>0.025327157869735</v>
      </c>
      <c r="EI499">
        <v>0</v>
      </c>
      <c r="EJ499">
        <v>2</v>
      </c>
      <c r="EK499">
        <v>3</v>
      </c>
      <c r="EL499" t="s">
        <v>340</v>
      </c>
      <c r="EM499">
        <v>100</v>
      </c>
      <c r="EN499">
        <v>100</v>
      </c>
      <c r="EO499">
        <v>2.125</v>
      </c>
      <c r="EP499">
        <v>0.0208</v>
      </c>
      <c r="EQ499">
        <v>1.36772170046793</v>
      </c>
      <c r="ER499">
        <v>0.00225868272383977</v>
      </c>
      <c r="ES499">
        <v>-9.96746185667655e-07</v>
      </c>
      <c r="ET499">
        <v>2.83711317370827e-10</v>
      </c>
      <c r="EU499">
        <v>-0.063082517618382</v>
      </c>
      <c r="EV499">
        <v>-0.00217948432402501</v>
      </c>
      <c r="EW499">
        <v>0.000453263451741206</v>
      </c>
      <c r="EX499">
        <v>-1.16319206543697e-06</v>
      </c>
      <c r="EY499">
        <v>-2</v>
      </c>
      <c r="EZ499">
        <v>2196</v>
      </c>
      <c r="FA499">
        <v>1</v>
      </c>
      <c r="FB499">
        <v>25</v>
      </c>
      <c r="FC499">
        <v>17.1</v>
      </c>
      <c r="FD499">
        <v>17</v>
      </c>
      <c r="FE499">
        <v>18</v>
      </c>
      <c r="FF499">
        <v>950.57</v>
      </c>
      <c r="FG499">
        <v>431.154</v>
      </c>
      <c r="FH499">
        <v>39.6433</v>
      </c>
      <c r="FI499">
        <v>25.6517</v>
      </c>
      <c r="FJ499">
        <v>30.0008</v>
      </c>
      <c r="FK499">
        <v>25.5992</v>
      </c>
      <c r="FL499">
        <v>25.6202</v>
      </c>
      <c r="FM499">
        <v>25.3789</v>
      </c>
      <c r="FN499">
        <v>45.2304</v>
      </c>
      <c r="FO499">
        <v>0</v>
      </c>
      <c r="FP499">
        <v>39.75</v>
      </c>
      <c r="FQ499">
        <v>420</v>
      </c>
      <c r="FR499">
        <v>10.2963</v>
      </c>
      <c r="FS499">
        <v>101.427</v>
      </c>
      <c r="FT499">
        <v>102.036</v>
      </c>
    </row>
    <row r="500" spans="1:176">
      <c r="A500">
        <v>484</v>
      </c>
      <c r="B500">
        <v>1626127280.6</v>
      </c>
      <c r="C500">
        <v>966.099999904633</v>
      </c>
      <c r="D500" t="s">
        <v>1262</v>
      </c>
      <c r="E500" t="s">
        <v>1263</v>
      </c>
      <c r="F500">
        <v>1</v>
      </c>
      <c r="I500">
        <v>1626127279.6</v>
      </c>
      <c r="J500">
        <f>(K500)/1000</f>
        <v>0</v>
      </c>
      <c r="K500">
        <f>1000*CC500*AI500*(BY500-BZ500)/(100*BR500*(1000-AI500*BY500))</f>
        <v>0</v>
      </c>
      <c r="L500">
        <f>CC500*AI500*(BX500-BW500*(1000-AI500*BZ500)/(1000-AI500*BY500))/(100*BR500)</f>
        <v>0</v>
      </c>
      <c r="M500">
        <f>BW500 - IF(AI500&gt;1, L500*BR500*100.0/(AK500*CK500), 0)</f>
        <v>0</v>
      </c>
      <c r="N500">
        <f>((T500-J500/2)*M500-L500)/(T500+J500/2)</f>
        <v>0</v>
      </c>
      <c r="O500">
        <f>N500*(CD500+CE500)/1000.0</f>
        <v>0</v>
      </c>
      <c r="P500">
        <f>(BW500 - IF(AI500&gt;1, L500*BR500*100.0/(AK500*CK500), 0))*(CD500+CE500)/1000.0</f>
        <v>0</v>
      </c>
      <c r="Q500">
        <f>2.0/((1/S500-1/R500)+SIGN(S500)*SQRT((1/S500-1/R500)*(1/S500-1/R500) + 4*BS500/((BS500+1)*(BS500+1))*(2*1/S500*1/R500-1/R500*1/R500)))</f>
        <v>0</v>
      </c>
      <c r="R500">
        <f>IF(LEFT(BT500,1)&lt;&gt;"0",IF(LEFT(BT500,1)="1",3.0,BU500),$D$5+$E$5*(CK500*CD500/($K$5*1000))+$F$5*(CK500*CD500/($K$5*1000))*MAX(MIN(BR500,$J$5),$I$5)*MAX(MIN(BR500,$J$5),$I$5)+$G$5*MAX(MIN(BR500,$J$5),$I$5)*(CK500*CD500/($K$5*1000))+$H$5*(CK500*CD500/($K$5*1000))*(CK500*CD500/($K$5*1000)))</f>
        <v>0</v>
      </c>
      <c r="S500">
        <f>J500*(1000-(1000*0.61365*exp(17.502*W500/(240.97+W500))/(CD500+CE500)+BY500)/2)/(1000*0.61365*exp(17.502*W500/(240.97+W500))/(CD500+CE500)-BY500)</f>
        <v>0</v>
      </c>
      <c r="T500">
        <f>1/((BS500+1)/(Q500/1.6)+1/(R500/1.37)) + BS500/((BS500+1)/(Q500/1.6) + BS500/(R500/1.37))</f>
        <v>0</v>
      </c>
      <c r="U500">
        <f>(BN500*BQ500)</f>
        <v>0</v>
      </c>
      <c r="V500">
        <f>(CF500+(U500+2*0.95*5.67E-8*(((CF500+$B$7)+273)^4-(CF500+273)^4)-44100*J500)/(1.84*29.3*R500+8*0.95*5.67E-8*(CF500+273)^3))</f>
        <v>0</v>
      </c>
      <c r="W500">
        <f>($C$7*CG500+$D$7*CH500+$E$7*V500)</f>
        <v>0</v>
      </c>
      <c r="X500">
        <f>0.61365*exp(17.502*W500/(240.97+W500))</f>
        <v>0</v>
      </c>
      <c r="Y500">
        <f>(Z500/AA500*100)</f>
        <v>0</v>
      </c>
      <c r="Z500">
        <f>BY500*(CD500+CE500)/1000</f>
        <v>0</v>
      </c>
      <c r="AA500">
        <f>0.61365*exp(17.502*CF500/(240.97+CF500))</f>
        <v>0</v>
      </c>
      <c r="AB500">
        <f>(X500-BY500*(CD500+CE500)/1000)</f>
        <v>0</v>
      </c>
      <c r="AC500">
        <f>(-J500*44100)</f>
        <v>0</v>
      </c>
      <c r="AD500">
        <f>2*29.3*R500*0.92*(CF500-W500)</f>
        <v>0</v>
      </c>
      <c r="AE500">
        <f>2*0.95*5.67E-8*(((CF500+$B$7)+273)^4-(W500+273)^4)</f>
        <v>0</v>
      </c>
      <c r="AF500">
        <f>U500+AE500+AC500+AD500</f>
        <v>0</v>
      </c>
      <c r="AG500">
        <v>8</v>
      </c>
      <c r="AH500">
        <v>1</v>
      </c>
      <c r="AI500">
        <f>IF(AG500*$H$13&gt;=AK500,1.0,(AK500/(AK500-AG500*$H$13)))</f>
        <v>0</v>
      </c>
      <c r="AJ500">
        <f>(AI500-1)*100</f>
        <v>0</v>
      </c>
      <c r="AK500">
        <f>MAX(0,($B$13+$C$13*CK500)/(1+$D$13*CK500)*CD500/(CF500+273)*$E$13)</f>
        <v>0</v>
      </c>
      <c r="AL500" t="s">
        <v>292</v>
      </c>
      <c r="AM500" t="s">
        <v>292</v>
      </c>
      <c r="AN500">
        <v>0</v>
      </c>
      <c r="AO500">
        <v>0</v>
      </c>
      <c r="AP500">
        <f>1-AN500/AO500</f>
        <v>0</v>
      </c>
      <c r="AQ500">
        <v>0</v>
      </c>
      <c r="AR500" t="s">
        <v>292</v>
      </c>
      <c r="AS500" t="s">
        <v>292</v>
      </c>
      <c r="AT500">
        <v>0</v>
      </c>
      <c r="AU500">
        <v>0</v>
      </c>
      <c r="AV500">
        <f>1-AT500/AU500</f>
        <v>0</v>
      </c>
      <c r="AW500">
        <v>0.5</v>
      </c>
      <c r="AX500">
        <f>BO500</f>
        <v>0</v>
      </c>
      <c r="AY500">
        <f>L500</f>
        <v>0</v>
      </c>
      <c r="AZ500">
        <f>AV500*AW500*AX500</f>
        <v>0</v>
      </c>
      <c r="BA500">
        <f>(AY500-AQ500)/AX500</f>
        <v>0</v>
      </c>
      <c r="BB500">
        <f>(AO500-AU500)/AU500</f>
        <v>0</v>
      </c>
      <c r="BC500">
        <f>AN500/(AP500+AN500/AU500)</f>
        <v>0</v>
      </c>
      <c r="BD500" t="s">
        <v>292</v>
      </c>
      <c r="BE500">
        <v>0</v>
      </c>
      <c r="BF500">
        <f>IF(BE500&lt;&gt;0, BE500, BC500)</f>
        <v>0</v>
      </c>
      <c r="BG500">
        <f>1-BF500/AU500</f>
        <v>0</v>
      </c>
      <c r="BH500">
        <f>(AU500-AT500)/(AU500-BF500)</f>
        <v>0</v>
      </c>
      <c r="BI500">
        <f>(AO500-AU500)/(AO500-BF500)</f>
        <v>0</v>
      </c>
      <c r="BJ500">
        <f>(AU500-AT500)/(AU500-AN500)</f>
        <v>0</v>
      </c>
      <c r="BK500">
        <f>(AO500-AU500)/(AO500-AN500)</f>
        <v>0</v>
      </c>
      <c r="BL500">
        <f>(BH500*BF500/AT500)</f>
        <v>0</v>
      </c>
      <c r="BM500">
        <f>(1-BL500)</f>
        <v>0</v>
      </c>
      <c r="BN500">
        <f>$B$11*CL500+$C$11*CM500+$F$11*CN500*(1-CQ500)</f>
        <v>0</v>
      </c>
      <c r="BO500">
        <f>BN500*BP500</f>
        <v>0</v>
      </c>
      <c r="BP500">
        <f>($B$11*$D$9+$C$11*$D$9+$F$11*((DA500+CS500)/MAX(DA500+CS500+DB500, 0.1)*$I$9+DB500/MAX(DA500+CS500+DB500, 0.1)*$J$9))/($B$11+$C$11+$F$11)</f>
        <v>0</v>
      </c>
      <c r="BQ500">
        <f>($B$11*$K$9+$C$11*$K$9+$F$11*((DA500+CS500)/MAX(DA500+CS500+DB500, 0.1)*$P$9+DB500/MAX(DA500+CS500+DB500, 0.1)*$Q$9))/($B$11+$C$11+$F$11)</f>
        <v>0</v>
      </c>
      <c r="BR500">
        <v>6</v>
      </c>
      <c r="BS500">
        <v>0.5</v>
      </c>
      <c r="BT500" t="s">
        <v>293</v>
      </c>
      <c r="BU500">
        <v>2</v>
      </c>
      <c r="BV500">
        <v>1626127279.6</v>
      </c>
      <c r="BW500">
        <v>398.994</v>
      </c>
      <c r="BX500">
        <v>419.916333333333</v>
      </c>
      <c r="BY500">
        <v>16.6782</v>
      </c>
      <c r="BZ500">
        <v>10.0956666666667</v>
      </c>
      <c r="CA500">
        <v>396.869</v>
      </c>
      <c r="CB500">
        <v>16.6571666666667</v>
      </c>
      <c r="CC500">
        <v>899.984333333333</v>
      </c>
      <c r="CD500">
        <v>100.766666666667</v>
      </c>
      <c r="CE500">
        <v>0.113271666666667</v>
      </c>
      <c r="CF500">
        <v>32.4222</v>
      </c>
      <c r="CG500">
        <v>29.9875</v>
      </c>
      <c r="CH500">
        <v>999.9</v>
      </c>
      <c r="CI500">
        <v>0</v>
      </c>
      <c r="CJ500">
        <v>0</v>
      </c>
      <c r="CK500">
        <v>10009.1666666667</v>
      </c>
      <c r="CL500">
        <v>0</v>
      </c>
      <c r="CM500">
        <v>0.221023</v>
      </c>
      <c r="CN500">
        <v>1460.05333333333</v>
      </c>
      <c r="CO500">
        <v>0.973005666666667</v>
      </c>
      <c r="CP500">
        <v>0.0269945333333333</v>
      </c>
      <c r="CQ500">
        <v>0</v>
      </c>
      <c r="CR500">
        <v>881.955666666667</v>
      </c>
      <c r="CS500">
        <v>4.99999</v>
      </c>
      <c r="CT500">
        <v>12980.6</v>
      </c>
      <c r="CU500">
        <v>12728.8333333333</v>
      </c>
      <c r="CV500">
        <v>41.187</v>
      </c>
      <c r="CW500">
        <v>42.687</v>
      </c>
      <c r="CX500">
        <v>42.062</v>
      </c>
      <c r="CY500">
        <v>42.333</v>
      </c>
      <c r="CZ500">
        <v>43.75</v>
      </c>
      <c r="DA500">
        <v>1415.77333333333</v>
      </c>
      <c r="DB500">
        <v>39.28</v>
      </c>
      <c r="DC500">
        <v>0</v>
      </c>
      <c r="DD500">
        <v>1626127290.1</v>
      </c>
      <c r="DE500">
        <v>0</v>
      </c>
      <c r="DF500">
        <v>881.843076923077</v>
      </c>
      <c r="DG500">
        <v>1.96177777187782</v>
      </c>
      <c r="DH500">
        <v>38.6393162392523</v>
      </c>
      <c r="DI500">
        <v>12975.4461538462</v>
      </c>
      <c r="DJ500">
        <v>15</v>
      </c>
      <c r="DK500">
        <v>1626126261</v>
      </c>
      <c r="DL500" t="s">
        <v>294</v>
      </c>
      <c r="DM500">
        <v>1626126255</v>
      </c>
      <c r="DN500">
        <v>1626126261</v>
      </c>
      <c r="DO500">
        <v>7</v>
      </c>
      <c r="DP500">
        <v>0.339</v>
      </c>
      <c r="DQ500">
        <v>0.02</v>
      </c>
      <c r="DR500">
        <v>2.158</v>
      </c>
      <c r="DS500">
        <v>-0.064</v>
      </c>
      <c r="DT500">
        <v>420</v>
      </c>
      <c r="DU500">
        <v>4</v>
      </c>
      <c r="DV500">
        <v>0.09</v>
      </c>
      <c r="DW500">
        <v>0.05</v>
      </c>
      <c r="DX500">
        <v>-21.045787804878</v>
      </c>
      <c r="DY500">
        <v>0.447165156794387</v>
      </c>
      <c r="DZ500">
        <v>0.0497441218251673</v>
      </c>
      <c r="EA500">
        <v>1</v>
      </c>
      <c r="EB500">
        <v>881.673823529412</v>
      </c>
      <c r="EC500">
        <v>2.1057698841916</v>
      </c>
      <c r="ED500">
        <v>0.31735631029122</v>
      </c>
      <c r="EE500">
        <v>1</v>
      </c>
      <c r="EF500">
        <v>6.54518756097561</v>
      </c>
      <c r="EG500">
        <v>0.242210174216032</v>
      </c>
      <c r="EH500">
        <v>0.0242641739095847</v>
      </c>
      <c r="EI500">
        <v>0</v>
      </c>
      <c r="EJ500">
        <v>2</v>
      </c>
      <c r="EK500">
        <v>3</v>
      </c>
      <c r="EL500" t="s">
        <v>340</v>
      </c>
      <c r="EM500">
        <v>100</v>
      </c>
      <c r="EN500">
        <v>100</v>
      </c>
      <c r="EO500">
        <v>2.125</v>
      </c>
      <c r="EP500">
        <v>0.0212</v>
      </c>
      <c r="EQ500">
        <v>1.36772170046793</v>
      </c>
      <c r="ER500">
        <v>0.00225868272383977</v>
      </c>
      <c r="ES500">
        <v>-9.96746185667655e-07</v>
      </c>
      <c r="ET500">
        <v>2.83711317370827e-10</v>
      </c>
      <c r="EU500">
        <v>-0.063082517618382</v>
      </c>
      <c r="EV500">
        <v>-0.00217948432402501</v>
      </c>
      <c r="EW500">
        <v>0.000453263451741206</v>
      </c>
      <c r="EX500">
        <v>-1.16319206543697e-06</v>
      </c>
      <c r="EY500">
        <v>-2</v>
      </c>
      <c r="EZ500">
        <v>2196</v>
      </c>
      <c r="FA500">
        <v>1</v>
      </c>
      <c r="FB500">
        <v>25</v>
      </c>
      <c r="FC500">
        <v>17.1</v>
      </c>
      <c r="FD500">
        <v>17</v>
      </c>
      <c r="FE500">
        <v>18</v>
      </c>
      <c r="FF500">
        <v>950.604</v>
      </c>
      <c r="FG500">
        <v>431.153</v>
      </c>
      <c r="FH500">
        <v>39.7063</v>
      </c>
      <c r="FI500">
        <v>25.6557</v>
      </c>
      <c r="FJ500">
        <v>30.0006</v>
      </c>
      <c r="FK500">
        <v>25.6011</v>
      </c>
      <c r="FL500">
        <v>25.622</v>
      </c>
      <c r="FM500">
        <v>25.3795</v>
      </c>
      <c r="FN500">
        <v>45.2304</v>
      </c>
      <c r="FO500">
        <v>0</v>
      </c>
      <c r="FP500">
        <v>39.85</v>
      </c>
      <c r="FQ500">
        <v>420</v>
      </c>
      <c r="FR500">
        <v>10.3169</v>
      </c>
      <c r="FS500">
        <v>101.426</v>
      </c>
      <c r="FT500">
        <v>102.035</v>
      </c>
    </row>
    <row r="501" spans="1:176">
      <c r="A501">
        <v>485</v>
      </c>
      <c r="B501">
        <v>1626127282.6</v>
      </c>
      <c r="C501">
        <v>968.099999904633</v>
      </c>
      <c r="D501" t="s">
        <v>1264</v>
      </c>
      <c r="E501" t="s">
        <v>1265</v>
      </c>
      <c r="F501">
        <v>1</v>
      </c>
      <c r="I501">
        <v>1626127281.6</v>
      </c>
      <c r="J501">
        <f>(K501)/1000</f>
        <v>0</v>
      </c>
      <c r="K501">
        <f>1000*CC501*AI501*(BY501-BZ501)/(100*BR501*(1000-AI501*BY501))</f>
        <v>0</v>
      </c>
      <c r="L501">
        <f>CC501*AI501*(BX501-BW501*(1000-AI501*BZ501)/(1000-AI501*BY501))/(100*BR501)</f>
        <v>0</v>
      </c>
      <c r="M501">
        <f>BW501 - IF(AI501&gt;1, L501*BR501*100.0/(AK501*CK501), 0)</f>
        <v>0</v>
      </c>
      <c r="N501">
        <f>((T501-J501/2)*M501-L501)/(T501+J501/2)</f>
        <v>0</v>
      </c>
      <c r="O501">
        <f>N501*(CD501+CE501)/1000.0</f>
        <v>0</v>
      </c>
      <c r="P501">
        <f>(BW501 - IF(AI501&gt;1, L501*BR501*100.0/(AK501*CK501), 0))*(CD501+CE501)/1000.0</f>
        <v>0</v>
      </c>
      <c r="Q501">
        <f>2.0/((1/S501-1/R501)+SIGN(S501)*SQRT((1/S501-1/R501)*(1/S501-1/R501) + 4*BS501/((BS501+1)*(BS501+1))*(2*1/S501*1/R501-1/R501*1/R501)))</f>
        <v>0</v>
      </c>
      <c r="R501">
        <f>IF(LEFT(BT501,1)&lt;&gt;"0",IF(LEFT(BT501,1)="1",3.0,BU501),$D$5+$E$5*(CK501*CD501/($K$5*1000))+$F$5*(CK501*CD501/($K$5*1000))*MAX(MIN(BR501,$J$5),$I$5)*MAX(MIN(BR501,$J$5),$I$5)+$G$5*MAX(MIN(BR501,$J$5),$I$5)*(CK501*CD501/($K$5*1000))+$H$5*(CK501*CD501/($K$5*1000))*(CK501*CD501/($K$5*1000)))</f>
        <v>0</v>
      </c>
      <c r="S501">
        <f>J501*(1000-(1000*0.61365*exp(17.502*W501/(240.97+W501))/(CD501+CE501)+BY501)/2)/(1000*0.61365*exp(17.502*W501/(240.97+W501))/(CD501+CE501)-BY501)</f>
        <v>0</v>
      </c>
      <c r="T501">
        <f>1/((BS501+1)/(Q501/1.6)+1/(R501/1.37)) + BS501/((BS501+1)/(Q501/1.6) + BS501/(R501/1.37))</f>
        <v>0</v>
      </c>
      <c r="U501">
        <f>(BN501*BQ501)</f>
        <v>0</v>
      </c>
      <c r="V501">
        <f>(CF501+(U501+2*0.95*5.67E-8*(((CF501+$B$7)+273)^4-(CF501+273)^4)-44100*J501)/(1.84*29.3*R501+8*0.95*5.67E-8*(CF501+273)^3))</f>
        <v>0</v>
      </c>
      <c r="W501">
        <f>($C$7*CG501+$D$7*CH501+$E$7*V501)</f>
        <v>0</v>
      </c>
      <c r="X501">
        <f>0.61365*exp(17.502*W501/(240.97+W501))</f>
        <v>0</v>
      </c>
      <c r="Y501">
        <f>(Z501/AA501*100)</f>
        <v>0</v>
      </c>
      <c r="Z501">
        <f>BY501*(CD501+CE501)/1000</f>
        <v>0</v>
      </c>
      <c r="AA501">
        <f>0.61365*exp(17.502*CF501/(240.97+CF501))</f>
        <v>0</v>
      </c>
      <c r="AB501">
        <f>(X501-BY501*(CD501+CE501)/1000)</f>
        <v>0</v>
      </c>
      <c r="AC501">
        <f>(-J501*44100)</f>
        <v>0</v>
      </c>
      <c r="AD501">
        <f>2*29.3*R501*0.92*(CF501-W501)</f>
        <v>0</v>
      </c>
      <c r="AE501">
        <f>2*0.95*5.67E-8*(((CF501+$B$7)+273)^4-(W501+273)^4)</f>
        <v>0</v>
      </c>
      <c r="AF501">
        <f>U501+AE501+AC501+AD501</f>
        <v>0</v>
      </c>
      <c r="AG501">
        <v>8</v>
      </c>
      <c r="AH501">
        <v>1</v>
      </c>
      <c r="AI501">
        <f>IF(AG501*$H$13&gt;=AK501,1.0,(AK501/(AK501-AG501*$H$13)))</f>
        <v>0</v>
      </c>
      <c r="AJ501">
        <f>(AI501-1)*100</f>
        <v>0</v>
      </c>
      <c r="AK501">
        <f>MAX(0,($B$13+$C$13*CK501)/(1+$D$13*CK501)*CD501/(CF501+273)*$E$13)</f>
        <v>0</v>
      </c>
      <c r="AL501" t="s">
        <v>292</v>
      </c>
      <c r="AM501" t="s">
        <v>292</v>
      </c>
      <c r="AN501">
        <v>0</v>
      </c>
      <c r="AO501">
        <v>0</v>
      </c>
      <c r="AP501">
        <f>1-AN501/AO501</f>
        <v>0</v>
      </c>
      <c r="AQ501">
        <v>0</v>
      </c>
      <c r="AR501" t="s">
        <v>292</v>
      </c>
      <c r="AS501" t="s">
        <v>292</v>
      </c>
      <c r="AT501">
        <v>0</v>
      </c>
      <c r="AU501">
        <v>0</v>
      </c>
      <c r="AV501">
        <f>1-AT501/AU501</f>
        <v>0</v>
      </c>
      <c r="AW501">
        <v>0.5</v>
      </c>
      <c r="AX501">
        <f>BO501</f>
        <v>0</v>
      </c>
      <c r="AY501">
        <f>L501</f>
        <v>0</v>
      </c>
      <c r="AZ501">
        <f>AV501*AW501*AX501</f>
        <v>0</v>
      </c>
      <c r="BA501">
        <f>(AY501-AQ501)/AX501</f>
        <v>0</v>
      </c>
      <c r="BB501">
        <f>(AO501-AU501)/AU501</f>
        <v>0</v>
      </c>
      <c r="BC501">
        <f>AN501/(AP501+AN501/AU501)</f>
        <v>0</v>
      </c>
      <c r="BD501" t="s">
        <v>292</v>
      </c>
      <c r="BE501">
        <v>0</v>
      </c>
      <c r="BF501">
        <f>IF(BE501&lt;&gt;0, BE501, BC501)</f>
        <v>0</v>
      </c>
      <c r="BG501">
        <f>1-BF501/AU501</f>
        <v>0</v>
      </c>
      <c r="BH501">
        <f>(AU501-AT501)/(AU501-BF501)</f>
        <v>0</v>
      </c>
      <c r="BI501">
        <f>(AO501-AU501)/(AO501-BF501)</f>
        <v>0</v>
      </c>
      <c r="BJ501">
        <f>(AU501-AT501)/(AU501-AN501)</f>
        <v>0</v>
      </c>
      <c r="BK501">
        <f>(AO501-AU501)/(AO501-AN501)</f>
        <v>0</v>
      </c>
      <c r="BL501">
        <f>(BH501*BF501/AT501)</f>
        <v>0</v>
      </c>
      <c r="BM501">
        <f>(1-BL501)</f>
        <v>0</v>
      </c>
      <c r="BN501">
        <f>$B$11*CL501+$C$11*CM501+$F$11*CN501*(1-CQ501)</f>
        <v>0</v>
      </c>
      <c r="BO501">
        <f>BN501*BP501</f>
        <v>0</v>
      </c>
      <c r="BP501">
        <f>($B$11*$D$9+$C$11*$D$9+$F$11*((DA501+CS501)/MAX(DA501+CS501+DB501, 0.1)*$I$9+DB501/MAX(DA501+CS501+DB501, 0.1)*$J$9))/($B$11+$C$11+$F$11)</f>
        <v>0</v>
      </c>
      <c r="BQ501">
        <f>($B$11*$K$9+$C$11*$K$9+$F$11*((DA501+CS501)/MAX(DA501+CS501+DB501, 0.1)*$P$9+DB501/MAX(DA501+CS501+DB501, 0.1)*$Q$9))/($B$11+$C$11+$F$11)</f>
        <v>0</v>
      </c>
      <c r="BR501">
        <v>6</v>
      </c>
      <c r="BS501">
        <v>0.5</v>
      </c>
      <c r="BT501" t="s">
        <v>293</v>
      </c>
      <c r="BU501">
        <v>2</v>
      </c>
      <c r="BV501">
        <v>1626127281.6</v>
      </c>
      <c r="BW501">
        <v>398.990333333333</v>
      </c>
      <c r="BX501">
        <v>419.921666666667</v>
      </c>
      <c r="BY501">
        <v>16.7206333333333</v>
      </c>
      <c r="BZ501">
        <v>10.1444333333333</v>
      </c>
      <c r="CA501">
        <v>396.865333333333</v>
      </c>
      <c r="CB501">
        <v>16.6991333333333</v>
      </c>
      <c r="CC501">
        <v>899.94</v>
      </c>
      <c r="CD501">
        <v>100.764666666667</v>
      </c>
      <c r="CE501">
        <v>0.112848</v>
      </c>
      <c r="CF501">
        <v>32.4646</v>
      </c>
      <c r="CG501">
        <v>30.0216</v>
      </c>
      <c r="CH501">
        <v>999.9</v>
      </c>
      <c r="CI501">
        <v>0</v>
      </c>
      <c r="CJ501">
        <v>0</v>
      </c>
      <c r="CK501">
        <v>10014.9666666667</v>
      </c>
      <c r="CL501">
        <v>0</v>
      </c>
      <c r="CM501">
        <v>0.221023</v>
      </c>
      <c r="CN501">
        <v>1459.96</v>
      </c>
      <c r="CO501">
        <v>0.973004</v>
      </c>
      <c r="CP501">
        <v>0.0269961</v>
      </c>
      <c r="CQ501">
        <v>0</v>
      </c>
      <c r="CR501">
        <v>882.082333333333</v>
      </c>
      <c r="CS501">
        <v>4.99999</v>
      </c>
      <c r="CT501">
        <v>12980.6</v>
      </c>
      <c r="CU501">
        <v>12728.0333333333</v>
      </c>
      <c r="CV501">
        <v>41.187</v>
      </c>
      <c r="CW501">
        <v>42.687</v>
      </c>
      <c r="CX501">
        <v>42.062</v>
      </c>
      <c r="CY501">
        <v>42.375</v>
      </c>
      <c r="CZ501">
        <v>43.75</v>
      </c>
      <c r="DA501">
        <v>1415.68</v>
      </c>
      <c r="DB501">
        <v>39.28</v>
      </c>
      <c r="DC501">
        <v>0</v>
      </c>
      <c r="DD501">
        <v>1626127291.9</v>
      </c>
      <c r="DE501">
        <v>0</v>
      </c>
      <c r="DF501">
        <v>881.87404</v>
      </c>
      <c r="DG501">
        <v>1.72992306367779</v>
      </c>
      <c r="DH501">
        <v>39.0076922471867</v>
      </c>
      <c r="DI501">
        <v>12976.752</v>
      </c>
      <c r="DJ501">
        <v>15</v>
      </c>
      <c r="DK501">
        <v>1626126261</v>
      </c>
      <c r="DL501" t="s">
        <v>294</v>
      </c>
      <c r="DM501">
        <v>1626126255</v>
      </c>
      <c r="DN501">
        <v>1626126261</v>
      </c>
      <c r="DO501">
        <v>7</v>
      </c>
      <c r="DP501">
        <v>0.339</v>
      </c>
      <c r="DQ501">
        <v>0.02</v>
      </c>
      <c r="DR501">
        <v>2.158</v>
      </c>
      <c r="DS501">
        <v>-0.064</v>
      </c>
      <c r="DT501">
        <v>420</v>
      </c>
      <c r="DU501">
        <v>4</v>
      </c>
      <c r="DV501">
        <v>0.09</v>
      </c>
      <c r="DW501">
        <v>0.05</v>
      </c>
      <c r="DX501">
        <v>-21.0247268292683</v>
      </c>
      <c r="DY501">
        <v>0.488939372822351</v>
      </c>
      <c r="DZ501">
        <v>0.0542327505425451</v>
      </c>
      <c r="EA501">
        <v>1</v>
      </c>
      <c r="EB501">
        <v>881.768484848485</v>
      </c>
      <c r="EC501">
        <v>1.99395130214129</v>
      </c>
      <c r="ED501">
        <v>0.318463177188471</v>
      </c>
      <c r="EE501">
        <v>1</v>
      </c>
      <c r="EF501">
        <v>6.55161853658536</v>
      </c>
      <c r="EG501">
        <v>0.230418397212551</v>
      </c>
      <c r="EH501">
        <v>0.0233262193690606</v>
      </c>
      <c r="EI501">
        <v>0</v>
      </c>
      <c r="EJ501">
        <v>2</v>
      </c>
      <c r="EK501">
        <v>3</v>
      </c>
      <c r="EL501" t="s">
        <v>340</v>
      </c>
      <c r="EM501">
        <v>100</v>
      </c>
      <c r="EN501">
        <v>100</v>
      </c>
      <c r="EO501">
        <v>2.125</v>
      </c>
      <c r="EP501">
        <v>0.0218</v>
      </c>
      <c r="EQ501">
        <v>1.36772170046793</v>
      </c>
      <c r="ER501">
        <v>0.00225868272383977</v>
      </c>
      <c r="ES501">
        <v>-9.96746185667655e-07</v>
      </c>
      <c r="ET501">
        <v>2.83711317370827e-10</v>
      </c>
      <c r="EU501">
        <v>-0.063082517618382</v>
      </c>
      <c r="EV501">
        <v>-0.00217948432402501</v>
      </c>
      <c r="EW501">
        <v>0.000453263451741206</v>
      </c>
      <c r="EX501">
        <v>-1.16319206543697e-06</v>
      </c>
      <c r="EY501">
        <v>-2</v>
      </c>
      <c r="EZ501">
        <v>2196</v>
      </c>
      <c r="FA501">
        <v>1</v>
      </c>
      <c r="FB501">
        <v>25</v>
      </c>
      <c r="FC501">
        <v>17.1</v>
      </c>
      <c r="FD501">
        <v>17</v>
      </c>
      <c r="FE501">
        <v>18</v>
      </c>
      <c r="FF501">
        <v>950.553</v>
      </c>
      <c r="FG501">
        <v>430.844</v>
      </c>
      <c r="FH501">
        <v>39.7719</v>
      </c>
      <c r="FI501">
        <v>25.659</v>
      </c>
      <c r="FJ501">
        <v>30.0005</v>
      </c>
      <c r="FK501">
        <v>25.6027</v>
      </c>
      <c r="FL501">
        <v>25.6242</v>
      </c>
      <c r="FM501">
        <v>25.3787</v>
      </c>
      <c r="FN501">
        <v>44.7581</v>
      </c>
      <c r="FO501">
        <v>0</v>
      </c>
      <c r="FP501">
        <v>39.85</v>
      </c>
      <c r="FQ501">
        <v>420</v>
      </c>
      <c r="FR501">
        <v>10.375</v>
      </c>
      <c r="FS501">
        <v>101.424</v>
      </c>
      <c r="FT501">
        <v>102.034</v>
      </c>
    </row>
    <row r="502" spans="1:176">
      <c r="A502">
        <v>486</v>
      </c>
      <c r="B502">
        <v>1626127284.6</v>
      </c>
      <c r="C502">
        <v>970.099999904633</v>
      </c>
      <c r="D502" t="s">
        <v>1266</v>
      </c>
      <c r="E502" t="s">
        <v>1267</v>
      </c>
      <c r="F502">
        <v>1</v>
      </c>
      <c r="I502">
        <v>1626127283.6</v>
      </c>
      <c r="J502">
        <f>(K502)/1000</f>
        <v>0</v>
      </c>
      <c r="K502">
        <f>1000*CC502*AI502*(BY502-BZ502)/(100*BR502*(1000-AI502*BY502))</f>
        <v>0</v>
      </c>
      <c r="L502">
        <f>CC502*AI502*(BX502-BW502*(1000-AI502*BZ502)/(1000-AI502*BY502))/(100*BR502)</f>
        <v>0</v>
      </c>
      <c r="M502">
        <f>BW502 - IF(AI502&gt;1, L502*BR502*100.0/(AK502*CK502), 0)</f>
        <v>0</v>
      </c>
      <c r="N502">
        <f>((T502-J502/2)*M502-L502)/(T502+J502/2)</f>
        <v>0</v>
      </c>
      <c r="O502">
        <f>N502*(CD502+CE502)/1000.0</f>
        <v>0</v>
      </c>
      <c r="P502">
        <f>(BW502 - IF(AI502&gt;1, L502*BR502*100.0/(AK502*CK502), 0))*(CD502+CE502)/1000.0</f>
        <v>0</v>
      </c>
      <c r="Q502">
        <f>2.0/((1/S502-1/R502)+SIGN(S502)*SQRT((1/S502-1/R502)*(1/S502-1/R502) + 4*BS502/((BS502+1)*(BS502+1))*(2*1/S502*1/R502-1/R502*1/R502)))</f>
        <v>0</v>
      </c>
      <c r="R502">
        <f>IF(LEFT(BT502,1)&lt;&gt;"0",IF(LEFT(BT502,1)="1",3.0,BU502),$D$5+$E$5*(CK502*CD502/($K$5*1000))+$F$5*(CK502*CD502/($K$5*1000))*MAX(MIN(BR502,$J$5),$I$5)*MAX(MIN(BR502,$J$5),$I$5)+$G$5*MAX(MIN(BR502,$J$5),$I$5)*(CK502*CD502/($K$5*1000))+$H$5*(CK502*CD502/($K$5*1000))*(CK502*CD502/($K$5*1000)))</f>
        <v>0</v>
      </c>
      <c r="S502">
        <f>J502*(1000-(1000*0.61365*exp(17.502*W502/(240.97+W502))/(CD502+CE502)+BY502)/2)/(1000*0.61365*exp(17.502*W502/(240.97+W502))/(CD502+CE502)-BY502)</f>
        <v>0</v>
      </c>
      <c r="T502">
        <f>1/((BS502+1)/(Q502/1.6)+1/(R502/1.37)) + BS502/((BS502+1)/(Q502/1.6) + BS502/(R502/1.37))</f>
        <v>0</v>
      </c>
      <c r="U502">
        <f>(BN502*BQ502)</f>
        <v>0</v>
      </c>
      <c r="V502">
        <f>(CF502+(U502+2*0.95*5.67E-8*(((CF502+$B$7)+273)^4-(CF502+273)^4)-44100*J502)/(1.84*29.3*R502+8*0.95*5.67E-8*(CF502+273)^3))</f>
        <v>0</v>
      </c>
      <c r="W502">
        <f>($C$7*CG502+$D$7*CH502+$E$7*V502)</f>
        <v>0</v>
      </c>
      <c r="X502">
        <f>0.61365*exp(17.502*W502/(240.97+W502))</f>
        <v>0</v>
      </c>
      <c r="Y502">
        <f>(Z502/AA502*100)</f>
        <v>0</v>
      </c>
      <c r="Z502">
        <f>BY502*(CD502+CE502)/1000</f>
        <v>0</v>
      </c>
      <c r="AA502">
        <f>0.61365*exp(17.502*CF502/(240.97+CF502))</f>
        <v>0</v>
      </c>
      <c r="AB502">
        <f>(X502-BY502*(CD502+CE502)/1000)</f>
        <v>0</v>
      </c>
      <c r="AC502">
        <f>(-J502*44100)</f>
        <v>0</v>
      </c>
      <c r="AD502">
        <f>2*29.3*R502*0.92*(CF502-W502)</f>
        <v>0</v>
      </c>
      <c r="AE502">
        <f>2*0.95*5.67E-8*(((CF502+$B$7)+273)^4-(W502+273)^4)</f>
        <v>0</v>
      </c>
      <c r="AF502">
        <f>U502+AE502+AC502+AD502</f>
        <v>0</v>
      </c>
      <c r="AG502">
        <v>8</v>
      </c>
      <c r="AH502">
        <v>1</v>
      </c>
      <c r="AI502">
        <f>IF(AG502*$H$13&gt;=AK502,1.0,(AK502/(AK502-AG502*$H$13)))</f>
        <v>0</v>
      </c>
      <c r="AJ502">
        <f>(AI502-1)*100</f>
        <v>0</v>
      </c>
      <c r="AK502">
        <f>MAX(0,($B$13+$C$13*CK502)/(1+$D$13*CK502)*CD502/(CF502+273)*$E$13)</f>
        <v>0</v>
      </c>
      <c r="AL502" t="s">
        <v>292</v>
      </c>
      <c r="AM502" t="s">
        <v>292</v>
      </c>
      <c r="AN502">
        <v>0</v>
      </c>
      <c r="AO502">
        <v>0</v>
      </c>
      <c r="AP502">
        <f>1-AN502/AO502</f>
        <v>0</v>
      </c>
      <c r="AQ502">
        <v>0</v>
      </c>
      <c r="AR502" t="s">
        <v>292</v>
      </c>
      <c r="AS502" t="s">
        <v>292</v>
      </c>
      <c r="AT502">
        <v>0</v>
      </c>
      <c r="AU502">
        <v>0</v>
      </c>
      <c r="AV502">
        <f>1-AT502/AU502</f>
        <v>0</v>
      </c>
      <c r="AW502">
        <v>0.5</v>
      </c>
      <c r="AX502">
        <f>BO502</f>
        <v>0</v>
      </c>
      <c r="AY502">
        <f>L502</f>
        <v>0</v>
      </c>
      <c r="AZ502">
        <f>AV502*AW502*AX502</f>
        <v>0</v>
      </c>
      <c r="BA502">
        <f>(AY502-AQ502)/AX502</f>
        <v>0</v>
      </c>
      <c r="BB502">
        <f>(AO502-AU502)/AU502</f>
        <v>0</v>
      </c>
      <c r="BC502">
        <f>AN502/(AP502+AN502/AU502)</f>
        <v>0</v>
      </c>
      <c r="BD502" t="s">
        <v>292</v>
      </c>
      <c r="BE502">
        <v>0</v>
      </c>
      <c r="BF502">
        <f>IF(BE502&lt;&gt;0, BE502, BC502)</f>
        <v>0</v>
      </c>
      <c r="BG502">
        <f>1-BF502/AU502</f>
        <v>0</v>
      </c>
      <c r="BH502">
        <f>(AU502-AT502)/(AU502-BF502)</f>
        <v>0</v>
      </c>
      <c r="BI502">
        <f>(AO502-AU502)/(AO502-BF502)</f>
        <v>0</v>
      </c>
      <c r="BJ502">
        <f>(AU502-AT502)/(AU502-AN502)</f>
        <v>0</v>
      </c>
      <c r="BK502">
        <f>(AO502-AU502)/(AO502-AN502)</f>
        <v>0</v>
      </c>
      <c r="BL502">
        <f>(BH502*BF502/AT502)</f>
        <v>0</v>
      </c>
      <c r="BM502">
        <f>(1-BL502)</f>
        <v>0</v>
      </c>
      <c r="BN502">
        <f>$B$11*CL502+$C$11*CM502+$F$11*CN502*(1-CQ502)</f>
        <v>0</v>
      </c>
      <c r="BO502">
        <f>BN502*BP502</f>
        <v>0</v>
      </c>
      <c r="BP502">
        <f>($B$11*$D$9+$C$11*$D$9+$F$11*((DA502+CS502)/MAX(DA502+CS502+DB502, 0.1)*$I$9+DB502/MAX(DA502+CS502+DB502, 0.1)*$J$9))/($B$11+$C$11+$F$11)</f>
        <v>0</v>
      </c>
      <c r="BQ502">
        <f>($B$11*$K$9+$C$11*$K$9+$F$11*((DA502+CS502)/MAX(DA502+CS502+DB502, 0.1)*$P$9+DB502/MAX(DA502+CS502+DB502, 0.1)*$Q$9))/($B$11+$C$11+$F$11)</f>
        <v>0</v>
      </c>
      <c r="BR502">
        <v>6</v>
      </c>
      <c r="BS502">
        <v>0.5</v>
      </c>
      <c r="BT502" t="s">
        <v>293</v>
      </c>
      <c r="BU502">
        <v>2</v>
      </c>
      <c r="BV502">
        <v>1626127283.6</v>
      </c>
      <c r="BW502">
        <v>399.012333333333</v>
      </c>
      <c r="BX502">
        <v>420.007333333333</v>
      </c>
      <c r="BY502">
        <v>16.7647333333333</v>
      </c>
      <c r="BZ502">
        <v>10.1827333333333</v>
      </c>
      <c r="CA502">
        <v>396.887333333333</v>
      </c>
      <c r="CB502">
        <v>16.7427</v>
      </c>
      <c r="CC502">
        <v>900.042666666667</v>
      </c>
      <c r="CD502">
        <v>100.764</v>
      </c>
      <c r="CE502">
        <v>0.113091</v>
      </c>
      <c r="CF502">
        <v>32.5044666666667</v>
      </c>
      <c r="CG502">
        <v>30.0599</v>
      </c>
      <c r="CH502">
        <v>999.9</v>
      </c>
      <c r="CI502">
        <v>0</v>
      </c>
      <c r="CJ502">
        <v>0</v>
      </c>
      <c r="CK502">
        <v>9975.62666666667</v>
      </c>
      <c r="CL502">
        <v>0</v>
      </c>
      <c r="CM502">
        <v>0.221023</v>
      </c>
      <c r="CN502">
        <v>1459.96333333333</v>
      </c>
      <c r="CO502">
        <v>0.973004</v>
      </c>
      <c r="CP502">
        <v>0.0269961</v>
      </c>
      <c r="CQ502">
        <v>0</v>
      </c>
      <c r="CR502">
        <v>882.126</v>
      </c>
      <c r="CS502">
        <v>4.99999</v>
      </c>
      <c r="CT502">
        <v>12982.1</v>
      </c>
      <c r="CU502">
        <v>12728.0333333333</v>
      </c>
      <c r="CV502">
        <v>41.187</v>
      </c>
      <c r="CW502">
        <v>42.708</v>
      </c>
      <c r="CX502">
        <v>42.062</v>
      </c>
      <c r="CY502">
        <v>42.375</v>
      </c>
      <c r="CZ502">
        <v>43.75</v>
      </c>
      <c r="DA502">
        <v>1415.68333333333</v>
      </c>
      <c r="DB502">
        <v>39.28</v>
      </c>
      <c r="DC502">
        <v>0</v>
      </c>
      <c r="DD502">
        <v>1626127293.7</v>
      </c>
      <c r="DE502">
        <v>0</v>
      </c>
      <c r="DF502">
        <v>881.929346153846</v>
      </c>
      <c r="DG502">
        <v>1.98280340830135</v>
      </c>
      <c r="DH502">
        <v>40.0717949051315</v>
      </c>
      <c r="DI502">
        <v>12977.6884615385</v>
      </c>
      <c r="DJ502">
        <v>15</v>
      </c>
      <c r="DK502">
        <v>1626126261</v>
      </c>
      <c r="DL502" t="s">
        <v>294</v>
      </c>
      <c r="DM502">
        <v>1626126255</v>
      </c>
      <c r="DN502">
        <v>1626126261</v>
      </c>
      <c r="DO502">
        <v>7</v>
      </c>
      <c r="DP502">
        <v>0.339</v>
      </c>
      <c r="DQ502">
        <v>0.02</v>
      </c>
      <c r="DR502">
        <v>2.158</v>
      </c>
      <c r="DS502">
        <v>-0.064</v>
      </c>
      <c r="DT502">
        <v>420</v>
      </c>
      <c r="DU502">
        <v>4</v>
      </c>
      <c r="DV502">
        <v>0.09</v>
      </c>
      <c r="DW502">
        <v>0.05</v>
      </c>
      <c r="DX502">
        <v>-21.0144170731707</v>
      </c>
      <c r="DY502">
        <v>0.461868292682924</v>
      </c>
      <c r="DZ502">
        <v>0.053209493479188</v>
      </c>
      <c r="EA502">
        <v>1</v>
      </c>
      <c r="EB502">
        <v>881.810514285714</v>
      </c>
      <c r="EC502">
        <v>1.89444821083806</v>
      </c>
      <c r="ED502">
        <v>0.315170826371851</v>
      </c>
      <c r="EE502">
        <v>1</v>
      </c>
      <c r="EF502">
        <v>6.55737121951219</v>
      </c>
      <c r="EG502">
        <v>0.209070313588857</v>
      </c>
      <c r="EH502">
        <v>0.0217283258079224</v>
      </c>
      <c r="EI502">
        <v>0</v>
      </c>
      <c r="EJ502">
        <v>2</v>
      </c>
      <c r="EK502">
        <v>3</v>
      </c>
      <c r="EL502" t="s">
        <v>340</v>
      </c>
      <c r="EM502">
        <v>100</v>
      </c>
      <c r="EN502">
        <v>100</v>
      </c>
      <c r="EO502">
        <v>2.125</v>
      </c>
      <c r="EP502">
        <v>0.0223</v>
      </c>
      <c r="EQ502">
        <v>1.36772170046793</v>
      </c>
      <c r="ER502">
        <v>0.00225868272383977</v>
      </c>
      <c r="ES502">
        <v>-9.96746185667655e-07</v>
      </c>
      <c r="ET502">
        <v>2.83711317370827e-10</v>
      </c>
      <c r="EU502">
        <v>-0.063082517618382</v>
      </c>
      <c r="EV502">
        <v>-0.00217948432402501</v>
      </c>
      <c r="EW502">
        <v>0.000453263451741206</v>
      </c>
      <c r="EX502">
        <v>-1.16319206543697e-06</v>
      </c>
      <c r="EY502">
        <v>-2</v>
      </c>
      <c r="EZ502">
        <v>2196</v>
      </c>
      <c r="FA502">
        <v>1</v>
      </c>
      <c r="FB502">
        <v>25</v>
      </c>
      <c r="FC502">
        <v>17.2</v>
      </c>
      <c r="FD502">
        <v>17.1</v>
      </c>
      <c r="FE502">
        <v>18</v>
      </c>
      <c r="FF502">
        <v>950.429</v>
      </c>
      <c r="FG502">
        <v>431.036</v>
      </c>
      <c r="FH502">
        <v>39.8499</v>
      </c>
      <c r="FI502">
        <v>25.6625</v>
      </c>
      <c r="FJ502">
        <v>30.0007</v>
      </c>
      <c r="FK502">
        <v>25.6046</v>
      </c>
      <c r="FL502">
        <v>25.6258</v>
      </c>
      <c r="FM502">
        <v>25.3798</v>
      </c>
      <c r="FN502">
        <v>44.4767</v>
      </c>
      <c r="FO502">
        <v>0</v>
      </c>
      <c r="FP502">
        <v>39.95</v>
      </c>
      <c r="FQ502">
        <v>420</v>
      </c>
      <c r="FR502">
        <v>10.3989</v>
      </c>
      <c r="FS502">
        <v>101.423</v>
      </c>
      <c r="FT502">
        <v>102.034</v>
      </c>
    </row>
    <row r="503" spans="1:176">
      <c r="A503">
        <v>487</v>
      </c>
      <c r="B503">
        <v>1626127286.6</v>
      </c>
      <c r="C503">
        <v>972.099999904633</v>
      </c>
      <c r="D503" t="s">
        <v>1268</v>
      </c>
      <c r="E503" t="s">
        <v>1269</v>
      </c>
      <c r="F503">
        <v>1</v>
      </c>
      <c r="I503">
        <v>1626127285.6</v>
      </c>
      <c r="J503">
        <f>(K503)/1000</f>
        <v>0</v>
      </c>
      <c r="K503">
        <f>1000*CC503*AI503*(BY503-BZ503)/(100*BR503*(1000-AI503*BY503))</f>
        <v>0</v>
      </c>
      <c r="L503">
        <f>CC503*AI503*(BX503-BW503*(1000-AI503*BZ503)/(1000-AI503*BY503))/(100*BR503)</f>
        <v>0</v>
      </c>
      <c r="M503">
        <f>BW503 - IF(AI503&gt;1, L503*BR503*100.0/(AK503*CK503), 0)</f>
        <v>0</v>
      </c>
      <c r="N503">
        <f>((T503-J503/2)*M503-L503)/(T503+J503/2)</f>
        <v>0</v>
      </c>
      <c r="O503">
        <f>N503*(CD503+CE503)/1000.0</f>
        <v>0</v>
      </c>
      <c r="P503">
        <f>(BW503 - IF(AI503&gt;1, L503*BR503*100.0/(AK503*CK503), 0))*(CD503+CE503)/1000.0</f>
        <v>0</v>
      </c>
      <c r="Q503">
        <f>2.0/((1/S503-1/R503)+SIGN(S503)*SQRT((1/S503-1/R503)*(1/S503-1/R503) + 4*BS503/((BS503+1)*(BS503+1))*(2*1/S503*1/R503-1/R503*1/R503)))</f>
        <v>0</v>
      </c>
      <c r="R503">
        <f>IF(LEFT(BT503,1)&lt;&gt;"0",IF(LEFT(BT503,1)="1",3.0,BU503),$D$5+$E$5*(CK503*CD503/($K$5*1000))+$F$5*(CK503*CD503/($K$5*1000))*MAX(MIN(BR503,$J$5),$I$5)*MAX(MIN(BR503,$J$5),$I$5)+$G$5*MAX(MIN(BR503,$J$5),$I$5)*(CK503*CD503/($K$5*1000))+$H$5*(CK503*CD503/($K$5*1000))*(CK503*CD503/($K$5*1000)))</f>
        <v>0</v>
      </c>
      <c r="S503">
        <f>J503*(1000-(1000*0.61365*exp(17.502*W503/(240.97+W503))/(CD503+CE503)+BY503)/2)/(1000*0.61365*exp(17.502*W503/(240.97+W503))/(CD503+CE503)-BY503)</f>
        <v>0</v>
      </c>
      <c r="T503">
        <f>1/((BS503+1)/(Q503/1.6)+1/(R503/1.37)) + BS503/((BS503+1)/(Q503/1.6) + BS503/(R503/1.37))</f>
        <v>0</v>
      </c>
      <c r="U503">
        <f>(BN503*BQ503)</f>
        <v>0</v>
      </c>
      <c r="V503">
        <f>(CF503+(U503+2*0.95*5.67E-8*(((CF503+$B$7)+273)^4-(CF503+273)^4)-44100*J503)/(1.84*29.3*R503+8*0.95*5.67E-8*(CF503+273)^3))</f>
        <v>0</v>
      </c>
      <c r="W503">
        <f>($C$7*CG503+$D$7*CH503+$E$7*V503)</f>
        <v>0</v>
      </c>
      <c r="X503">
        <f>0.61365*exp(17.502*W503/(240.97+W503))</f>
        <v>0</v>
      </c>
      <c r="Y503">
        <f>(Z503/AA503*100)</f>
        <v>0</v>
      </c>
      <c r="Z503">
        <f>BY503*(CD503+CE503)/1000</f>
        <v>0</v>
      </c>
      <c r="AA503">
        <f>0.61365*exp(17.502*CF503/(240.97+CF503))</f>
        <v>0</v>
      </c>
      <c r="AB503">
        <f>(X503-BY503*(CD503+CE503)/1000)</f>
        <v>0</v>
      </c>
      <c r="AC503">
        <f>(-J503*44100)</f>
        <v>0</v>
      </c>
      <c r="AD503">
        <f>2*29.3*R503*0.92*(CF503-W503)</f>
        <v>0</v>
      </c>
      <c r="AE503">
        <f>2*0.95*5.67E-8*(((CF503+$B$7)+273)^4-(W503+273)^4)</f>
        <v>0</v>
      </c>
      <c r="AF503">
        <f>U503+AE503+AC503+AD503</f>
        <v>0</v>
      </c>
      <c r="AG503">
        <v>8</v>
      </c>
      <c r="AH503">
        <v>1</v>
      </c>
      <c r="AI503">
        <f>IF(AG503*$H$13&gt;=AK503,1.0,(AK503/(AK503-AG503*$H$13)))</f>
        <v>0</v>
      </c>
      <c r="AJ503">
        <f>(AI503-1)*100</f>
        <v>0</v>
      </c>
      <c r="AK503">
        <f>MAX(0,($B$13+$C$13*CK503)/(1+$D$13*CK503)*CD503/(CF503+273)*$E$13)</f>
        <v>0</v>
      </c>
      <c r="AL503" t="s">
        <v>292</v>
      </c>
      <c r="AM503" t="s">
        <v>292</v>
      </c>
      <c r="AN503">
        <v>0</v>
      </c>
      <c r="AO503">
        <v>0</v>
      </c>
      <c r="AP503">
        <f>1-AN503/AO503</f>
        <v>0</v>
      </c>
      <c r="AQ503">
        <v>0</v>
      </c>
      <c r="AR503" t="s">
        <v>292</v>
      </c>
      <c r="AS503" t="s">
        <v>292</v>
      </c>
      <c r="AT503">
        <v>0</v>
      </c>
      <c r="AU503">
        <v>0</v>
      </c>
      <c r="AV503">
        <f>1-AT503/AU503</f>
        <v>0</v>
      </c>
      <c r="AW503">
        <v>0.5</v>
      </c>
      <c r="AX503">
        <f>BO503</f>
        <v>0</v>
      </c>
      <c r="AY503">
        <f>L503</f>
        <v>0</v>
      </c>
      <c r="AZ503">
        <f>AV503*AW503*AX503</f>
        <v>0</v>
      </c>
      <c r="BA503">
        <f>(AY503-AQ503)/AX503</f>
        <v>0</v>
      </c>
      <c r="BB503">
        <f>(AO503-AU503)/AU503</f>
        <v>0</v>
      </c>
      <c r="BC503">
        <f>AN503/(AP503+AN503/AU503)</f>
        <v>0</v>
      </c>
      <c r="BD503" t="s">
        <v>292</v>
      </c>
      <c r="BE503">
        <v>0</v>
      </c>
      <c r="BF503">
        <f>IF(BE503&lt;&gt;0, BE503, BC503)</f>
        <v>0</v>
      </c>
      <c r="BG503">
        <f>1-BF503/AU503</f>
        <v>0</v>
      </c>
      <c r="BH503">
        <f>(AU503-AT503)/(AU503-BF503)</f>
        <v>0</v>
      </c>
      <c r="BI503">
        <f>(AO503-AU503)/(AO503-BF503)</f>
        <v>0</v>
      </c>
      <c r="BJ503">
        <f>(AU503-AT503)/(AU503-AN503)</f>
        <v>0</v>
      </c>
      <c r="BK503">
        <f>(AO503-AU503)/(AO503-AN503)</f>
        <v>0</v>
      </c>
      <c r="BL503">
        <f>(BH503*BF503/AT503)</f>
        <v>0</v>
      </c>
      <c r="BM503">
        <f>(1-BL503)</f>
        <v>0</v>
      </c>
      <c r="BN503">
        <f>$B$11*CL503+$C$11*CM503+$F$11*CN503*(1-CQ503)</f>
        <v>0</v>
      </c>
      <c r="BO503">
        <f>BN503*BP503</f>
        <v>0</v>
      </c>
      <c r="BP503">
        <f>($B$11*$D$9+$C$11*$D$9+$F$11*((DA503+CS503)/MAX(DA503+CS503+DB503, 0.1)*$I$9+DB503/MAX(DA503+CS503+DB503, 0.1)*$J$9))/($B$11+$C$11+$F$11)</f>
        <v>0</v>
      </c>
      <c r="BQ503">
        <f>($B$11*$K$9+$C$11*$K$9+$F$11*((DA503+CS503)/MAX(DA503+CS503+DB503, 0.1)*$P$9+DB503/MAX(DA503+CS503+DB503, 0.1)*$Q$9))/($B$11+$C$11+$F$11)</f>
        <v>0</v>
      </c>
      <c r="BR503">
        <v>6</v>
      </c>
      <c r="BS503">
        <v>0.5</v>
      </c>
      <c r="BT503" t="s">
        <v>293</v>
      </c>
      <c r="BU503">
        <v>2</v>
      </c>
      <c r="BV503">
        <v>1626127285.6</v>
      </c>
      <c r="BW503">
        <v>399.035666666667</v>
      </c>
      <c r="BX503">
        <v>419.984666666667</v>
      </c>
      <c r="BY503">
        <v>16.8081</v>
      </c>
      <c r="BZ503">
        <v>10.2181333333333</v>
      </c>
      <c r="CA503">
        <v>396.910666666667</v>
      </c>
      <c r="CB503">
        <v>16.7855</v>
      </c>
      <c r="CC503">
        <v>900.030666666667</v>
      </c>
      <c r="CD503">
        <v>100.764333333333</v>
      </c>
      <c r="CE503">
        <v>0.113199333333333</v>
      </c>
      <c r="CF503">
        <v>32.5466</v>
      </c>
      <c r="CG503">
        <v>30.1089</v>
      </c>
      <c r="CH503">
        <v>999.9</v>
      </c>
      <c r="CI503">
        <v>0</v>
      </c>
      <c r="CJ503">
        <v>0</v>
      </c>
      <c r="CK503">
        <v>9970.62</v>
      </c>
      <c r="CL503">
        <v>0</v>
      </c>
      <c r="CM503">
        <v>0.221023</v>
      </c>
      <c r="CN503">
        <v>1460.04333333333</v>
      </c>
      <c r="CO503">
        <v>0.973005666666667</v>
      </c>
      <c r="CP503">
        <v>0.0269945333333333</v>
      </c>
      <c r="CQ503">
        <v>0</v>
      </c>
      <c r="CR503">
        <v>882.43</v>
      </c>
      <c r="CS503">
        <v>4.99999</v>
      </c>
      <c r="CT503">
        <v>12984.3666666667</v>
      </c>
      <c r="CU503">
        <v>12728.7333333333</v>
      </c>
      <c r="CV503">
        <v>41.25</v>
      </c>
      <c r="CW503">
        <v>42.729</v>
      </c>
      <c r="CX503">
        <v>42.062</v>
      </c>
      <c r="CY503">
        <v>42.375</v>
      </c>
      <c r="CZ503">
        <v>43.75</v>
      </c>
      <c r="DA503">
        <v>1415.76333333333</v>
      </c>
      <c r="DB503">
        <v>39.28</v>
      </c>
      <c r="DC503">
        <v>0</v>
      </c>
      <c r="DD503">
        <v>1626127296.1</v>
      </c>
      <c r="DE503">
        <v>0</v>
      </c>
      <c r="DF503">
        <v>882.034769230769</v>
      </c>
      <c r="DG503">
        <v>2.53490596693101</v>
      </c>
      <c r="DH503">
        <v>42.5264957642189</v>
      </c>
      <c r="DI503">
        <v>12979.3730769231</v>
      </c>
      <c r="DJ503">
        <v>15</v>
      </c>
      <c r="DK503">
        <v>1626126261</v>
      </c>
      <c r="DL503" t="s">
        <v>294</v>
      </c>
      <c r="DM503">
        <v>1626126255</v>
      </c>
      <c r="DN503">
        <v>1626126261</v>
      </c>
      <c r="DO503">
        <v>7</v>
      </c>
      <c r="DP503">
        <v>0.339</v>
      </c>
      <c r="DQ503">
        <v>0.02</v>
      </c>
      <c r="DR503">
        <v>2.158</v>
      </c>
      <c r="DS503">
        <v>-0.064</v>
      </c>
      <c r="DT503">
        <v>420</v>
      </c>
      <c r="DU503">
        <v>4</v>
      </c>
      <c r="DV503">
        <v>0.09</v>
      </c>
      <c r="DW503">
        <v>0.05</v>
      </c>
      <c r="DX503">
        <v>-21.0056487804878</v>
      </c>
      <c r="DY503">
        <v>0.447581184668985</v>
      </c>
      <c r="DZ503">
        <v>0.0525763515510087</v>
      </c>
      <c r="EA503">
        <v>1</v>
      </c>
      <c r="EB503">
        <v>881.913666666667</v>
      </c>
      <c r="EC503">
        <v>2.35585054274722</v>
      </c>
      <c r="ED503">
        <v>0.335517119345247</v>
      </c>
      <c r="EE503">
        <v>1</v>
      </c>
      <c r="EF503">
        <v>6.5646043902439</v>
      </c>
      <c r="EG503">
        <v>0.181049686411162</v>
      </c>
      <c r="EH503">
        <v>0.0188053945359459</v>
      </c>
      <c r="EI503">
        <v>0</v>
      </c>
      <c r="EJ503">
        <v>2</v>
      </c>
      <c r="EK503">
        <v>3</v>
      </c>
      <c r="EL503" t="s">
        <v>340</v>
      </c>
      <c r="EM503">
        <v>100</v>
      </c>
      <c r="EN503">
        <v>100</v>
      </c>
      <c r="EO503">
        <v>2.125</v>
      </c>
      <c r="EP503">
        <v>0.0228</v>
      </c>
      <c r="EQ503">
        <v>1.36772170046793</v>
      </c>
      <c r="ER503">
        <v>0.00225868272383977</v>
      </c>
      <c r="ES503">
        <v>-9.96746185667655e-07</v>
      </c>
      <c r="ET503">
        <v>2.83711317370827e-10</v>
      </c>
      <c r="EU503">
        <v>-0.063082517618382</v>
      </c>
      <c r="EV503">
        <v>-0.00217948432402501</v>
      </c>
      <c r="EW503">
        <v>0.000453263451741206</v>
      </c>
      <c r="EX503">
        <v>-1.16319206543697e-06</v>
      </c>
      <c r="EY503">
        <v>-2</v>
      </c>
      <c r="EZ503">
        <v>2196</v>
      </c>
      <c r="FA503">
        <v>1</v>
      </c>
      <c r="FB503">
        <v>25</v>
      </c>
      <c r="FC503">
        <v>17.2</v>
      </c>
      <c r="FD503">
        <v>17.1</v>
      </c>
      <c r="FE503">
        <v>18</v>
      </c>
      <c r="FF503">
        <v>950.435</v>
      </c>
      <c r="FG503">
        <v>431.255</v>
      </c>
      <c r="FH503">
        <v>39.9167</v>
      </c>
      <c r="FI503">
        <v>25.6662</v>
      </c>
      <c r="FJ503">
        <v>30.0006</v>
      </c>
      <c r="FK503">
        <v>25.6065</v>
      </c>
      <c r="FL503">
        <v>25.6271</v>
      </c>
      <c r="FM503">
        <v>25.3799</v>
      </c>
      <c r="FN503">
        <v>44.4767</v>
      </c>
      <c r="FO503">
        <v>0</v>
      </c>
      <c r="FP503">
        <v>40.05</v>
      </c>
      <c r="FQ503">
        <v>420</v>
      </c>
      <c r="FR503">
        <v>10.386</v>
      </c>
      <c r="FS503">
        <v>101.423</v>
      </c>
      <c r="FT503">
        <v>102.034</v>
      </c>
    </row>
    <row r="504" spans="1:176">
      <c r="A504">
        <v>488</v>
      </c>
      <c r="B504">
        <v>1626127288.6</v>
      </c>
      <c r="C504">
        <v>974.099999904633</v>
      </c>
      <c r="D504" t="s">
        <v>1270</v>
      </c>
      <c r="E504" t="s">
        <v>1271</v>
      </c>
      <c r="F504">
        <v>1</v>
      </c>
      <c r="I504">
        <v>1626127287.6</v>
      </c>
      <c r="J504">
        <f>(K504)/1000</f>
        <v>0</v>
      </c>
      <c r="K504">
        <f>1000*CC504*AI504*(BY504-BZ504)/(100*BR504*(1000-AI504*BY504))</f>
        <v>0</v>
      </c>
      <c r="L504">
        <f>CC504*AI504*(BX504-BW504*(1000-AI504*BZ504)/(1000-AI504*BY504))/(100*BR504)</f>
        <v>0</v>
      </c>
      <c r="M504">
        <f>BW504 - IF(AI504&gt;1, L504*BR504*100.0/(AK504*CK504), 0)</f>
        <v>0</v>
      </c>
      <c r="N504">
        <f>((T504-J504/2)*M504-L504)/(T504+J504/2)</f>
        <v>0</v>
      </c>
      <c r="O504">
        <f>N504*(CD504+CE504)/1000.0</f>
        <v>0</v>
      </c>
      <c r="P504">
        <f>(BW504 - IF(AI504&gt;1, L504*BR504*100.0/(AK504*CK504), 0))*(CD504+CE504)/1000.0</f>
        <v>0</v>
      </c>
      <c r="Q504">
        <f>2.0/((1/S504-1/R504)+SIGN(S504)*SQRT((1/S504-1/R504)*(1/S504-1/R504) + 4*BS504/((BS504+1)*(BS504+1))*(2*1/S504*1/R504-1/R504*1/R504)))</f>
        <v>0</v>
      </c>
      <c r="R504">
        <f>IF(LEFT(BT504,1)&lt;&gt;"0",IF(LEFT(BT504,1)="1",3.0,BU504),$D$5+$E$5*(CK504*CD504/($K$5*1000))+$F$5*(CK504*CD504/($K$5*1000))*MAX(MIN(BR504,$J$5),$I$5)*MAX(MIN(BR504,$J$5),$I$5)+$G$5*MAX(MIN(BR504,$J$5),$I$5)*(CK504*CD504/($K$5*1000))+$H$5*(CK504*CD504/($K$5*1000))*(CK504*CD504/($K$5*1000)))</f>
        <v>0</v>
      </c>
      <c r="S504">
        <f>J504*(1000-(1000*0.61365*exp(17.502*W504/(240.97+W504))/(CD504+CE504)+BY504)/2)/(1000*0.61365*exp(17.502*W504/(240.97+W504))/(CD504+CE504)-BY504)</f>
        <v>0</v>
      </c>
      <c r="T504">
        <f>1/((BS504+1)/(Q504/1.6)+1/(R504/1.37)) + BS504/((BS504+1)/(Q504/1.6) + BS504/(R504/1.37))</f>
        <v>0</v>
      </c>
      <c r="U504">
        <f>(BN504*BQ504)</f>
        <v>0</v>
      </c>
      <c r="V504">
        <f>(CF504+(U504+2*0.95*5.67E-8*(((CF504+$B$7)+273)^4-(CF504+273)^4)-44100*J504)/(1.84*29.3*R504+8*0.95*5.67E-8*(CF504+273)^3))</f>
        <v>0</v>
      </c>
      <c r="W504">
        <f>($C$7*CG504+$D$7*CH504+$E$7*V504)</f>
        <v>0</v>
      </c>
      <c r="X504">
        <f>0.61365*exp(17.502*W504/(240.97+W504))</f>
        <v>0</v>
      </c>
      <c r="Y504">
        <f>(Z504/AA504*100)</f>
        <v>0</v>
      </c>
      <c r="Z504">
        <f>BY504*(CD504+CE504)/1000</f>
        <v>0</v>
      </c>
      <c r="AA504">
        <f>0.61365*exp(17.502*CF504/(240.97+CF504))</f>
        <v>0</v>
      </c>
      <c r="AB504">
        <f>(X504-BY504*(CD504+CE504)/1000)</f>
        <v>0</v>
      </c>
      <c r="AC504">
        <f>(-J504*44100)</f>
        <v>0</v>
      </c>
      <c r="AD504">
        <f>2*29.3*R504*0.92*(CF504-W504)</f>
        <v>0</v>
      </c>
      <c r="AE504">
        <f>2*0.95*5.67E-8*(((CF504+$B$7)+273)^4-(W504+273)^4)</f>
        <v>0</v>
      </c>
      <c r="AF504">
        <f>U504+AE504+AC504+AD504</f>
        <v>0</v>
      </c>
      <c r="AG504">
        <v>8</v>
      </c>
      <c r="AH504">
        <v>1</v>
      </c>
      <c r="AI504">
        <f>IF(AG504*$H$13&gt;=AK504,1.0,(AK504/(AK504-AG504*$H$13)))</f>
        <v>0</v>
      </c>
      <c r="AJ504">
        <f>(AI504-1)*100</f>
        <v>0</v>
      </c>
      <c r="AK504">
        <f>MAX(0,($B$13+$C$13*CK504)/(1+$D$13*CK504)*CD504/(CF504+273)*$E$13)</f>
        <v>0</v>
      </c>
      <c r="AL504" t="s">
        <v>292</v>
      </c>
      <c r="AM504" t="s">
        <v>292</v>
      </c>
      <c r="AN504">
        <v>0</v>
      </c>
      <c r="AO504">
        <v>0</v>
      </c>
      <c r="AP504">
        <f>1-AN504/AO504</f>
        <v>0</v>
      </c>
      <c r="AQ504">
        <v>0</v>
      </c>
      <c r="AR504" t="s">
        <v>292</v>
      </c>
      <c r="AS504" t="s">
        <v>292</v>
      </c>
      <c r="AT504">
        <v>0</v>
      </c>
      <c r="AU504">
        <v>0</v>
      </c>
      <c r="AV504">
        <f>1-AT504/AU504</f>
        <v>0</v>
      </c>
      <c r="AW504">
        <v>0.5</v>
      </c>
      <c r="AX504">
        <f>BO504</f>
        <v>0</v>
      </c>
      <c r="AY504">
        <f>L504</f>
        <v>0</v>
      </c>
      <c r="AZ504">
        <f>AV504*AW504*AX504</f>
        <v>0</v>
      </c>
      <c r="BA504">
        <f>(AY504-AQ504)/AX504</f>
        <v>0</v>
      </c>
      <c r="BB504">
        <f>(AO504-AU504)/AU504</f>
        <v>0</v>
      </c>
      <c r="BC504">
        <f>AN504/(AP504+AN504/AU504)</f>
        <v>0</v>
      </c>
      <c r="BD504" t="s">
        <v>292</v>
      </c>
      <c r="BE504">
        <v>0</v>
      </c>
      <c r="BF504">
        <f>IF(BE504&lt;&gt;0, BE504, BC504)</f>
        <v>0</v>
      </c>
      <c r="BG504">
        <f>1-BF504/AU504</f>
        <v>0</v>
      </c>
      <c r="BH504">
        <f>(AU504-AT504)/(AU504-BF504)</f>
        <v>0</v>
      </c>
      <c r="BI504">
        <f>(AO504-AU504)/(AO504-BF504)</f>
        <v>0</v>
      </c>
      <c r="BJ504">
        <f>(AU504-AT504)/(AU504-AN504)</f>
        <v>0</v>
      </c>
      <c r="BK504">
        <f>(AO504-AU504)/(AO504-AN504)</f>
        <v>0</v>
      </c>
      <c r="BL504">
        <f>(BH504*BF504/AT504)</f>
        <v>0</v>
      </c>
      <c r="BM504">
        <f>(1-BL504)</f>
        <v>0</v>
      </c>
      <c r="BN504">
        <f>$B$11*CL504+$C$11*CM504+$F$11*CN504*(1-CQ504)</f>
        <v>0</v>
      </c>
      <c r="BO504">
        <f>BN504*BP504</f>
        <v>0</v>
      </c>
      <c r="BP504">
        <f>($B$11*$D$9+$C$11*$D$9+$F$11*((DA504+CS504)/MAX(DA504+CS504+DB504, 0.1)*$I$9+DB504/MAX(DA504+CS504+DB504, 0.1)*$J$9))/($B$11+$C$11+$F$11)</f>
        <v>0</v>
      </c>
      <c r="BQ504">
        <f>($B$11*$K$9+$C$11*$K$9+$F$11*((DA504+CS504)/MAX(DA504+CS504+DB504, 0.1)*$P$9+DB504/MAX(DA504+CS504+DB504, 0.1)*$Q$9))/($B$11+$C$11+$F$11)</f>
        <v>0</v>
      </c>
      <c r="BR504">
        <v>6</v>
      </c>
      <c r="BS504">
        <v>0.5</v>
      </c>
      <c r="BT504" t="s">
        <v>293</v>
      </c>
      <c r="BU504">
        <v>2</v>
      </c>
      <c r="BV504">
        <v>1626127287.6</v>
      </c>
      <c r="BW504">
        <v>399.042333333333</v>
      </c>
      <c r="BX504">
        <v>419.943</v>
      </c>
      <c r="BY504">
        <v>16.8560333333333</v>
      </c>
      <c r="BZ504">
        <v>10.2798</v>
      </c>
      <c r="CA504">
        <v>396.917333333333</v>
      </c>
      <c r="CB504">
        <v>16.8328666666667</v>
      </c>
      <c r="CC504">
        <v>899.984333333333</v>
      </c>
      <c r="CD504">
        <v>100.765</v>
      </c>
      <c r="CE504">
        <v>0.113214</v>
      </c>
      <c r="CF504">
        <v>32.591</v>
      </c>
      <c r="CG504">
        <v>30.1506</v>
      </c>
      <c r="CH504">
        <v>999.9</v>
      </c>
      <c r="CI504">
        <v>0</v>
      </c>
      <c r="CJ504">
        <v>0</v>
      </c>
      <c r="CK504">
        <v>10000.1933333333</v>
      </c>
      <c r="CL504">
        <v>0</v>
      </c>
      <c r="CM504">
        <v>0.221023</v>
      </c>
      <c r="CN504">
        <v>1459.95333333333</v>
      </c>
      <c r="CO504">
        <v>0.973004</v>
      </c>
      <c r="CP504">
        <v>0.0269961</v>
      </c>
      <c r="CQ504">
        <v>0</v>
      </c>
      <c r="CR504">
        <v>882.533333333333</v>
      </c>
      <c r="CS504">
        <v>4.99999</v>
      </c>
      <c r="CT504">
        <v>12984.7333333333</v>
      </c>
      <c r="CU504">
        <v>12727.9666666667</v>
      </c>
      <c r="CV504">
        <v>41.25</v>
      </c>
      <c r="CW504">
        <v>42.75</v>
      </c>
      <c r="CX504">
        <v>42.062</v>
      </c>
      <c r="CY504">
        <v>42.375</v>
      </c>
      <c r="CZ504">
        <v>43.75</v>
      </c>
      <c r="DA504">
        <v>1415.67333333333</v>
      </c>
      <c r="DB504">
        <v>39.28</v>
      </c>
      <c r="DC504">
        <v>0</v>
      </c>
      <c r="DD504">
        <v>1626127297.9</v>
      </c>
      <c r="DE504">
        <v>0</v>
      </c>
      <c r="DF504">
        <v>882.15732</v>
      </c>
      <c r="DG504">
        <v>2.70507690607481</v>
      </c>
      <c r="DH504">
        <v>43.9153845911889</v>
      </c>
      <c r="DI504">
        <v>12980.772</v>
      </c>
      <c r="DJ504">
        <v>15</v>
      </c>
      <c r="DK504">
        <v>1626126261</v>
      </c>
      <c r="DL504" t="s">
        <v>294</v>
      </c>
      <c r="DM504">
        <v>1626126255</v>
      </c>
      <c r="DN504">
        <v>1626126261</v>
      </c>
      <c r="DO504">
        <v>7</v>
      </c>
      <c r="DP504">
        <v>0.339</v>
      </c>
      <c r="DQ504">
        <v>0.02</v>
      </c>
      <c r="DR504">
        <v>2.158</v>
      </c>
      <c r="DS504">
        <v>-0.064</v>
      </c>
      <c r="DT504">
        <v>420</v>
      </c>
      <c r="DU504">
        <v>4</v>
      </c>
      <c r="DV504">
        <v>0.09</v>
      </c>
      <c r="DW504">
        <v>0.05</v>
      </c>
      <c r="DX504">
        <v>-20.9880341463415</v>
      </c>
      <c r="DY504">
        <v>0.411288501742127</v>
      </c>
      <c r="DZ504">
        <v>0.0491289324610159</v>
      </c>
      <c r="EA504">
        <v>1</v>
      </c>
      <c r="EB504">
        <v>881.992212121212</v>
      </c>
      <c r="EC504">
        <v>2.45274350444434</v>
      </c>
      <c r="ED504">
        <v>0.328043766257407</v>
      </c>
      <c r="EE504">
        <v>1</v>
      </c>
      <c r="EF504">
        <v>6.56972170731707</v>
      </c>
      <c r="EG504">
        <v>0.141742160278768</v>
      </c>
      <c r="EH504">
        <v>0.0154062196661653</v>
      </c>
      <c r="EI504">
        <v>0</v>
      </c>
      <c r="EJ504">
        <v>2</v>
      </c>
      <c r="EK504">
        <v>3</v>
      </c>
      <c r="EL504" t="s">
        <v>340</v>
      </c>
      <c r="EM504">
        <v>100</v>
      </c>
      <c r="EN504">
        <v>100</v>
      </c>
      <c r="EO504">
        <v>2.125</v>
      </c>
      <c r="EP504">
        <v>0.0235</v>
      </c>
      <c r="EQ504">
        <v>1.36772170046793</v>
      </c>
      <c r="ER504">
        <v>0.00225868272383977</v>
      </c>
      <c r="ES504">
        <v>-9.96746185667655e-07</v>
      </c>
      <c r="ET504">
        <v>2.83711317370827e-10</v>
      </c>
      <c r="EU504">
        <v>-0.063082517618382</v>
      </c>
      <c r="EV504">
        <v>-0.00217948432402501</v>
      </c>
      <c r="EW504">
        <v>0.000453263451741206</v>
      </c>
      <c r="EX504">
        <v>-1.16319206543697e-06</v>
      </c>
      <c r="EY504">
        <v>-2</v>
      </c>
      <c r="EZ504">
        <v>2196</v>
      </c>
      <c r="FA504">
        <v>1</v>
      </c>
      <c r="FB504">
        <v>25</v>
      </c>
      <c r="FC504">
        <v>17.2</v>
      </c>
      <c r="FD504">
        <v>17.1</v>
      </c>
      <c r="FE504">
        <v>18</v>
      </c>
      <c r="FF504">
        <v>950.583</v>
      </c>
      <c r="FG504">
        <v>431.125</v>
      </c>
      <c r="FH504">
        <v>39.9799</v>
      </c>
      <c r="FI504">
        <v>25.6703</v>
      </c>
      <c r="FJ504">
        <v>30.0007</v>
      </c>
      <c r="FK504">
        <v>25.6089</v>
      </c>
      <c r="FL504">
        <v>25.6296</v>
      </c>
      <c r="FM504">
        <v>25.38</v>
      </c>
      <c r="FN504">
        <v>44.4767</v>
      </c>
      <c r="FO504">
        <v>0</v>
      </c>
      <c r="FP504">
        <v>40.05</v>
      </c>
      <c r="FQ504">
        <v>420</v>
      </c>
      <c r="FR504">
        <v>10.3696</v>
      </c>
      <c r="FS504">
        <v>101.423</v>
      </c>
      <c r="FT504">
        <v>102.033</v>
      </c>
    </row>
    <row r="505" spans="1:176">
      <c r="A505">
        <v>489</v>
      </c>
      <c r="B505">
        <v>1626127290.6</v>
      </c>
      <c r="C505">
        <v>976.099999904633</v>
      </c>
      <c r="D505" t="s">
        <v>1272</v>
      </c>
      <c r="E505" t="s">
        <v>1273</v>
      </c>
      <c r="F505">
        <v>1</v>
      </c>
      <c r="I505">
        <v>1626127289.6</v>
      </c>
      <c r="J505">
        <f>(K505)/1000</f>
        <v>0</v>
      </c>
      <c r="K505">
        <f>1000*CC505*AI505*(BY505-BZ505)/(100*BR505*(1000-AI505*BY505))</f>
        <v>0</v>
      </c>
      <c r="L505">
        <f>CC505*AI505*(BX505-BW505*(1000-AI505*BZ505)/(1000-AI505*BY505))/(100*BR505)</f>
        <v>0</v>
      </c>
      <c r="M505">
        <f>BW505 - IF(AI505&gt;1, L505*BR505*100.0/(AK505*CK505), 0)</f>
        <v>0</v>
      </c>
      <c r="N505">
        <f>((T505-J505/2)*M505-L505)/(T505+J505/2)</f>
        <v>0</v>
      </c>
      <c r="O505">
        <f>N505*(CD505+CE505)/1000.0</f>
        <v>0</v>
      </c>
      <c r="P505">
        <f>(BW505 - IF(AI505&gt;1, L505*BR505*100.0/(AK505*CK505), 0))*(CD505+CE505)/1000.0</f>
        <v>0</v>
      </c>
      <c r="Q505">
        <f>2.0/((1/S505-1/R505)+SIGN(S505)*SQRT((1/S505-1/R505)*(1/S505-1/R505) + 4*BS505/((BS505+1)*(BS505+1))*(2*1/S505*1/R505-1/R505*1/R505)))</f>
        <v>0</v>
      </c>
      <c r="R505">
        <f>IF(LEFT(BT505,1)&lt;&gt;"0",IF(LEFT(BT505,1)="1",3.0,BU505),$D$5+$E$5*(CK505*CD505/($K$5*1000))+$F$5*(CK505*CD505/($K$5*1000))*MAX(MIN(BR505,$J$5),$I$5)*MAX(MIN(BR505,$J$5),$I$5)+$G$5*MAX(MIN(BR505,$J$5),$I$5)*(CK505*CD505/($K$5*1000))+$H$5*(CK505*CD505/($K$5*1000))*(CK505*CD505/($K$5*1000)))</f>
        <v>0</v>
      </c>
      <c r="S505">
        <f>J505*(1000-(1000*0.61365*exp(17.502*W505/(240.97+W505))/(CD505+CE505)+BY505)/2)/(1000*0.61365*exp(17.502*W505/(240.97+W505))/(CD505+CE505)-BY505)</f>
        <v>0</v>
      </c>
      <c r="T505">
        <f>1/((BS505+1)/(Q505/1.6)+1/(R505/1.37)) + BS505/((BS505+1)/(Q505/1.6) + BS505/(R505/1.37))</f>
        <v>0</v>
      </c>
      <c r="U505">
        <f>(BN505*BQ505)</f>
        <v>0</v>
      </c>
      <c r="V505">
        <f>(CF505+(U505+2*0.95*5.67E-8*(((CF505+$B$7)+273)^4-(CF505+273)^4)-44100*J505)/(1.84*29.3*R505+8*0.95*5.67E-8*(CF505+273)^3))</f>
        <v>0</v>
      </c>
      <c r="W505">
        <f>($C$7*CG505+$D$7*CH505+$E$7*V505)</f>
        <v>0</v>
      </c>
      <c r="X505">
        <f>0.61365*exp(17.502*W505/(240.97+W505))</f>
        <v>0</v>
      </c>
      <c r="Y505">
        <f>(Z505/AA505*100)</f>
        <v>0</v>
      </c>
      <c r="Z505">
        <f>BY505*(CD505+CE505)/1000</f>
        <v>0</v>
      </c>
      <c r="AA505">
        <f>0.61365*exp(17.502*CF505/(240.97+CF505))</f>
        <v>0</v>
      </c>
      <c r="AB505">
        <f>(X505-BY505*(CD505+CE505)/1000)</f>
        <v>0</v>
      </c>
      <c r="AC505">
        <f>(-J505*44100)</f>
        <v>0</v>
      </c>
      <c r="AD505">
        <f>2*29.3*R505*0.92*(CF505-W505)</f>
        <v>0</v>
      </c>
      <c r="AE505">
        <f>2*0.95*5.67E-8*(((CF505+$B$7)+273)^4-(W505+273)^4)</f>
        <v>0</v>
      </c>
      <c r="AF505">
        <f>U505+AE505+AC505+AD505</f>
        <v>0</v>
      </c>
      <c r="AG505">
        <v>8</v>
      </c>
      <c r="AH505">
        <v>1</v>
      </c>
      <c r="AI505">
        <f>IF(AG505*$H$13&gt;=AK505,1.0,(AK505/(AK505-AG505*$H$13)))</f>
        <v>0</v>
      </c>
      <c r="AJ505">
        <f>(AI505-1)*100</f>
        <v>0</v>
      </c>
      <c r="AK505">
        <f>MAX(0,($B$13+$C$13*CK505)/(1+$D$13*CK505)*CD505/(CF505+273)*$E$13)</f>
        <v>0</v>
      </c>
      <c r="AL505" t="s">
        <v>292</v>
      </c>
      <c r="AM505" t="s">
        <v>292</v>
      </c>
      <c r="AN505">
        <v>0</v>
      </c>
      <c r="AO505">
        <v>0</v>
      </c>
      <c r="AP505">
        <f>1-AN505/AO505</f>
        <v>0</v>
      </c>
      <c r="AQ505">
        <v>0</v>
      </c>
      <c r="AR505" t="s">
        <v>292</v>
      </c>
      <c r="AS505" t="s">
        <v>292</v>
      </c>
      <c r="AT505">
        <v>0</v>
      </c>
      <c r="AU505">
        <v>0</v>
      </c>
      <c r="AV505">
        <f>1-AT505/AU505</f>
        <v>0</v>
      </c>
      <c r="AW505">
        <v>0.5</v>
      </c>
      <c r="AX505">
        <f>BO505</f>
        <v>0</v>
      </c>
      <c r="AY505">
        <f>L505</f>
        <v>0</v>
      </c>
      <c r="AZ505">
        <f>AV505*AW505*AX505</f>
        <v>0</v>
      </c>
      <c r="BA505">
        <f>(AY505-AQ505)/AX505</f>
        <v>0</v>
      </c>
      <c r="BB505">
        <f>(AO505-AU505)/AU505</f>
        <v>0</v>
      </c>
      <c r="BC505">
        <f>AN505/(AP505+AN505/AU505)</f>
        <v>0</v>
      </c>
      <c r="BD505" t="s">
        <v>292</v>
      </c>
      <c r="BE505">
        <v>0</v>
      </c>
      <c r="BF505">
        <f>IF(BE505&lt;&gt;0, BE505, BC505)</f>
        <v>0</v>
      </c>
      <c r="BG505">
        <f>1-BF505/AU505</f>
        <v>0</v>
      </c>
      <c r="BH505">
        <f>(AU505-AT505)/(AU505-BF505)</f>
        <v>0</v>
      </c>
      <c r="BI505">
        <f>(AO505-AU505)/(AO505-BF505)</f>
        <v>0</v>
      </c>
      <c r="BJ505">
        <f>(AU505-AT505)/(AU505-AN505)</f>
        <v>0</v>
      </c>
      <c r="BK505">
        <f>(AO505-AU505)/(AO505-AN505)</f>
        <v>0</v>
      </c>
      <c r="BL505">
        <f>(BH505*BF505/AT505)</f>
        <v>0</v>
      </c>
      <c r="BM505">
        <f>(1-BL505)</f>
        <v>0</v>
      </c>
      <c r="BN505">
        <f>$B$11*CL505+$C$11*CM505+$F$11*CN505*(1-CQ505)</f>
        <v>0</v>
      </c>
      <c r="BO505">
        <f>BN505*BP505</f>
        <v>0</v>
      </c>
      <c r="BP505">
        <f>($B$11*$D$9+$C$11*$D$9+$F$11*((DA505+CS505)/MAX(DA505+CS505+DB505, 0.1)*$I$9+DB505/MAX(DA505+CS505+DB505, 0.1)*$J$9))/($B$11+$C$11+$F$11)</f>
        <v>0</v>
      </c>
      <c r="BQ505">
        <f>($B$11*$K$9+$C$11*$K$9+$F$11*((DA505+CS505)/MAX(DA505+CS505+DB505, 0.1)*$P$9+DB505/MAX(DA505+CS505+DB505, 0.1)*$Q$9))/($B$11+$C$11+$F$11)</f>
        <v>0</v>
      </c>
      <c r="BR505">
        <v>6</v>
      </c>
      <c r="BS505">
        <v>0.5</v>
      </c>
      <c r="BT505" t="s">
        <v>293</v>
      </c>
      <c r="BU505">
        <v>2</v>
      </c>
      <c r="BV505">
        <v>1626127289.6</v>
      </c>
      <c r="BW505">
        <v>399.043333333333</v>
      </c>
      <c r="BX505">
        <v>419.973</v>
      </c>
      <c r="BY505">
        <v>16.9122333333333</v>
      </c>
      <c r="BZ505">
        <v>10.3317333333333</v>
      </c>
      <c r="CA505">
        <v>396.918333333333</v>
      </c>
      <c r="CB505">
        <v>16.8884333333333</v>
      </c>
      <c r="CC505">
        <v>900.061666666667</v>
      </c>
      <c r="CD505">
        <v>100.765</v>
      </c>
      <c r="CE505">
        <v>0.113161333333333</v>
      </c>
      <c r="CF505">
        <v>32.6373</v>
      </c>
      <c r="CG505">
        <v>30.1887</v>
      </c>
      <c r="CH505">
        <v>999.9</v>
      </c>
      <c r="CI505">
        <v>0</v>
      </c>
      <c r="CJ505">
        <v>0</v>
      </c>
      <c r="CK505">
        <v>10023.3333333333</v>
      </c>
      <c r="CL505">
        <v>0</v>
      </c>
      <c r="CM505">
        <v>0.221023</v>
      </c>
      <c r="CN505">
        <v>1460.12333333333</v>
      </c>
      <c r="CO505">
        <v>0.973007333333333</v>
      </c>
      <c r="CP505">
        <v>0.0269929666666667</v>
      </c>
      <c r="CQ505">
        <v>0</v>
      </c>
      <c r="CR505">
        <v>882.326</v>
      </c>
      <c r="CS505">
        <v>4.99999</v>
      </c>
      <c r="CT505">
        <v>12988.4</v>
      </c>
      <c r="CU505">
        <v>12729.4333333333</v>
      </c>
      <c r="CV505">
        <v>41.25</v>
      </c>
      <c r="CW505">
        <v>42.729</v>
      </c>
      <c r="CX505">
        <v>42.062</v>
      </c>
      <c r="CY505">
        <v>42.375</v>
      </c>
      <c r="CZ505">
        <v>43.7913333333333</v>
      </c>
      <c r="DA505">
        <v>1415.84333333333</v>
      </c>
      <c r="DB505">
        <v>39.28</v>
      </c>
      <c r="DC505">
        <v>0</v>
      </c>
      <c r="DD505">
        <v>1626127299.7</v>
      </c>
      <c r="DE505">
        <v>0</v>
      </c>
      <c r="DF505">
        <v>882.198230769231</v>
      </c>
      <c r="DG505">
        <v>2.5076239251014</v>
      </c>
      <c r="DH505">
        <v>45.5145299522762</v>
      </c>
      <c r="DI505">
        <v>12981.9346153846</v>
      </c>
      <c r="DJ505">
        <v>15</v>
      </c>
      <c r="DK505">
        <v>1626126261</v>
      </c>
      <c r="DL505" t="s">
        <v>294</v>
      </c>
      <c r="DM505">
        <v>1626126255</v>
      </c>
      <c r="DN505">
        <v>1626126261</v>
      </c>
      <c r="DO505">
        <v>7</v>
      </c>
      <c r="DP505">
        <v>0.339</v>
      </c>
      <c r="DQ505">
        <v>0.02</v>
      </c>
      <c r="DR505">
        <v>2.158</v>
      </c>
      <c r="DS505">
        <v>-0.064</v>
      </c>
      <c r="DT505">
        <v>420</v>
      </c>
      <c r="DU505">
        <v>4</v>
      </c>
      <c r="DV505">
        <v>0.09</v>
      </c>
      <c r="DW505">
        <v>0.05</v>
      </c>
      <c r="DX505">
        <v>-20.9744390243902</v>
      </c>
      <c r="DY505">
        <v>0.379191637630652</v>
      </c>
      <c r="DZ505">
        <v>0.0465206582910072</v>
      </c>
      <c r="EA505">
        <v>1</v>
      </c>
      <c r="EB505">
        <v>882.063685714286</v>
      </c>
      <c r="EC505">
        <v>2.51934980784555</v>
      </c>
      <c r="ED505">
        <v>0.333598884156105</v>
      </c>
      <c r="EE505">
        <v>1</v>
      </c>
      <c r="EF505">
        <v>6.57276365853658</v>
      </c>
      <c r="EG505">
        <v>0.10041135888501</v>
      </c>
      <c r="EH505">
        <v>0.0128340290341441</v>
      </c>
      <c r="EI505">
        <v>0</v>
      </c>
      <c r="EJ505">
        <v>2</v>
      </c>
      <c r="EK505">
        <v>3</v>
      </c>
      <c r="EL505" t="s">
        <v>340</v>
      </c>
      <c r="EM505">
        <v>100</v>
      </c>
      <c r="EN505">
        <v>100</v>
      </c>
      <c r="EO505">
        <v>2.125</v>
      </c>
      <c r="EP505">
        <v>0.0241</v>
      </c>
      <c r="EQ505">
        <v>1.36772170046793</v>
      </c>
      <c r="ER505">
        <v>0.00225868272383977</v>
      </c>
      <c r="ES505">
        <v>-9.96746185667655e-07</v>
      </c>
      <c r="ET505">
        <v>2.83711317370827e-10</v>
      </c>
      <c r="EU505">
        <v>-0.063082517618382</v>
      </c>
      <c r="EV505">
        <v>-0.00217948432402501</v>
      </c>
      <c r="EW505">
        <v>0.000453263451741206</v>
      </c>
      <c r="EX505">
        <v>-1.16319206543697e-06</v>
      </c>
      <c r="EY505">
        <v>-2</v>
      </c>
      <c r="EZ505">
        <v>2196</v>
      </c>
      <c r="FA505">
        <v>1</v>
      </c>
      <c r="FB505">
        <v>25</v>
      </c>
      <c r="FC505">
        <v>17.3</v>
      </c>
      <c r="FD505">
        <v>17.2</v>
      </c>
      <c r="FE505">
        <v>18</v>
      </c>
      <c r="FF505">
        <v>950.412</v>
      </c>
      <c r="FG505">
        <v>431.068</v>
      </c>
      <c r="FH505">
        <v>40.0528</v>
      </c>
      <c r="FI505">
        <v>25.6736</v>
      </c>
      <c r="FJ505">
        <v>30.0009</v>
      </c>
      <c r="FK505">
        <v>25.6111</v>
      </c>
      <c r="FL505">
        <v>25.6317</v>
      </c>
      <c r="FM505">
        <v>25.3802</v>
      </c>
      <c r="FN505">
        <v>44.4767</v>
      </c>
      <c r="FO505">
        <v>0</v>
      </c>
      <c r="FP505">
        <v>40.15</v>
      </c>
      <c r="FQ505">
        <v>420</v>
      </c>
      <c r="FR505">
        <v>10.3436</v>
      </c>
      <c r="FS505">
        <v>101.423</v>
      </c>
      <c r="FT505">
        <v>102.033</v>
      </c>
    </row>
    <row r="506" spans="1:176">
      <c r="A506">
        <v>490</v>
      </c>
      <c r="B506">
        <v>1626127292.6</v>
      </c>
      <c r="C506">
        <v>978.099999904633</v>
      </c>
      <c r="D506" t="s">
        <v>1274</v>
      </c>
      <c r="E506" t="s">
        <v>1275</v>
      </c>
      <c r="F506">
        <v>1</v>
      </c>
      <c r="I506">
        <v>1626127291.6</v>
      </c>
      <c r="J506">
        <f>(K506)/1000</f>
        <v>0</v>
      </c>
      <c r="K506">
        <f>1000*CC506*AI506*(BY506-BZ506)/(100*BR506*(1000-AI506*BY506))</f>
        <v>0</v>
      </c>
      <c r="L506">
        <f>CC506*AI506*(BX506-BW506*(1000-AI506*BZ506)/(1000-AI506*BY506))/(100*BR506)</f>
        <v>0</v>
      </c>
      <c r="M506">
        <f>BW506 - IF(AI506&gt;1, L506*BR506*100.0/(AK506*CK506), 0)</f>
        <v>0</v>
      </c>
      <c r="N506">
        <f>((T506-J506/2)*M506-L506)/(T506+J506/2)</f>
        <v>0</v>
      </c>
      <c r="O506">
        <f>N506*(CD506+CE506)/1000.0</f>
        <v>0</v>
      </c>
      <c r="P506">
        <f>(BW506 - IF(AI506&gt;1, L506*BR506*100.0/(AK506*CK506), 0))*(CD506+CE506)/1000.0</f>
        <v>0</v>
      </c>
      <c r="Q506">
        <f>2.0/((1/S506-1/R506)+SIGN(S506)*SQRT((1/S506-1/R506)*(1/S506-1/R506) + 4*BS506/((BS506+1)*(BS506+1))*(2*1/S506*1/R506-1/R506*1/R506)))</f>
        <v>0</v>
      </c>
      <c r="R506">
        <f>IF(LEFT(BT506,1)&lt;&gt;"0",IF(LEFT(BT506,1)="1",3.0,BU506),$D$5+$E$5*(CK506*CD506/($K$5*1000))+$F$5*(CK506*CD506/($K$5*1000))*MAX(MIN(BR506,$J$5),$I$5)*MAX(MIN(BR506,$J$5),$I$5)+$G$5*MAX(MIN(BR506,$J$5),$I$5)*(CK506*CD506/($K$5*1000))+$H$5*(CK506*CD506/($K$5*1000))*(CK506*CD506/($K$5*1000)))</f>
        <v>0</v>
      </c>
      <c r="S506">
        <f>J506*(1000-(1000*0.61365*exp(17.502*W506/(240.97+W506))/(CD506+CE506)+BY506)/2)/(1000*0.61365*exp(17.502*W506/(240.97+W506))/(CD506+CE506)-BY506)</f>
        <v>0</v>
      </c>
      <c r="T506">
        <f>1/((BS506+1)/(Q506/1.6)+1/(R506/1.37)) + BS506/((BS506+1)/(Q506/1.6) + BS506/(R506/1.37))</f>
        <v>0</v>
      </c>
      <c r="U506">
        <f>(BN506*BQ506)</f>
        <v>0</v>
      </c>
      <c r="V506">
        <f>(CF506+(U506+2*0.95*5.67E-8*(((CF506+$B$7)+273)^4-(CF506+273)^4)-44100*J506)/(1.84*29.3*R506+8*0.95*5.67E-8*(CF506+273)^3))</f>
        <v>0</v>
      </c>
      <c r="W506">
        <f>($C$7*CG506+$D$7*CH506+$E$7*V506)</f>
        <v>0</v>
      </c>
      <c r="X506">
        <f>0.61365*exp(17.502*W506/(240.97+W506))</f>
        <v>0</v>
      </c>
      <c r="Y506">
        <f>(Z506/AA506*100)</f>
        <v>0</v>
      </c>
      <c r="Z506">
        <f>BY506*(CD506+CE506)/1000</f>
        <v>0</v>
      </c>
      <c r="AA506">
        <f>0.61365*exp(17.502*CF506/(240.97+CF506))</f>
        <v>0</v>
      </c>
      <c r="AB506">
        <f>(X506-BY506*(CD506+CE506)/1000)</f>
        <v>0</v>
      </c>
      <c r="AC506">
        <f>(-J506*44100)</f>
        <v>0</v>
      </c>
      <c r="AD506">
        <f>2*29.3*R506*0.92*(CF506-W506)</f>
        <v>0</v>
      </c>
      <c r="AE506">
        <f>2*0.95*5.67E-8*(((CF506+$B$7)+273)^4-(W506+273)^4)</f>
        <v>0</v>
      </c>
      <c r="AF506">
        <f>U506+AE506+AC506+AD506</f>
        <v>0</v>
      </c>
      <c r="AG506">
        <v>8</v>
      </c>
      <c r="AH506">
        <v>1</v>
      </c>
      <c r="AI506">
        <f>IF(AG506*$H$13&gt;=AK506,1.0,(AK506/(AK506-AG506*$H$13)))</f>
        <v>0</v>
      </c>
      <c r="AJ506">
        <f>(AI506-1)*100</f>
        <v>0</v>
      </c>
      <c r="AK506">
        <f>MAX(0,($B$13+$C$13*CK506)/(1+$D$13*CK506)*CD506/(CF506+273)*$E$13)</f>
        <v>0</v>
      </c>
      <c r="AL506" t="s">
        <v>292</v>
      </c>
      <c r="AM506" t="s">
        <v>292</v>
      </c>
      <c r="AN506">
        <v>0</v>
      </c>
      <c r="AO506">
        <v>0</v>
      </c>
      <c r="AP506">
        <f>1-AN506/AO506</f>
        <v>0</v>
      </c>
      <c r="AQ506">
        <v>0</v>
      </c>
      <c r="AR506" t="s">
        <v>292</v>
      </c>
      <c r="AS506" t="s">
        <v>292</v>
      </c>
      <c r="AT506">
        <v>0</v>
      </c>
      <c r="AU506">
        <v>0</v>
      </c>
      <c r="AV506">
        <f>1-AT506/AU506</f>
        <v>0</v>
      </c>
      <c r="AW506">
        <v>0.5</v>
      </c>
      <c r="AX506">
        <f>BO506</f>
        <v>0</v>
      </c>
      <c r="AY506">
        <f>L506</f>
        <v>0</v>
      </c>
      <c r="AZ506">
        <f>AV506*AW506*AX506</f>
        <v>0</v>
      </c>
      <c r="BA506">
        <f>(AY506-AQ506)/AX506</f>
        <v>0</v>
      </c>
      <c r="BB506">
        <f>(AO506-AU506)/AU506</f>
        <v>0</v>
      </c>
      <c r="BC506">
        <f>AN506/(AP506+AN506/AU506)</f>
        <v>0</v>
      </c>
      <c r="BD506" t="s">
        <v>292</v>
      </c>
      <c r="BE506">
        <v>0</v>
      </c>
      <c r="BF506">
        <f>IF(BE506&lt;&gt;0, BE506, BC506)</f>
        <v>0</v>
      </c>
      <c r="BG506">
        <f>1-BF506/AU506</f>
        <v>0</v>
      </c>
      <c r="BH506">
        <f>(AU506-AT506)/(AU506-BF506)</f>
        <v>0</v>
      </c>
      <c r="BI506">
        <f>(AO506-AU506)/(AO506-BF506)</f>
        <v>0</v>
      </c>
      <c r="BJ506">
        <f>(AU506-AT506)/(AU506-AN506)</f>
        <v>0</v>
      </c>
      <c r="BK506">
        <f>(AO506-AU506)/(AO506-AN506)</f>
        <v>0</v>
      </c>
      <c r="BL506">
        <f>(BH506*BF506/AT506)</f>
        <v>0</v>
      </c>
      <c r="BM506">
        <f>(1-BL506)</f>
        <v>0</v>
      </c>
      <c r="BN506">
        <f>$B$11*CL506+$C$11*CM506+$F$11*CN506*(1-CQ506)</f>
        <v>0</v>
      </c>
      <c r="BO506">
        <f>BN506*BP506</f>
        <v>0</v>
      </c>
      <c r="BP506">
        <f>($B$11*$D$9+$C$11*$D$9+$F$11*((DA506+CS506)/MAX(DA506+CS506+DB506, 0.1)*$I$9+DB506/MAX(DA506+CS506+DB506, 0.1)*$J$9))/($B$11+$C$11+$F$11)</f>
        <v>0</v>
      </c>
      <c r="BQ506">
        <f>($B$11*$K$9+$C$11*$K$9+$F$11*((DA506+CS506)/MAX(DA506+CS506+DB506, 0.1)*$P$9+DB506/MAX(DA506+CS506+DB506, 0.1)*$Q$9))/($B$11+$C$11+$F$11)</f>
        <v>0</v>
      </c>
      <c r="BR506">
        <v>6</v>
      </c>
      <c r="BS506">
        <v>0.5</v>
      </c>
      <c r="BT506" t="s">
        <v>293</v>
      </c>
      <c r="BU506">
        <v>2</v>
      </c>
      <c r="BV506">
        <v>1626127291.6</v>
      </c>
      <c r="BW506">
        <v>399.054</v>
      </c>
      <c r="BX506">
        <v>419.996333333333</v>
      </c>
      <c r="BY506">
        <v>16.9592</v>
      </c>
      <c r="BZ506">
        <v>10.3515666666667</v>
      </c>
      <c r="CA506">
        <v>396.929</v>
      </c>
      <c r="CB506">
        <v>16.9348</v>
      </c>
      <c r="CC506">
        <v>899.982333333333</v>
      </c>
      <c r="CD506">
        <v>100.764666666667</v>
      </c>
      <c r="CE506">
        <v>0.112905</v>
      </c>
      <c r="CF506">
        <v>32.6815333333333</v>
      </c>
      <c r="CG506">
        <v>30.2245</v>
      </c>
      <c r="CH506">
        <v>999.9</v>
      </c>
      <c r="CI506">
        <v>0</v>
      </c>
      <c r="CJ506">
        <v>0</v>
      </c>
      <c r="CK506">
        <v>10024.3333333333</v>
      </c>
      <c r="CL506">
        <v>0</v>
      </c>
      <c r="CM506">
        <v>0.221023</v>
      </c>
      <c r="CN506">
        <v>1459.94666666667</v>
      </c>
      <c r="CO506">
        <v>0.973004</v>
      </c>
      <c r="CP506">
        <v>0.0269961</v>
      </c>
      <c r="CQ506">
        <v>0</v>
      </c>
      <c r="CR506">
        <v>882.466666666667</v>
      </c>
      <c r="CS506">
        <v>4.99999</v>
      </c>
      <c r="CT506">
        <v>12987.3666666667</v>
      </c>
      <c r="CU506">
        <v>12727.8666666667</v>
      </c>
      <c r="CV506">
        <v>41.25</v>
      </c>
      <c r="CW506">
        <v>42.75</v>
      </c>
      <c r="CX506">
        <v>42.062</v>
      </c>
      <c r="CY506">
        <v>42.375</v>
      </c>
      <c r="CZ506">
        <v>43.812</v>
      </c>
      <c r="DA506">
        <v>1415.66666666667</v>
      </c>
      <c r="DB506">
        <v>39.28</v>
      </c>
      <c r="DC506">
        <v>0</v>
      </c>
      <c r="DD506">
        <v>1626127302.1</v>
      </c>
      <c r="DE506">
        <v>0</v>
      </c>
      <c r="DF506">
        <v>882.264461538462</v>
      </c>
      <c r="DG506">
        <v>2.50618802465403</v>
      </c>
      <c r="DH506">
        <v>41.8051282134905</v>
      </c>
      <c r="DI506">
        <v>12983.6230769231</v>
      </c>
      <c r="DJ506">
        <v>15</v>
      </c>
      <c r="DK506">
        <v>1626126261</v>
      </c>
      <c r="DL506" t="s">
        <v>294</v>
      </c>
      <c r="DM506">
        <v>1626126255</v>
      </c>
      <c r="DN506">
        <v>1626126261</v>
      </c>
      <c r="DO506">
        <v>7</v>
      </c>
      <c r="DP506">
        <v>0.339</v>
      </c>
      <c r="DQ506">
        <v>0.02</v>
      </c>
      <c r="DR506">
        <v>2.158</v>
      </c>
      <c r="DS506">
        <v>-0.064</v>
      </c>
      <c r="DT506">
        <v>420</v>
      </c>
      <c r="DU506">
        <v>4</v>
      </c>
      <c r="DV506">
        <v>0.09</v>
      </c>
      <c r="DW506">
        <v>0.05</v>
      </c>
      <c r="DX506">
        <v>-20.9664682926829</v>
      </c>
      <c r="DY506">
        <v>0.342842508710724</v>
      </c>
      <c r="DZ506">
        <v>0.0446374798168772</v>
      </c>
      <c r="EA506">
        <v>1</v>
      </c>
      <c r="EB506">
        <v>882.161606060606</v>
      </c>
      <c r="EC506">
        <v>2.40394503011025</v>
      </c>
      <c r="ED506">
        <v>0.315594478904149</v>
      </c>
      <c r="EE506">
        <v>1</v>
      </c>
      <c r="EF506">
        <v>6.57777048780488</v>
      </c>
      <c r="EG506">
        <v>0.0853400696864208</v>
      </c>
      <c r="EH506">
        <v>0.0111779914316022</v>
      </c>
      <c r="EI506">
        <v>1</v>
      </c>
      <c r="EJ506">
        <v>3</v>
      </c>
      <c r="EK506">
        <v>3</v>
      </c>
      <c r="EL506" t="s">
        <v>295</v>
      </c>
      <c r="EM506">
        <v>100</v>
      </c>
      <c r="EN506">
        <v>100</v>
      </c>
      <c r="EO506">
        <v>2.125</v>
      </c>
      <c r="EP506">
        <v>0.0246</v>
      </c>
      <c r="EQ506">
        <v>1.36772170046793</v>
      </c>
      <c r="ER506">
        <v>0.00225868272383977</v>
      </c>
      <c r="ES506">
        <v>-9.96746185667655e-07</v>
      </c>
      <c r="ET506">
        <v>2.83711317370827e-10</v>
      </c>
      <c r="EU506">
        <v>-0.063082517618382</v>
      </c>
      <c r="EV506">
        <v>-0.00217948432402501</v>
      </c>
      <c r="EW506">
        <v>0.000453263451741206</v>
      </c>
      <c r="EX506">
        <v>-1.16319206543697e-06</v>
      </c>
      <c r="EY506">
        <v>-2</v>
      </c>
      <c r="EZ506">
        <v>2196</v>
      </c>
      <c r="FA506">
        <v>1</v>
      </c>
      <c r="FB506">
        <v>25</v>
      </c>
      <c r="FC506">
        <v>17.3</v>
      </c>
      <c r="FD506">
        <v>17.2</v>
      </c>
      <c r="FE506">
        <v>18</v>
      </c>
      <c r="FF506">
        <v>950.368</v>
      </c>
      <c r="FG506">
        <v>430.935</v>
      </c>
      <c r="FH506">
        <v>40.1197</v>
      </c>
      <c r="FI506">
        <v>25.6772</v>
      </c>
      <c r="FJ506">
        <v>30.0007</v>
      </c>
      <c r="FK506">
        <v>25.6131</v>
      </c>
      <c r="FL506">
        <v>25.6336</v>
      </c>
      <c r="FM506">
        <v>25.3815</v>
      </c>
      <c r="FN506">
        <v>44.4767</v>
      </c>
      <c r="FO506">
        <v>0</v>
      </c>
      <c r="FP506">
        <v>40.25</v>
      </c>
      <c r="FQ506">
        <v>420</v>
      </c>
      <c r="FR506">
        <v>10.474</v>
      </c>
      <c r="FS506">
        <v>101.425</v>
      </c>
      <c r="FT506">
        <v>102.032</v>
      </c>
    </row>
    <row r="507" spans="1:176">
      <c r="A507">
        <v>491</v>
      </c>
      <c r="B507">
        <v>1626127294.6</v>
      </c>
      <c r="C507">
        <v>980.099999904633</v>
      </c>
      <c r="D507" t="s">
        <v>1276</v>
      </c>
      <c r="E507" t="s">
        <v>1277</v>
      </c>
      <c r="F507">
        <v>1</v>
      </c>
      <c r="I507">
        <v>1626127293.6</v>
      </c>
      <c r="J507">
        <f>(K507)/1000</f>
        <v>0</v>
      </c>
      <c r="K507">
        <f>1000*CC507*AI507*(BY507-BZ507)/(100*BR507*(1000-AI507*BY507))</f>
        <v>0</v>
      </c>
      <c r="L507">
        <f>CC507*AI507*(BX507-BW507*(1000-AI507*BZ507)/(1000-AI507*BY507))/(100*BR507)</f>
        <v>0</v>
      </c>
      <c r="M507">
        <f>BW507 - IF(AI507&gt;1, L507*BR507*100.0/(AK507*CK507), 0)</f>
        <v>0</v>
      </c>
      <c r="N507">
        <f>((T507-J507/2)*M507-L507)/(T507+J507/2)</f>
        <v>0</v>
      </c>
      <c r="O507">
        <f>N507*(CD507+CE507)/1000.0</f>
        <v>0</v>
      </c>
      <c r="P507">
        <f>(BW507 - IF(AI507&gt;1, L507*BR507*100.0/(AK507*CK507), 0))*(CD507+CE507)/1000.0</f>
        <v>0</v>
      </c>
      <c r="Q507">
        <f>2.0/((1/S507-1/R507)+SIGN(S507)*SQRT((1/S507-1/R507)*(1/S507-1/R507) + 4*BS507/((BS507+1)*(BS507+1))*(2*1/S507*1/R507-1/R507*1/R507)))</f>
        <v>0</v>
      </c>
      <c r="R507">
        <f>IF(LEFT(BT507,1)&lt;&gt;"0",IF(LEFT(BT507,1)="1",3.0,BU507),$D$5+$E$5*(CK507*CD507/($K$5*1000))+$F$5*(CK507*CD507/($K$5*1000))*MAX(MIN(BR507,$J$5),$I$5)*MAX(MIN(BR507,$J$5),$I$5)+$G$5*MAX(MIN(BR507,$J$5),$I$5)*(CK507*CD507/($K$5*1000))+$H$5*(CK507*CD507/($K$5*1000))*(CK507*CD507/($K$5*1000)))</f>
        <v>0</v>
      </c>
      <c r="S507">
        <f>J507*(1000-(1000*0.61365*exp(17.502*W507/(240.97+W507))/(CD507+CE507)+BY507)/2)/(1000*0.61365*exp(17.502*W507/(240.97+W507))/(CD507+CE507)-BY507)</f>
        <v>0</v>
      </c>
      <c r="T507">
        <f>1/((BS507+1)/(Q507/1.6)+1/(R507/1.37)) + BS507/((BS507+1)/(Q507/1.6) + BS507/(R507/1.37))</f>
        <v>0</v>
      </c>
      <c r="U507">
        <f>(BN507*BQ507)</f>
        <v>0</v>
      </c>
      <c r="V507">
        <f>(CF507+(U507+2*0.95*5.67E-8*(((CF507+$B$7)+273)^4-(CF507+273)^4)-44100*J507)/(1.84*29.3*R507+8*0.95*5.67E-8*(CF507+273)^3))</f>
        <v>0</v>
      </c>
      <c r="W507">
        <f>($C$7*CG507+$D$7*CH507+$E$7*V507)</f>
        <v>0</v>
      </c>
      <c r="X507">
        <f>0.61365*exp(17.502*W507/(240.97+W507))</f>
        <v>0</v>
      </c>
      <c r="Y507">
        <f>(Z507/AA507*100)</f>
        <v>0</v>
      </c>
      <c r="Z507">
        <f>BY507*(CD507+CE507)/1000</f>
        <v>0</v>
      </c>
      <c r="AA507">
        <f>0.61365*exp(17.502*CF507/(240.97+CF507))</f>
        <v>0</v>
      </c>
      <c r="AB507">
        <f>(X507-BY507*(CD507+CE507)/1000)</f>
        <v>0</v>
      </c>
      <c r="AC507">
        <f>(-J507*44100)</f>
        <v>0</v>
      </c>
      <c r="AD507">
        <f>2*29.3*R507*0.92*(CF507-W507)</f>
        <v>0</v>
      </c>
      <c r="AE507">
        <f>2*0.95*5.67E-8*(((CF507+$B$7)+273)^4-(W507+273)^4)</f>
        <v>0</v>
      </c>
      <c r="AF507">
        <f>U507+AE507+AC507+AD507</f>
        <v>0</v>
      </c>
      <c r="AG507">
        <v>8</v>
      </c>
      <c r="AH507">
        <v>1</v>
      </c>
      <c r="AI507">
        <f>IF(AG507*$H$13&gt;=AK507,1.0,(AK507/(AK507-AG507*$H$13)))</f>
        <v>0</v>
      </c>
      <c r="AJ507">
        <f>(AI507-1)*100</f>
        <v>0</v>
      </c>
      <c r="AK507">
        <f>MAX(0,($B$13+$C$13*CK507)/(1+$D$13*CK507)*CD507/(CF507+273)*$E$13)</f>
        <v>0</v>
      </c>
      <c r="AL507" t="s">
        <v>292</v>
      </c>
      <c r="AM507" t="s">
        <v>292</v>
      </c>
      <c r="AN507">
        <v>0</v>
      </c>
      <c r="AO507">
        <v>0</v>
      </c>
      <c r="AP507">
        <f>1-AN507/AO507</f>
        <v>0</v>
      </c>
      <c r="AQ507">
        <v>0</v>
      </c>
      <c r="AR507" t="s">
        <v>292</v>
      </c>
      <c r="AS507" t="s">
        <v>292</v>
      </c>
      <c r="AT507">
        <v>0</v>
      </c>
      <c r="AU507">
        <v>0</v>
      </c>
      <c r="AV507">
        <f>1-AT507/AU507</f>
        <v>0</v>
      </c>
      <c r="AW507">
        <v>0.5</v>
      </c>
      <c r="AX507">
        <f>BO507</f>
        <v>0</v>
      </c>
      <c r="AY507">
        <f>L507</f>
        <v>0</v>
      </c>
      <c r="AZ507">
        <f>AV507*AW507*AX507</f>
        <v>0</v>
      </c>
      <c r="BA507">
        <f>(AY507-AQ507)/AX507</f>
        <v>0</v>
      </c>
      <c r="BB507">
        <f>(AO507-AU507)/AU507</f>
        <v>0</v>
      </c>
      <c r="BC507">
        <f>AN507/(AP507+AN507/AU507)</f>
        <v>0</v>
      </c>
      <c r="BD507" t="s">
        <v>292</v>
      </c>
      <c r="BE507">
        <v>0</v>
      </c>
      <c r="BF507">
        <f>IF(BE507&lt;&gt;0, BE507, BC507)</f>
        <v>0</v>
      </c>
      <c r="BG507">
        <f>1-BF507/AU507</f>
        <v>0</v>
      </c>
      <c r="BH507">
        <f>(AU507-AT507)/(AU507-BF507)</f>
        <v>0</v>
      </c>
      <c r="BI507">
        <f>(AO507-AU507)/(AO507-BF507)</f>
        <v>0</v>
      </c>
      <c r="BJ507">
        <f>(AU507-AT507)/(AU507-AN507)</f>
        <v>0</v>
      </c>
      <c r="BK507">
        <f>(AO507-AU507)/(AO507-AN507)</f>
        <v>0</v>
      </c>
      <c r="BL507">
        <f>(BH507*BF507/AT507)</f>
        <v>0</v>
      </c>
      <c r="BM507">
        <f>(1-BL507)</f>
        <v>0</v>
      </c>
      <c r="BN507">
        <f>$B$11*CL507+$C$11*CM507+$F$11*CN507*(1-CQ507)</f>
        <v>0</v>
      </c>
      <c r="BO507">
        <f>BN507*BP507</f>
        <v>0</v>
      </c>
      <c r="BP507">
        <f>($B$11*$D$9+$C$11*$D$9+$F$11*((DA507+CS507)/MAX(DA507+CS507+DB507, 0.1)*$I$9+DB507/MAX(DA507+CS507+DB507, 0.1)*$J$9))/($B$11+$C$11+$F$11)</f>
        <v>0</v>
      </c>
      <c r="BQ507">
        <f>($B$11*$K$9+$C$11*$K$9+$F$11*((DA507+CS507)/MAX(DA507+CS507+DB507, 0.1)*$P$9+DB507/MAX(DA507+CS507+DB507, 0.1)*$Q$9))/($B$11+$C$11+$F$11)</f>
        <v>0</v>
      </c>
      <c r="BR507">
        <v>6</v>
      </c>
      <c r="BS507">
        <v>0.5</v>
      </c>
      <c r="BT507" t="s">
        <v>293</v>
      </c>
      <c r="BU507">
        <v>2</v>
      </c>
      <c r="BV507">
        <v>1626127293.6</v>
      </c>
      <c r="BW507">
        <v>399.035</v>
      </c>
      <c r="BX507">
        <v>419.975</v>
      </c>
      <c r="BY507">
        <v>16.9964</v>
      </c>
      <c r="BZ507">
        <v>10.3578333333333</v>
      </c>
      <c r="CA507">
        <v>396.91</v>
      </c>
      <c r="CB507">
        <v>16.9716</v>
      </c>
      <c r="CC507">
        <v>899.934333333333</v>
      </c>
      <c r="CD507">
        <v>100.767666666667</v>
      </c>
      <c r="CE507">
        <v>0.112154</v>
      </c>
      <c r="CF507">
        <v>32.7258</v>
      </c>
      <c r="CG507">
        <v>30.2606333333333</v>
      </c>
      <c r="CH507">
        <v>999.9</v>
      </c>
      <c r="CI507">
        <v>0</v>
      </c>
      <c r="CJ507">
        <v>0</v>
      </c>
      <c r="CK507">
        <v>10019.1666666667</v>
      </c>
      <c r="CL507">
        <v>0</v>
      </c>
      <c r="CM507">
        <v>0.221023</v>
      </c>
      <c r="CN507">
        <v>1460.10666666667</v>
      </c>
      <c r="CO507">
        <v>0.973005666666667</v>
      </c>
      <c r="CP507">
        <v>0.0269945333333333</v>
      </c>
      <c r="CQ507">
        <v>0</v>
      </c>
      <c r="CR507">
        <v>882.666666666667</v>
      </c>
      <c r="CS507">
        <v>4.99999</v>
      </c>
      <c r="CT507">
        <v>12991.1666666667</v>
      </c>
      <c r="CU507">
        <v>12729.3333333333</v>
      </c>
      <c r="CV507">
        <v>41.25</v>
      </c>
      <c r="CW507">
        <v>42.75</v>
      </c>
      <c r="CX507">
        <v>42.062</v>
      </c>
      <c r="CY507">
        <v>42.375</v>
      </c>
      <c r="CZ507">
        <v>43.812</v>
      </c>
      <c r="DA507">
        <v>1415.82666666667</v>
      </c>
      <c r="DB507">
        <v>39.28</v>
      </c>
      <c r="DC507">
        <v>0</v>
      </c>
      <c r="DD507">
        <v>1626127303.9</v>
      </c>
      <c r="DE507">
        <v>0</v>
      </c>
      <c r="DF507">
        <v>882.369</v>
      </c>
      <c r="DG507">
        <v>2.06246152696863</v>
      </c>
      <c r="DH507">
        <v>44.3307691558031</v>
      </c>
      <c r="DI507">
        <v>12985.38</v>
      </c>
      <c r="DJ507">
        <v>15</v>
      </c>
      <c r="DK507">
        <v>1626126261</v>
      </c>
      <c r="DL507" t="s">
        <v>294</v>
      </c>
      <c r="DM507">
        <v>1626126255</v>
      </c>
      <c r="DN507">
        <v>1626126261</v>
      </c>
      <c r="DO507">
        <v>7</v>
      </c>
      <c r="DP507">
        <v>0.339</v>
      </c>
      <c r="DQ507">
        <v>0.02</v>
      </c>
      <c r="DR507">
        <v>2.158</v>
      </c>
      <c r="DS507">
        <v>-0.064</v>
      </c>
      <c r="DT507">
        <v>420</v>
      </c>
      <c r="DU507">
        <v>4</v>
      </c>
      <c r="DV507">
        <v>0.09</v>
      </c>
      <c r="DW507">
        <v>0.05</v>
      </c>
      <c r="DX507">
        <v>-20.9578292682927</v>
      </c>
      <c r="DY507">
        <v>0.24721672473868</v>
      </c>
      <c r="DZ507">
        <v>0.0389131317975547</v>
      </c>
      <c r="EA507">
        <v>1</v>
      </c>
      <c r="EB507">
        <v>882.23596969697</v>
      </c>
      <c r="EC507">
        <v>2.33910046484617</v>
      </c>
      <c r="ED507">
        <v>0.306296497753847</v>
      </c>
      <c r="EE507">
        <v>1</v>
      </c>
      <c r="EF507">
        <v>6.58464463414634</v>
      </c>
      <c r="EG507">
        <v>0.124146898954701</v>
      </c>
      <c r="EH507">
        <v>0.0168642587997858</v>
      </c>
      <c r="EI507">
        <v>0</v>
      </c>
      <c r="EJ507">
        <v>2</v>
      </c>
      <c r="EK507">
        <v>3</v>
      </c>
      <c r="EL507" t="s">
        <v>340</v>
      </c>
      <c r="EM507">
        <v>100</v>
      </c>
      <c r="EN507">
        <v>100</v>
      </c>
      <c r="EO507">
        <v>2.125</v>
      </c>
      <c r="EP507">
        <v>0.0249</v>
      </c>
      <c r="EQ507">
        <v>1.36772170046793</v>
      </c>
      <c r="ER507">
        <v>0.00225868272383977</v>
      </c>
      <c r="ES507">
        <v>-9.96746185667655e-07</v>
      </c>
      <c r="ET507">
        <v>2.83711317370827e-10</v>
      </c>
      <c r="EU507">
        <v>-0.063082517618382</v>
      </c>
      <c r="EV507">
        <v>-0.00217948432402501</v>
      </c>
      <c r="EW507">
        <v>0.000453263451741206</v>
      </c>
      <c r="EX507">
        <v>-1.16319206543697e-06</v>
      </c>
      <c r="EY507">
        <v>-2</v>
      </c>
      <c r="EZ507">
        <v>2196</v>
      </c>
      <c r="FA507">
        <v>1</v>
      </c>
      <c r="FB507">
        <v>25</v>
      </c>
      <c r="FC507">
        <v>17.3</v>
      </c>
      <c r="FD507">
        <v>17.2</v>
      </c>
      <c r="FE507">
        <v>18</v>
      </c>
      <c r="FF507">
        <v>950.514</v>
      </c>
      <c r="FG507">
        <v>430.801</v>
      </c>
      <c r="FH507">
        <v>40.1774</v>
      </c>
      <c r="FI507">
        <v>25.682</v>
      </c>
      <c r="FJ507">
        <v>30.0005</v>
      </c>
      <c r="FK507">
        <v>25.6154</v>
      </c>
      <c r="FL507">
        <v>25.6353</v>
      </c>
      <c r="FM507">
        <v>25.3815</v>
      </c>
      <c r="FN507">
        <v>44.1964</v>
      </c>
      <c r="FO507">
        <v>0</v>
      </c>
      <c r="FP507">
        <v>40.25</v>
      </c>
      <c r="FQ507">
        <v>420</v>
      </c>
      <c r="FR507">
        <v>10.5017</v>
      </c>
      <c r="FS507">
        <v>101.425</v>
      </c>
      <c r="FT507">
        <v>102.031</v>
      </c>
    </row>
    <row r="508" spans="1:176">
      <c r="A508">
        <v>492</v>
      </c>
      <c r="B508">
        <v>1626127296.6</v>
      </c>
      <c r="C508">
        <v>982.099999904633</v>
      </c>
      <c r="D508" t="s">
        <v>1278</v>
      </c>
      <c r="E508" t="s">
        <v>1279</v>
      </c>
      <c r="F508">
        <v>1</v>
      </c>
      <c r="I508">
        <v>1626127295.6</v>
      </c>
      <c r="J508">
        <f>(K508)/1000</f>
        <v>0</v>
      </c>
      <c r="K508">
        <f>1000*CC508*AI508*(BY508-BZ508)/(100*BR508*(1000-AI508*BY508))</f>
        <v>0</v>
      </c>
      <c r="L508">
        <f>CC508*AI508*(BX508-BW508*(1000-AI508*BZ508)/(1000-AI508*BY508))/(100*BR508)</f>
        <v>0</v>
      </c>
      <c r="M508">
        <f>BW508 - IF(AI508&gt;1, L508*BR508*100.0/(AK508*CK508), 0)</f>
        <v>0</v>
      </c>
      <c r="N508">
        <f>((T508-J508/2)*M508-L508)/(T508+J508/2)</f>
        <v>0</v>
      </c>
      <c r="O508">
        <f>N508*(CD508+CE508)/1000.0</f>
        <v>0</v>
      </c>
      <c r="P508">
        <f>(BW508 - IF(AI508&gt;1, L508*BR508*100.0/(AK508*CK508), 0))*(CD508+CE508)/1000.0</f>
        <v>0</v>
      </c>
      <c r="Q508">
        <f>2.0/((1/S508-1/R508)+SIGN(S508)*SQRT((1/S508-1/R508)*(1/S508-1/R508) + 4*BS508/((BS508+1)*(BS508+1))*(2*1/S508*1/R508-1/R508*1/R508)))</f>
        <v>0</v>
      </c>
      <c r="R508">
        <f>IF(LEFT(BT508,1)&lt;&gt;"0",IF(LEFT(BT508,1)="1",3.0,BU508),$D$5+$E$5*(CK508*CD508/($K$5*1000))+$F$5*(CK508*CD508/($K$5*1000))*MAX(MIN(BR508,$J$5),$I$5)*MAX(MIN(BR508,$J$5),$I$5)+$G$5*MAX(MIN(BR508,$J$5),$I$5)*(CK508*CD508/($K$5*1000))+$H$5*(CK508*CD508/($K$5*1000))*(CK508*CD508/($K$5*1000)))</f>
        <v>0</v>
      </c>
      <c r="S508">
        <f>J508*(1000-(1000*0.61365*exp(17.502*W508/(240.97+W508))/(CD508+CE508)+BY508)/2)/(1000*0.61365*exp(17.502*W508/(240.97+W508))/(CD508+CE508)-BY508)</f>
        <v>0</v>
      </c>
      <c r="T508">
        <f>1/((BS508+1)/(Q508/1.6)+1/(R508/1.37)) + BS508/((BS508+1)/(Q508/1.6) + BS508/(R508/1.37))</f>
        <v>0</v>
      </c>
      <c r="U508">
        <f>(BN508*BQ508)</f>
        <v>0</v>
      </c>
      <c r="V508">
        <f>(CF508+(U508+2*0.95*5.67E-8*(((CF508+$B$7)+273)^4-(CF508+273)^4)-44100*J508)/(1.84*29.3*R508+8*0.95*5.67E-8*(CF508+273)^3))</f>
        <v>0</v>
      </c>
      <c r="W508">
        <f>($C$7*CG508+$D$7*CH508+$E$7*V508)</f>
        <v>0</v>
      </c>
      <c r="X508">
        <f>0.61365*exp(17.502*W508/(240.97+W508))</f>
        <v>0</v>
      </c>
      <c r="Y508">
        <f>(Z508/AA508*100)</f>
        <v>0</v>
      </c>
      <c r="Z508">
        <f>BY508*(CD508+CE508)/1000</f>
        <v>0</v>
      </c>
      <c r="AA508">
        <f>0.61365*exp(17.502*CF508/(240.97+CF508))</f>
        <v>0</v>
      </c>
      <c r="AB508">
        <f>(X508-BY508*(CD508+CE508)/1000)</f>
        <v>0</v>
      </c>
      <c r="AC508">
        <f>(-J508*44100)</f>
        <v>0</v>
      </c>
      <c r="AD508">
        <f>2*29.3*R508*0.92*(CF508-W508)</f>
        <v>0</v>
      </c>
      <c r="AE508">
        <f>2*0.95*5.67E-8*(((CF508+$B$7)+273)^4-(W508+273)^4)</f>
        <v>0</v>
      </c>
      <c r="AF508">
        <f>U508+AE508+AC508+AD508</f>
        <v>0</v>
      </c>
      <c r="AG508">
        <v>8</v>
      </c>
      <c r="AH508">
        <v>1</v>
      </c>
      <c r="AI508">
        <f>IF(AG508*$H$13&gt;=AK508,1.0,(AK508/(AK508-AG508*$H$13)))</f>
        <v>0</v>
      </c>
      <c r="AJ508">
        <f>(AI508-1)*100</f>
        <v>0</v>
      </c>
      <c r="AK508">
        <f>MAX(0,($B$13+$C$13*CK508)/(1+$D$13*CK508)*CD508/(CF508+273)*$E$13)</f>
        <v>0</v>
      </c>
      <c r="AL508" t="s">
        <v>292</v>
      </c>
      <c r="AM508" t="s">
        <v>292</v>
      </c>
      <c r="AN508">
        <v>0</v>
      </c>
      <c r="AO508">
        <v>0</v>
      </c>
      <c r="AP508">
        <f>1-AN508/AO508</f>
        <v>0</v>
      </c>
      <c r="AQ508">
        <v>0</v>
      </c>
      <c r="AR508" t="s">
        <v>292</v>
      </c>
      <c r="AS508" t="s">
        <v>292</v>
      </c>
      <c r="AT508">
        <v>0</v>
      </c>
      <c r="AU508">
        <v>0</v>
      </c>
      <c r="AV508">
        <f>1-AT508/AU508</f>
        <v>0</v>
      </c>
      <c r="AW508">
        <v>0.5</v>
      </c>
      <c r="AX508">
        <f>BO508</f>
        <v>0</v>
      </c>
      <c r="AY508">
        <f>L508</f>
        <v>0</v>
      </c>
      <c r="AZ508">
        <f>AV508*AW508*AX508</f>
        <v>0</v>
      </c>
      <c r="BA508">
        <f>(AY508-AQ508)/AX508</f>
        <v>0</v>
      </c>
      <c r="BB508">
        <f>(AO508-AU508)/AU508</f>
        <v>0</v>
      </c>
      <c r="BC508">
        <f>AN508/(AP508+AN508/AU508)</f>
        <v>0</v>
      </c>
      <c r="BD508" t="s">
        <v>292</v>
      </c>
      <c r="BE508">
        <v>0</v>
      </c>
      <c r="BF508">
        <f>IF(BE508&lt;&gt;0, BE508, BC508)</f>
        <v>0</v>
      </c>
      <c r="BG508">
        <f>1-BF508/AU508</f>
        <v>0</v>
      </c>
      <c r="BH508">
        <f>(AU508-AT508)/(AU508-BF508)</f>
        <v>0</v>
      </c>
      <c r="BI508">
        <f>(AO508-AU508)/(AO508-BF508)</f>
        <v>0</v>
      </c>
      <c r="BJ508">
        <f>(AU508-AT508)/(AU508-AN508)</f>
        <v>0</v>
      </c>
      <c r="BK508">
        <f>(AO508-AU508)/(AO508-AN508)</f>
        <v>0</v>
      </c>
      <c r="BL508">
        <f>(BH508*BF508/AT508)</f>
        <v>0</v>
      </c>
      <c r="BM508">
        <f>(1-BL508)</f>
        <v>0</v>
      </c>
      <c r="BN508">
        <f>$B$11*CL508+$C$11*CM508+$F$11*CN508*(1-CQ508)</f>
        <v>0</v>
      </c>
      <c r="BO508">
        <f>BN508*BP508</f>
        <v>0</v>
      </c>
      <c r="BP508">
        <f>($B$11*$D$9+$C$11*$D$9+$F$11*((DA508+CS508)/MAX(DA508+CS508+DB508, 0.1)*$I$9+DB508/MAX(DA508+CS508+DB508, 0.1)*$J$9))/($B$11+$C$11+$F$11)</f>
        <v>0</v>
      </c>
      <c r="BQ508">
        <f>($B$11*$K$9+$C$11*$K$9+$F$11*((DA508+CS508)/MAX(DA508+CS508+DB508, 0.1)*$P$9+DB508/MAX(DA508+CS508+DB508, 0.1)*$Q$9))/($B$11+$C$11+$F$11)</f>
        <v>0</v>
      </c>
      <c r="BR508">
        <v>6</v>
      </c>
      <c r="BS508">
        <v>0.5</v>
      </c>
      <c r="BT508" t="s">
        <v>293</v>
      </c>
      <c r="BU508">
        <v>2</v>
      </c>
      <c r="BV508">
        <v>1626127295.6</v>
      </c>
      <c r="BW508">
        <v>399.040666666667</v>
      </c>
      <c r="BX508">
        <v>419.961</v>
      </c>
      <c r="BY508">
        <v>17.0219666666667</v>
      </c>
      <c r="BZ508">
        <v>10.3613666666667</v>
      </c>
      <c r="CA508">
        <v>396.915666666667</v>
      </c>
      <c r="CB508">
        <v>16.9968666666667</v>
      </c>
      <c r="CC508">
        <v>900.108333333333</v>
      </c>
      <c r="CD508">
        <v>100.77</v>
      </c>
      <c r="CE508">
        <v>0.112646</v>
      </c>
      <c r="CF508">
        <v>32.7676666666667</v>
      </c>
      <c r="CG508">
        <v>30.3008333333333</v>
      </c>
      <c r="CH508">
        <v>999.9</v>
      </c>
      <c r="CI508">
        <v>0</v>
      </c>
      <c r="CJ508">
        <v>0</v>
      </c>
      <c r="CK508">
        <v>10018.9333333333</v>
      </c>
      <c r="CL508">
        <v>0</v>
      </c>
      <c r="CM508">
        <v>0.221023</v>
      </c>
      <c r="CN508">
        <v>1459.94333333333</v>
      </c>
      <c r="CO508">
        <v>0.973004</v>
      </c>
      <c r="CP508">
        <v>0.0269961</v>
      </c>
      <c r="CQ508">
        <v>0</v>
      </c>
      <c r="CR508">
        <v>882.779666666667</v>
      </c>
      <c r="CS508">
        <v>4.99999</v>
      </c>
      <c r="CT508">
        <v>12990.5333333333</v>
      </c>
      <c r="CU508">
        <v>12727.8666666667</v>
      </c>
      <c r="CV508">
        <v>41.25</v>
      </c>
      <c r="CW508">
        <v>42.708</v>
      </c>
      <c r="CX508">
        <v>42.125</v>
      </c>
      <c r="CY508">
        <v>42.375</v>
      </c>
      <c r="CZ508">
        <v>43.812</v>
      </c>
      <c r="DA508">
        <v>1415.66333333333</v>
      </c>
      <c r="DB508">
        <v>39.28</v>
      </c>
      <c r="DC508">
        <v>0</v>
      </c>
      <c r="DD508">
        <v>1626127305.7</v>
      </c>
      <c r="DE508">
        <v>0</v>
      </c>
      <c r="DF508">
        <v>882.419076923077</v>
      </c>
      <c r="DG508">
        <v>2.73141879730904</v>
      </c>
      <c r="DH508">
        <v>44.7726496048911</v>
      </c>
      <c r="DI508">
        <v>12986.2538461538</v>
      </c>
      <c r="DJ508">
        <v>15</v>
      </c>
      <c r="DK508">
        <v>1626126261</v>
      </c>
      <c r="DL508" t="s">
        <v>294</v>
      </c>
      <c r="DM508">
        <v>1626126255</v>
      </c>
      <c r="DN508">
        <v>1626126261</v>
      </c>
      <c r="DO508">
        <v>7</v>
      </c>
      <c r="DP508">
        <v>0.339</v>
      </c>
      <c r="DQ508">
        <v>0.02</v>
      </c>
      <c r="DR508">
        <v>2.158</v>
      </c>
      <c r="DS508">
        <v>-0.064</v>
      </c>
      <c r="DT508">
        <v>420</v>
      </c>
      <c r="DU508">
        <v>4</v>
      </c>
      <c r="DV508">
        <v>0.09</v>
      </c>
      <c r="DW508">
        <v>0.05</v>
      </c>
      <c r="DX508">
        <v>-20.9476097560976</v>
      </c>
      <c r="DY508">
        <v>0.178028571428543</v>
      </c>
      <c r="DZ508">
        <v>0.033120723781991</v>
      </c>
      <c r="EA508">
        <v>1</v>
      </c>
      <c r="EB508">
        <v>882.3002</v>
      </c>
      <c r="EC508">
        <v>2.40837766312466</v>
      </c>
      <c r="ED508">
        <v>0.328557870527733</v>
      </c>
      <c r="EE508">
        <v>1</v>
      </c>
      <c r="EF508">
        <v>6.59312658536585</v>
      </c>
      <c r="EG508">
        <v>0.195419372822298</v>
      </c>
      <c r="EH508">
        <v>0.0252666834147124</v>
      </c>
      <c r="EI508">
        <v>0</v>
      </c>
      <c r="EJ508">
        <v>2</v>
      </c>
      <c r="EK508">
        <v>3</v>
      </c>
      <c r="EL508" t="s">
        <v>340</v>
      </c>
      <c r="EM508">
        <v>100</v>
      </c>
      <c r="EN508">
        <v>100</v>
      </c>
      <c r="EO508">
        <v>2.124</v>
      </c>
      <c r="EP508">
        <v>0.0253</v>
      </c>
      <c r="EQ508">
        <v>1.36772170046793</v>
      </c>
      <c r="ER508">
        <v>0.00225868272383977</v>
      </c>
      <c r="ES508">
        <v>-9.96746185667655e-07</v>
      </c>
      <c r="ET508">
        <v>2.83711317370827e-10</v>
      </c>
      <c r="EU508">
        <v>-0.063082517618382</v>
      </c>
      <c r="EV508">
        <v>-0.00217948432402501</v>
      </c>
      <c r="EW508">
        <v>0.000453263451741206</v>
      </c>
      <c r="EX508">
        <v>-1.16319206543697e-06</v>
      </c>
      <c r="EY508">
        <v>-2</v>
      </c>
      <c r="EZ508">
        <v>2196</v>
      </c>
      <c r="FA508">
        <v>1</v>
      </c>
      <c r="FB508">
        <v>25</v>
      </c>
      <c r="FC508">
        <v>17.4</v>
      </c>
      <c r="FD508">
        <v>17.3</v>
      </c>
      <c r="FE508">
        <v>18</v>
      </c>
      <c r="FF508">
        <v>950.5</v>
      </c>
      <c r="FG508">
        <v>431.365</v>
      </c>
      <c r="FH508">
        <v>40.2485</v>
      </c>
      <c r="FI508">
        <v>25.6855</v>
      </c>
      <c r="FJ508">
        <v>30.0008</v>
      </c>
      <c r="FK508">
        <v>25.6176</v>
      </c>
      <c r="FL508">
        <v>25.6371</v>
      </c>
      <c r="FM508">
        <v>25.3814</v>
      </c>
      <c r="FN508">
        <v>43.8505</v>
      </c>
      <c r="FO508">
        <v>0</v>
      </c>
      <c r="FP508">
        <v>40.36</v>
      </c>
      <c r="FQ508">
        <v>420</v>
      </c>
      <c r="FR508">
        <v>10.5908</v>
      </c>
      <c r="FS508">
        <v>101.425</v>
      </c>
      <c r="FT508">
        <v>102.032</v>
      </c>
    </row>
    <row r="509" spans="1:176">
      <c r="A509">
        <v>493</v>
      </c>
      <c r="B509">
        <v>1626127298.6</v>
      </c>
      <c r="C509">
        <v>984.099999904633</v>
      </c>
      <c r="D509" t="s">
        <v>1280</v>
      </c>
      <c r="E509" t="s">
        <v>1281</v>
      </c>
      <c r="F509">
        <v>1</v>
      </c>
      <c r="I509">
        <v>1626127297.6</v>
      </c>
      <c r="J509">
        <f>(K509)/1000</f>
        <v>0</v>
      </c>
      <c r="K509">
        <f>1000*CC509*AI509*(BY509-BZ509)/(100*BR509*(1000-AI509*BY509))</f>
        <v>0</v>
      </c>
      <c r="L509">
        <f>CC509*AI509*(BX509-BW509*(1000-AI509*BZ509)/(1000-AI509*BY509))/(100*BR509)</f>
        <v>0</v>
      </c>
      <c r="M509">
        <f>BW509 - IF(AI509&gt;1, L509*BR509*100.0/(AK509*CK509), 0)</f>
        <v>0</v>
      </c>
      <c r="N509">
        <f>((T509-J509/2)*M509-L509)/(T509+J509/2)</f>
        <v>0</v>
      </c>
      <c r="O509">
        <f>N509*(CD509+CE509)/1000.0</f>
        <v>0</v>
      </c>
      <c r="P509">
        <f>(BW509 - IF(AI509&gt;1, L509*BR509*100.0/(AK509*CK509), 0))*(CD509+CE509)/1000.0</f>
        <v>0</v>
      </c>
      <c r="Q509">
        <f>2.0/((1/S509-1/R509)+SIGN(S509)*SQRT((1/S509-1/R509)*(1/S509-1/R509) + 4*BS509/((BS509+1)*(BS509+1))*(2*1/S509*1/R509-1/R509*1/R509)))</f>
        <v>0</v>
      </c>
      <c r="R509">
        <f>IF(LEFT(BT509,1)&lt;&gt;"0",IF(LEFT(BT509,1)="1",3.0,BU509),$D$5+$E$5*(CK509*CD509/($K$5*1000))+$F$5*(CK509*CD509/($K$5*1000))*MAX(MIN(BR509,$J$5),$I$5)*MAX(MIN(BR509,$J$5),$I$5)+$G$5*MAX(MIN(BR509,$J$5),$I$5)*(CK509*CD509/($K$5*1000))+$H$5*(CK509*CD509/($K$5*1000))*(CK509*CD509/($K$5*1000)))</f>
        <v>0</v>
      </c>
      <c r="S509">
        <f>J509*(1000-(1000*0.61365*exp(17.502*W509/(240.97+W509))/(CD509+CE509)+BY509)/2)/(1000*0.61365*exp(17.502*W509/(240.97+W509))/(CD509+CE509)-BY509)</f>
        <v>0</v>
      </c>
      <c r="T509">
        <f>1/((BS509+1)/(Q509/1.6)+1/(R509/1.37)) + BS509/((BS509+1)/(Q509/1.6) + BS509/(R509/1.37))</f>
        <v>0</v>
      </c>
      <c r="U509">
        <f>(BN509*BQ509)</f>
        <v>0</v>
      </c>
      <c r="V509">
        <f>(CF509+(U509+2*0.95*5.67E-8*(((CF509+$B$7)+273)^4-(CF509+273)^4)-44100*J509)/(1.84*29.3*R509+8*0.95*5.67E-8*(CF509+273)^3))</f>
        <v>0</v>
      </c>
      <c r="W509">
        <f>($C$7*CG509+$D$7*CH509+$E$7*V509)</f>
        <v>0</v>
      </c>
      <c r="X509">
        <f>0.61365*exp(17.502*W509/(240.97+W509))</f>
        <v>0</v>
      </c>
      <c r="Y509">
        <f>(Z509/AA509*100)</f>
        <v>0</v>
      </c>
      <c r="Z509">
        <f>BY509*(CD509+CE509)/1000</f>
        <v>0</v>
      </c>
      <c r="AA509">
        <f>0.61365*exp(17.502*CF509/(240.97+CF509))</f>
        <v>0</v>
      </c>
      <c r="AB509">
        <f>(X509-BY509*(CD509+CE509)/1000)</f>
        <v>0</v>
      </c>
      <c r="AC509">
        <f>(-J509*44100)</f>
        <v>0</v>
      </c>
      <c r="AD509">
        <f>2*29.3*R509*0.92*(CF509-W509)</f>
        <v>0</v>
      </c>
      <c r="AE509">
        <f>2*0.95*5.67E-8*(((CF509+$B$7)+273)^4-(W509+273)^4)</f>
        <v>0</v>
      </c>
      <c r="AF509">
        <f>U509+AE509+AC509+AD509</f>
        <v>0</v>
      </c>
      <c r="AG509">
        <v>8</v>
      </c>
      <c r="AH509">
        <v>1</v>
      </c>
      <c r="AI509">
        <f>IF(AG509*$H$13&gt;=AK509,1.0,(AK509/(AK509-AG509*$H$13)))</f>
        <v>0</v>
      </c>
      <c r="AJ509">
        <f>(AI509-1)*100</f>
        <v>0</v>
      </c>
      <c r="AK509">
        <f>MAX(0,($B$13+$C$13*CK509)/(1+$D$13*CK509)*CD509/(CF509+273)*$E$13)</f>
        <v>0</v>
      </c>
      <c r="AL509" t="s">
        <v>292</v>
      </c>
      <c r="AM509" t="s">
        <v>292</v>
      </c>
      <c r="AN509">
        <v>0</v>
      </c>
      <c r="AO509">
        <v>0</v>
      </c>
      <c r="AP509">
        <f>1-AN509/AO509</f>
        <v>0</v>
      </c>
      <c r="AQ509">
        <v>0</v>
      </c>
      <c r="AR509" t="s">
        <v>292</v>
      </c>
      <c r="AS509" t="s">
        <v>292</v>
      </c>
      <c r="AT509">
        <v>0</v>
      </c>
      <c r="AU509">
        <v>0</v>
      </c>
      <c r="AV509">
        <f>1-AT509/AU509</f>
        <v>0</v>
      </c>
      <c r="AW509">
        <v>0.5</v>
      </c>
      <c r="AX509">
        <f>BO509</f>
        <v>0</v>
      </c>
      <c r="AY509">
        <f>L509</f>
        <v>0</v>
      </c>
      <c r="AZ509">
        <f>AV509*AW509*AX509</f>
        <v>0</v>
      </c>
      <c r="BA509">
        <f>(AY509-AQ509)/AX509</f>
        <v>0</v>
      </c>
      <c r="BB509">
        <f>(AO509-AU509)/AU509</f>
        <v>0</v>
      </c>
      <c r="BC509">
        <f>AN509/(AP509+AN509/AU509)</f>
        <v>0</v>
      </c>
      <c r="BD509" t="s">
        <v>292</v>
      </c>
      <c r="BE509">
        <v>0</v>
      </c>
      <c r="BF509">
        <f>IF(BE509&lt;&gt;0, BE509, BC509)</f>
        <v>0</v>
      </c>
      <c r="BG509">
        <f>1-BF509/AU509</f>
        <v>0</v>
      </c>
      <c r="BH509">
        <f>(AU509-AT509)/(AU509-BF509)</f>
        <v>0</v>
      </c>
      <c r="BI509">
        <f>(AO509-AU509)/(AO509-BF509)</f>
        <v>0</v>
      </c>
      <c r="BJ509">
        <f>(AU509-AT509)/(AU509-AN509)</f>
        <v>0</v>
      </c>
      <c r="BK509">
        <f>(AO509-AU509)/(AO509-AN509)</f>
        <v>0</v>
      </c>
      <c r="BL509">
        <f>(BH509*BF509/AT509)</f>
        <v>0</v>
      </c>
      <c r="BM509">
        <f>(1-BL509)</f>
        <v>0</v>
      </c>
      <c r="BN509">
        <f>$B$11*CL509+$C$11*CM509+$F$11*CN509*(1-CQ509)</f>
        <v>0</v>
      </c>
      <c r="BO509">
        <f>BN509*BP509</f>
        <v>0</v>
      </c>
      <c r="BP509">
        <f>($B$11*$D$9+$C$11*$D$9+$F$11*((DA509+CS509)/MAX(DA509+CS509+DB509, 0.1)*$I$9+DB509/MAX(DA509+CS509+DB509, 0.1)*$J$9))/($B$11+$C$11+$F$11)</f>
        <v>0</v>
      </c>
      <c r="BQ509">
        <f>($B$11*$K$9+$C$11*$K$9+$F$11*((DA509+CS509)/MAX(DA509+CS509+DB509, 0.1)*$P$9+DB509/MAX(DA509+CS509+DB509, 0.1)*$Q$9))/($B$11+$C$11+$F$11)</f>
        <v>0</v>
      </c>
      <c r="BR509">
        <v>6</v>
      </c>
      <c r="BS509">
        <v>0.5</v>
      </c>
      <c r="BT509" t="s">
        <v>293</v>
      </c>
      <c r="BU509">
        <v>2</v>
      </c>
      <c r="BV509">
        <v>1626127297.6</v>
      </c>
      <c r="BW509">
        <v>399.072333333333</v>
      </c>
      <c r="BX509">
        <v>419.978</v>
      </c>
      <c r="BY509">
        <v>17.0415666666667</v>
      </c>
      <c r="BZ509">
        <v>10.3790333333333</v>
      </c>
      <c r="CA509">
        <v>396.947333333333</v>
      </c>
      <c r="CB509">
        <v>17.0162</v>
      </c>
      <c r="CC509">
        <v>900.081666666667</v>
      </c>
      <c r="CD509">
        <v>100.767666666667</v>
      </c>
      <c r="CE509">
        <v>0.112940666666667</v>
      </c>
      <c r="CF509">
        <v>32.8109666666667</v>
      </c>
      <c r="CG509">
        <v>30.3406666666667</v>
      </c>
      <c r="CH509">
        <v>999.9</v>
      </c>
      <c r="CI509">
        <v>0</v>
      </c>
      <c r="CJ509">
        <v>0</v>
      </c>
      <c r="CK509">
        <v>9973.12666666667</v>
      </c>
      <c r="CL509">
        <v>0</v>
      </c>
      <c r="CM509">
        <v>0.221023</v>
      </c>
      <c r="CN509">
        <v>1460.02666666667</v>
      </c>
      <c r="CO509">
        <v>0.973005666666667</v>
      </c>
      <c r="CP509">
        <v>0.0269945333333333</v>
      </c>
      <c r="CQ509">
        <v>0</v>
      </c>
      <c r="CR509">
        <v>882.917333333333</v>
      </c>
      <c r="CS509">
        <v>4.99999</v>
      </c>
      <c r="CT509">
        <v>12992.6333333333</v>
      </c>
      <c r="CU509">
        <v>12728.6</v>
      </c>
      <c r="CV509">
        <v>41.25</v>
      </c>
      <c r="CW509">
        <v>42.729</v>
      </c>
      <c r="CX509">
        <v>42.125</v>
      </c>
      <c r="CY509">
        <v>42.375</v>
      </c>
      <c r="CZ509">
        <v>43.812</v>
      </c>
      <c r="DA509">
        <v>1415.74666666667</v>
      </c>
      <c r="DB509">
        <v>39.28</v>
      </c>
      <c r="DC509">
        <v>0</v>
      </c>
      <c r="DD509">
        <v>1626127308.1</v>
      </c>
      <c r="DE509">
        <v>0</v>
      </c>
      <c r="DF509">
        <v>882.562307692308</v>
      </c>
      <c r="DG509">
        <v>2.03090598475782</v>
      </c>
      <c r="DH509">
        <v>42.3623932036334</v>
      </c>
      <c r="DI509">
        <v>12987.9961538462</v>
      </c>
      <c r="DJ509">
        <v>15</v>
      </c>
      <c r="DK509">
        <v>1626126261</v>
      </c>
      <c r="DL509" t="s">
        <v>294</v>
      </c>
      <c r="DM509">
        <v>1626126255</v>
      </c>
      <c r="DN509">
        <v>1626126261</v>
      </c>
      <c r="DO509">
        <v>7</v>
      </c>
      <c r="DP509">
        <v>0.339</v>
      </c>
      <c r="DQ509">
        <v>0.02</v>
      </c>
      <c r="DR509">
        <v>2.158</v>
      </c>
      <c r="DS509">
        <v>-0.064</v>
      </c>
      <c r="DT509">
        <v>420</v>
      </c>
      <c r="DU509">
        <v>4</v>
      </c>
      <c r="DV509">
        <v>0.09</v>
      </c>
      <c r="DW509">
        <v>0.05</v>
      </c>
      <c r="DX509">
        <v>-20.9383414634146</v>
      </c>
      <c r="DY509">
        <v>0.124822996515657</v>
      </c>
      <c r="DZ509">
        <v>0.0284837649574471</v>
      </c>
      <c r="EA509">
        <v>1</v>
      </c>
      <c r="EB509">
        <v>882.383647058824</v>
      </c>
      <c r="EC509">
        <v>2.78825088834103</v>
      </c>
      <c r="ED509">
        <v>0.355765197050709</v>
      </c>
      <c r="EE509">
        <v>1</v>
      </c>
      <c r="EF509">
        <v>6.60217219512195</v>
      </c>
      <c r="EG509">
        <v>0.266586898954716</v>
      </c>
      <c r="EH509">
        <v>0.0318623027134863</v>
      </c>
      <c r="EI509">
        <v>0</v>
      </c>
      <c r="EJ509">
        <v>2</v>
      </c>
      <c r="EK509">
        <v>3</v>
      </c>
      <c r="EL509" t="s">
        <v>340</v>
      </c>
      <c r="EM509">
        <v>100</v>
      </c>
      <c r="EN509">
        <v>100</v>
      </c>
      <c r="EO509">
        <v>2.125</v>
      </c>
      <c r="EP509">
        <v>0.0255</v>
      </c>
      <c r="EQ509">
        <v>1.36772170046793</v>
      </c>
      <c r="ER509">
        <v>0.00225868272383977</v>
      </c>
      <c r="ES509">
        <v>-9.96746185667655e-07</v>
      </c>
      <c r="ET509">
        <v>2.83711317370827e-10</v>
      </c>
      <c r="EU509">
        <v>-0.063082517618382</v>
      </c>
      <c r="EV509">
        <v>-0.00217948432402501</v>
      </c>
      <c r="EW509">
        <v>0.000453263451741206</v>
      </c>
      <c r="EX509">
        <v>-1.16319206543697e-06</v>
      </c>
      <c r="EY509">
        <v>-2</v>
      </c>
      <c r="EZ509">
        <v>2196</v>
      </c>
      <c r="FA509">
        <v>1</v>
      </c>
      <c r="FB509">
        <v>25</v>
      </c>
      <c r="FC509">
        <v>17.4</v>
      </c>
      <c r="FD509">
        <v>17.3</v>
      </c>
      <c r="FE509">
        <v>18</v>
      </c>
      <c r="FF509">
        <v>950.344</v>
      </c>
      <c r="FG509">
        <v>431.689</v>
      </c>
      <c r="FH509">
        <v>40.3097</v>
      </c>
      <c r="FI509">
        <v>25.6885</v>
      </c>
      <c r="FJ509">
        <v>30.0007</v>
      </c>
      <c r="FK509">
        <v>25.6191</v>
      </c>
      <c r="FL509">
        <v>25.6386</v>
      </c>
      <c r="FM509">
        <v>25.3832</v>
      </c>
      <c r="FN509">
        <v>43.5628</v>
      </c>
      <c r="FO509">
        <v>0</v>
      </c>
      <c r="FP509">
        <v>40.46</v>
      </c>
      <c r="FQ509">
        <v>420</v>
      </c>
      <c r="FR509">
        <v>10.6164</v>
      </c>
      <c r="FS509">
        <v>101.425</v>
      </c>
      <c r="FT509">
        <v>102.032</v>
      </c>
    </row>
    <row r="510" spans="1:176">
      <c r="A510">
        <v>494</v>
      </c>
      <c r="B510">
        <v>1626127300.6</v>
      </c>
      <c r="C510">
        <v>986.099999904633</v>
      </c>
      <c r="D510" t="s">
        <v>1282</v>
      </c>
      <c r="E510" t="s">
        <v>1283</v>
      </c>
      <c r="F510">
        <v>1</v>
      </c>
      <c r="I510">
        <v>1626127299.6</v>
      </c>
      <c r="J510">
        <f>(K510)/1000</f>
        <v>0</v>
      </c>
      <c r="K510">
        <f>1000*CC510*AI510*(BY510-BZ510)/(100*BR510*(1000-AI510*BY510))</f>
        <v>0</v>
      </c>
      <c r="L510">
        <f>CC510*AI510*(BX510-BW510*(1000-AI510*BZ510)/(1000-AI510*BY510))/(100*BR510)</f>
        <v>0</v>
      </c>
      <c r="M510">
        <f>BW510 - IF(AI510&gt;1, L510*BR510*100.0/(AK510*CK510), 0)</f>
        <v>0</v>
      </c>
      <c r="N510">
        <f>((T510-J510/2)*M510-L510)/(T510+J510/2)</f>
        <v>0</v>
      </c>
      <c r="O510">
        <f>N510*(CD510+CE510)/1000.0</f>
        <v>0</v>
      </c>
      <c r="P510">
        <f>(BW510 - IF(AI510&gt;1, L510*BR510*100.0/(AK510*CK510), 0))*(CD510+CE510)/1000.0</f>
        <v>0</v>
      </c>
      <c r="Q510">
        <f>2.0/((1/S510-1/R510)+SIGN(S510)*SQRT((1/S510-1/R510)*(1/S510-1/R510) + 4*BS510/((BS510+1)*(BS510+1))*(2*1/S510*1/R510-1/R510*1/R510)))</f>
        <v>0</v>
      </c>
      <c r="R510">
        <f>IF(LEFT(BT510,1)&lt;&gt;"0",IF(LEFT(BT510,1)="1",3.0,BU510),$D$5+$E$5*(CK510*CD510/($K$5*1000))+$F$5*(CK510*CD510/($K$5*1000))*MAX(MIN(BR510,$J$5),$I$5)*MAX(MIN(BR510,$J$5),$I$5)+$G$5*MAX(MIN(BR510,$J$5),$I$5)*(CK510*CD510/($K$5*1000))+$H$5*(CK510*CD510/($K$5*1000))*(CK510*CD510/($K$5*1000)))</f>
        <v>0</v>
      </c>
      <c r="S510">
        <f>J510*(1000-(1000*0.61365*exp(17.502*W510/(240.97+W510))/(CD510+CE510)+BY510)/2)/(1000*0.61365*exp(17.502*W510/(240.97+W510))/(CD510+CE510)-BY510)</f>
        <v>0</v>
      </c>
      <c r="T510">
        <f>1/((BS510+1)/(Q510/1.6)+1/(R510/1.37)) + BS510/((BS510+1)/(Q510/1.6) + BS510/(R510/1.37))</f>
        <v>0</v>
      </c>
      <c r="U510">
        <f>(BN510*BQ510)</f>
        <v>0</v>
      </c>
      <c r="V510">
        <f>(CF510+(U510+2*0.95*5.67E-8*(((CF510+$B$7)+273)^4-(CF510+273)^4)-44100*J510)/(1.84*29.3*R510+8*0.95*5.67E-8*(CF510+273)^3))</f>
        <v>0</v>
      </c>
      <c r="W510">
        <f>($C$7*CG510+$D$7*CH510+$E$7*V510)</f>
        <v>0</v>
      </c>
      <c r="X510">
        <f>0.61365*exp(17.502*W510/(240.97+W510))</f>
        <v>0</v>
      </c>
      <c r="Y510">
        <f>(Z510/AA510*100)</f>
        <v>0</v>
      </c>
      <c r="Z510">
        <f>BY510*(CD510+CE510)/1000</f>
        <v>0</v>
      </c>
      <c r="AA510">
        <f>0.61365*exp(17.502*CF510/(240.97+CF510))</f>
        <v>0</v>
      </c>
      <c r="AB510">
        <f>(X510-BY510*(CD510+CE510)/1000)</f>
        <v>0</v>
      </c>
      <c r="AC510">
        <f>(-J510*44100)</f>
        <v>0</v>
      </c>
      <c r="AD510">
        <f>2*29.3*R510*0.92*(CF510-W510)</f>
        <v>0</v>
      </c>
      <c r="AE510">
        <f>2*0.95*5.67E-8*(((CF510+$B$7)+273)^4-(W510+273)^4)</f>
        <v>0</v>
      </c>
      <c r="AF510">
        <f>U510+AE510+AC510+AD510</f>
        <v>0</v>
      </c>
      <c r="AG510">
        <v>8</v>
      </c>
      <c r="AH510">
        <v>1</v>
      </c>
      <c r="AI510">
        <f>IF(AG510*$H$13&gt;=AK510,1.0,(AK510/(AK510-AG510*$H$13)))</f>
        <v>0</v>
      </c>
      <c r="AJ510">
        <f>(AI510-1)*100</f>
        <v>0</v>
      </c>
      <c r="AK510">
        <f>MAX(0,($B$13+$C$13*CK510)/(1+$D$13*CK510)*CD510/(CF510+273)*$E$13)</f>
        <v>0</v>
      </c>
      <c r="AL510" t="s">
        <v>292</v>
      </c>
      <c r="AM510" t="s">
        <v>292</v>
      </c>
      <c r="AN510">
        <v>0</v>
      </c>
      <c r="AO510">
        <v>0</v>
      </c>
      <c r="AP510">
        <f>1-AN510/AO510</f>
        <v>0</v>
      </c>
      <c r="AQ510">
        <v>0</v>
      </c>
      <c r="AR510" t="s">
        <v>292</v>
      </c>
      <c r="AS510" t="s">
        <v>292</v>
      </c>
      <c r="AT510">
        <v>0</v>
      </c>
      <c r="AU510">
        <v>0</v>
      </c>
      <c r="AV510">
        <f>1-AT510/AU510</f>
        <v>0</v>
      </c>
      <c r="AW510">
        <v>0.5</v>
      </c>
      <c r="AX510">
        <f>BO510</f>
        <v>0</v>
      </c>
      <c r="AY510">
        <f>L510</f>
        <v>0</v>
      </c>
      <c r="AZ510">
        <f>AV510*AW510*AX510</f>
        <v>0</v>
      </c>
      <c r="BA510">
        <f>(AY510-AQ510)/AX510</f>
        <v>0</v>
      </c>
      <c r="BB510">
        <f>(AO510-AU510)/AU510</f>
        <v>0</v>
      </c>
      <c r="BC510">
        <f>AN510/(AP510+AN510/AU510)</f>
        <v>0</v>
      </c>
      <c r="BD510" t="s">
        <v>292</v>
      </c>
      <c r="BE510">
        <v>0</v>
      </c>
      <c r="BF510">
        <f>IF(BE510&lt;&gt;0, BE510, BC510)</f>
        <v>0</v>
      </c>
      <c r="BG510">
        <f>1-BF510/AU510</f>
        <v>0</v>
      </c>
      <c r="BH510">
        <f>(AU510-AT510)/(AU510-BF510)</f>
        <v>0</v>
      </c>
      <c r="BI510">
        <f>(AO510-AU510)/(AO510-BF510)</f>
        <v>0</v>
      </c>
      <c r="BJ510">
        <f>(AU510-AT510)/(AU510-AN510)</f>
        <v>0</v>
      </c>
      <c r="BK510">
        <f>(AO510-AU510)/(AO510-AN510)</f>
        <v>0</v>
      </c>
      <c r="BL510">
        <f>(BH510*BF510/AT510)</f>
        <v>0</v>
      </c>
      <c r="BM510">
        <f>(1-BL510)</f>
        <v>0</v>
      </c>
      <c r="BN510">
        <f>$B$11*CL510+$C$11*CM510+$F$11*CN510*(1-CQ510)</f>
        <v>0</v>
      </c>
      <c r="BO510">
        <f>BN510*BP510</f>
        <v>0</v>
      </c>
      <c r="BP510">
        <f>($B$11*$D$9+$C$11*$D$9+$F$11*((DA510+CS510)/MAX(DA510+CS510+DB510, 0.1)*$I$9+DB510/MAX(DA510+CS510+DB510, 0.1)*$J$9))/($B$11+$C$11+$F$11)</f>
        <v>0</v>
      </c>
      <c r="BQ510">
        <f>($B$11*$K$9+$C$11*$K$9+$F$11*((DA510+CS510)/MAX(DA510+CS510+DB510, 0.1)*$P$9+DB510/MAX(DA510+CS510+DB510, 0.1)*$Q$9))/($B$11+$C$11+$F$11)</f>
        <v>0</v>
      </c>
      <c r="BR510">
        <v>6</v>
      </c>
      <c r="BS510">
        <v>0.5</v>
      </c>
      <c r="BT510" t="s">
        <v>293</v>
      </c>
      <c r="BU510">
        <v>2</v>
      </c>
      <c r="BV510">
        <v>1626127299.6</v>
      </c>
      <c r="BW510">
        <v>399.056333333333</v>
      </c>
      <c r="BX510">
        <v>419.965333333333</v>
      </c>
      <c r="BY510">
        <v>17.0711</v>
      </c>
      <c r="BZ510">
        <v>10.4220666666667</v>
      </c>
      <c r="CA510">
        <v>396.931333333333</v>
      </c>
      <c r="CB510">
        <v>17.0454</v>
      </c>
      <c r="CC510">
        <v>899.965333333333</v>
      </c>
      <c r="CD510">
        <v>100.767</v>
      </c>
      <c r="CE510">
        <v>0.112784333333333</v>
      </c>
      <c r="CF510">
        <v>32.8540666666667</v>
      </c>
      <c r="CG510">
        <v>30.3705666666667</v>
      </c>
      <c r="CH510">
        <v>999.9</v>
      </c>
      <c r="CI510">
        <v>0</v>
      </c>
      <c r="CJ510">
        <v>0</v>
      </c>
      <c r="CK510">
        <v>9956.87333333333</v>
      </c>
      <c r="CL510">
        <v>0</v>
      </c>
      <c r="CM510">
        <v>0.221023</v>
      </c>
      <c r="CN510">
        <v>1459.94333333333</v>
      </c>
      <c r="CO510">
        <v>0.973004</v>
      </c>
      <c r="CP510">
        <v>0.0269961</v>
      </c>
      <c r="CQ510">
        <v>0</v>
      </c>
      <c r="CR510">
        <v>882.868333333333</v>
      </c>
      <c r="CS510">
        <v>4.99999</v>
      </c>
      <c r="CT510">
        <v>12992.1</v>
      </c>
      <c r="CU510">
        <v>12727.8333333333</v>
      </c>
      <c r="CV510">
        <v>41.25</v>
      </c>
      <c r="CW510">
        <v>42.75</v>
      </c>
      <c r="CX510">
        <v>42.125</v>
      </c>
      <c r="CY510">
        <v>42.375</v>
      </c>
      <c r="CZ510">
        <v>43.812</v>
      </c>
      <c r="DA510">
        <v>1415.66333333333</v>
      </c>
      <c r="DB510">
        <v>39.28</v>
      </c>
      <c r="DC510">
        <v>0</v>
      </c>
      <c r="DD510">
        <v>1626127309.9</v>
      </c>
      <c r="DE510">
        <v>0</v>
      </c>
      <c r="DF510">
        <v>882.62788</v>
      </c>
      <c r="DG510">
        <v>2.42776922564235</v>
      </c>
      <c r="DH510">
        <v>40.7230768921354</v>
      </c>
      <c r="DI510">
        <v>12989.364</v>
      </c>
      <c r="DJ510">
        <v>15</v>
      </c>
      <c r="DK510">
        <v>1626126261</v>
      </c>
      <c r="DL510" t="s">
        <v>294</v>
      </c>
      <c r="DM510">
        <v>1626126255</v>
      </c>
      <c r="DN510">
        <v>1626126261</v>
      </c>
      <c r="DO510">
        <v>7</v>
      </c>
      <c r="DP510">
        <v>0.339</v>
      </c>
      <c r="DQ510">
        <v>0.02</v>
      </c>
      <c r="DR510">
        <v>2.158</v>
      </c>
      <c r="DS510">
        <v>-0.064</v>
      </c>
      <c r="DT510">
        <v>420</v>
      </c>
      <c r="DU510">
        <v>4</v>
      </c>
      <c r="DV510">
        <v>0.09</v>
      </c>
      <c r="DW510">
        <v>0.05</v>
      </c>
      <c r="DX510">
        <v>-20.9312292682927</v>
      </c>
      <c r="DY510">
        <v>0.11554076655053</v>
      </c>
      <c r="DZ510">
        <v>0.0270912842064087</v>
      </c>
      <c r="EA510">
        <v>1</v>
      </c>
      <c r="EB510">
        <v>882.475060606061</v>
      </c>
      <c r="EC510">
        <v>2.36130679652831</v>
      </c>
      <c r="ED510">
        <v>0.310249844518701</v>
      </c>
      <c r="EE510">
        <v>1</v>
      </c>
      <c r="EF510">
        <v>6.60926609756098</v>
      </c>
      <c r="EG510">
        <v>0.309665435540063</v>
      </c>
      <c r="EH510">
        <v>0.0345980362390735</v>
      </c>
      <c r="EI510">
        <v>0</v>
      </c>
      <c r="EJ510">
        <v>2</v>
      </c>
      <c r="EK510">
        <v>3</v>
      </c>
      <c r="EL510" t="s">
        <v>340</v>
      </c>
      <c r="EM510">
        <v>100</v>
      </c>
      <c r="EN510">
        <v>100</v>
      </c>
      <c r="EO510">
        <v>2.125</v>
      </c>
      <c r="EP510">
        <v>0.0259</v>
      </c>
      <c r="EQ510">
        <v>1.36772170046793</v>
      </c>
      <c r="ER510">
        <v>0.00225868272383977</v>
      </c>
      <c r="ES510">
        <v>-9.96746185667655e-07</v>
      </c>
      <c r="ET510">
        <v>2.83711317370827e-10</v>
      </c>
      <c r="EU510">
        <v>-0.063082517618382</v>
      </c>
      <c r="EV510">
        <v>-0.00217948432402501</v>
      </c>
      <c r="EW510">
        <v>0.000453263451741206</v>
      </c>
      <c r="EX510">
        <v>-1.16319206543697e-06</v>
      </c>
      <c r="EY510">
        <v>-2</v>
      </c>
      <c r="EZ510">
        <v>2196</v>
      </c>
      <c r="FA510">
        <v>1</v>
      </c>
      <c r="FB510">
        <v>25</v>
      </c>
      <c r="FC510">
        <v>17.4</v>
      </c>
      <c r="FD510">
        <v>17.3</v>
      </c>
      <c r="FE510">
        <v>18</v>
      </c>
      <c r="FF510">
        <v>950.515</v>
      </c>
      <c r="FG510">
        <v>431.569</v>
      </c>
      <c r="FH510">
        <v>40.375</v>
      </c>
      <c r="FI510">
        <v>25.6928</v>
      </c>
      <c r="FJ510">
        <v>30.0007</v>
      </c>
      <c r="FK510">
        <v>25.6214</v>
      </c>
      <c r="FL510">
        <v>25.6403</v>
      </c>
      <c r="FM510">
        <v>25.3839</v>
      </c>
      <c r="FN510">
        <v>43.2176</v>
      </c>
      <c r="FO510">
        <v>0</v>
      </c>
      <c r="FP510">
        <v>40.46</v>
      </c>
      <c r="FQ510">
        <v>420</v>
      </c>
      <c r="FR510">
        <v>10.6945</v>
      </c>
      <c r="FS510">
        <v>101.425</v>
      </c>
      <c r="FT510">
        <v>102.031</v>
      </c>
    </row>
    <row r="511" spans="1:176">
      <c r="A511">
        <v>495</v>
      </c>
      <c r="B511">
        <v>1626127302.6</v>
      </c>
      <c r="C511">
        <v>988.099999904633</v>
      </c>
      <c r="D511" t="s">
        <v>1284</v>
      </c>
      <c r="E511" t="s">
        <v>1285</v>
      </c>
      <c r="F511">
        <v>1</v>
      </c>
      <c r="I511">
        <v>1626127301.6</v>
      </c>
      <c r="J511">
        <f>(K511)/1000</f>
        <v>0</v>
      </c>
      <c r="K511">
        <f>1000*CC511*AI511*(BY511-BZ511)/(100*BR511*(1000-AI511*BY511))</f>
        <v>0</v>
      </c>
      <c r="L511">
        <f>CC511*AI511*(BX511-BW511*(1000-AI511*BZ511)/(1000-AI511*BY511))/(100*BR511)</f>
        <v>0</v>
      </c>
      <c r="M511">
        <f>BW511 - IF(AI511&gt;1, L511*BR511*100.0/(AK511*CK511), 0)</f>
        <v>0</v>
      </c>
      <c r="N511">
        <f>((T511-J511/2)*M511-L511)/(T511+J511/2)</f>
        <v>0</v>
      </c>
      <c r="O511">
        <f>N511*(CD511+CE511)/1000.0</f>
        <v>0</v>
      </c>
      <c r="P511">
        <f>(BW511 - IF(AI511&gt;1, L511*BR511*100.0/(AK511*CK511), 0))*(CD511+CE511)/1000.0</f>
        <v>0</v>
      </c>
      <c r="Q511">
        <f>2.0/((1/S511-1/R511)+SIGN(S511)*SQRT((1/S511-1/R511)*(1/S511-1/R511) + 4*BS511/((BS511+1)*(BS511+1))*(2*1/S511*1/R511-1/R511*1/R511)))</f>
        <v>0</v>
      </c>
      <c r="R511">
        <f>IF(LEFT(BT511,1)&lt;&gt;"0",IF(LEFT(BT511,1)="1",3.0,BU511),$D$5+$E$5*(CK511*CD511/($K$5*1000))+$F$5*(CK511*CD511/($K$5*1000))*MAX(MIN(BR511,$J$5),$I$5)*MAX(MIN(BR511,$J$5),$I$5)+$G$5*MAX(MIN(BR511,$J$5),$I$5)*(CK511*CD511/($K$5*1000))+$H$5*(CK511*CD511/($K$5*1000))*(CK511*CD511/($K$5*1000)))</f>
        <v>0</v>
      </c>
      <c r="S511">
        <f>J511*(1000-(1000*0.61365*exp(17.502*W511/(240.97+W511))/(CD511+CE511)+BY511)/2)/(1000*0.61365*exp(17.502*W511/(240.97+W511))/(CD511+CE511)-BY511)</f>
        <v>0</v>
      </c>
      <c r="T511">
        <f>1/((BS511+1)/(Q511/1.6)+1/(R511/1.37)) + BS511/((BS511+1)/(Q511/1.6) + BS511/(R511/1.37))</f>
        <v>0</v>
      </c>
      <c r="U511">
        <f>(BN511*BQ511)</f>
        <v>0</v>
      </c>
      <c r="V511">
        <f>(CF511+(U511+2*0.95*5.67E-8*(((CF511+$B$7)+273)^4-(CF511+273)^4)-44100*J511)/(1.84*29.3*R511+8*0.95*5.67E-8*(CF511+273)^3))</f>
        <v>0</v>
      </c>
      <c r="W511">
        <f>($C$7*CG511+$D$7*CH511+$E$7*V511)</f>
        <v>0</v>
      </c>
      <c r="X511">
        <f>0.61365*exp(17.502*W511/(240.97+W511))</f>
        <v>0</v>
      </c>
      <c r="Y511">
        <f>(Z511/AA511*100)</f>
        <v>0</v>
      </c>
      <c r="Z511">
        <f>BY511*(CD511+CE511)/1000</f>
        <v>0</v>
      </c>
      <c r="AA511">
        <f>0.61365*exp(17.502*CF511/(240.97+CF511))</f>
        <v>0</v>
      </c>
      <c r="AB511">
        <f>(X511-BY511*(CD511+CE511)/1000)</f>
        <v>0</v>
      </c>
      <c r="AC511">
        <f>(-J511*44100)</f>
        <v>0</v>
      </c>
      <c r="AD511">
        <f>2*29.3*R511*0.92*(CF511-W511)</f>
        <v>0</v>
      </c>
      <c r="AE511">
        <f>2*0.95*5.67E-8*(((CF511+$B$7)+273)^4-(W511+273)^4)</f>
        <v>0</v>
      </c>
      <c r="AF511">
        <f>U511+AE511+AC511+AD511</f>
        <v>0</v>
      </c>
      <c r="AG511">
        <v>8</v>
      </c>
      <c r="AH511">
        <v>1</v>
      </c>
      <c r="AI511">
        <f>IF(AG511*$H$13&gt;=AK511,1.0,(AK511/(AK511-AG511*$H$13)))</f>
        <v>0</v>
      </c>
      <c r="AJ511">
        <f>(AI511-1)*100</f>
        <v>0</v>
      </c>
      <c r="AK511">
        <f>MAX(0,($B$13+$C$13*CK511)/(1+$D$13*CK511)*CD511/(CF511+273)*$E$13)</f>
        <v>0</v>
      </c>
      <c r="AL511" t="s">
        <v>292</v>
      </c>
      <c r="AM511" t="s">
        <v>292</v>
      </c>
      <c r="AN511">
        <v>0</v>
      </c>
      <c r="AO511">
        <v>0</v>
      </c>
      <c r="AP511">
        <f>1-AN511/AO511</f>
        <v>0</v>
      </c>
      <c r="AQ511">
        <v>0</v>
      </c>
      <c r="AR511" t="s">
        <v>292</v>
      </c>
      <c r="AS511" t="s">
        <v>292</v>
      </c>
      <c r="AT511">
        <v>0</v>
      </c>
      <c r="AU511">
        <v>0</v>
      </c>
      <c r="AV511">
        <f>1-AT511/AU511</f>
        <v>0</v>
      </c>
      <c r="AW511">
        <v>0.5</v>
      </c>
      <c r="AX511">
        <f>BO511</f>
        <v>0</v>
      </c>
      <c r="AY511">
        <f>L511</f>
        <v>0</v>
      </c>
      <c r="AZ511">
        <f>AV511*AW511*AX511</f>
        <v>0</v>
      </c>
      <c r="BA511">
        <f>(AY511-AQ511)/AX511</f>
        <v>0</v>
      </c>
      <c r="BB511">
        <f>(AO511-AU511)/AU511</f>
        <v>0</v>
      </c>
      <c r="BC511">
        <f>AN511/(AP511+AN511/AU511)</f>
        <v>0</v>
      </c>
      <c r="BD511" t="s">
        <v>292</v>
      </c>
      <c r="BE511">
        <v>0</v>
      </c>
      <c r="BF511">
        <f>IF(BE511&lt;&gt;0, BE511, BC511)</f>
        <v>0</v>
      </c>
      <c r="BG511">
        <f>1-BF511/AU511</f>
        <v>0</v>
      </c>
      <c r="BH511">
        <f>(AU511-AT511)/(AU511-BF511)</f>
        <v>0</v>
      </c>
      <c r="BI511">
        <f>(AO511-AU511)/(AO511-BF511)</f>
        <v>0</v>
      </c>
      <c r="BJ511">
        <f>(AU511-AT511)/(AU511-AN511)</f>
        <v>0</v>
      </c>
      <c r="BK511">
        <f>(AO511-AU511)/(AO511-AN511)</f>
        <v>0</v>
      </c>
      <c r="BL511">
        <f>(BH511*BF511/AT511)</f>
        <v>0</v>
      </c>
      <c r="BM511">
        <f>(1-BL511)</f>
        <v>0</v>
      </c>
      <c r="BN511">
        <f>$B$11*CL511+$C$11*CM511+$F$11*CN511*(1-CQ511)</f>
        <v>0</v>
      </c>
      <c r="BO511">
        <f>BN511*BP511</f>
        <v>0</v>
      </c>
      <c r="BP511">
        <f>($B$11*$D$9+$C$11*$D$9+$F$11*((DA511+CS511)/MAX(DA511+CS511+DB511, 0.1)*$I$9+DB511/MAX(DA511+CS511+DB511, 0.1)*$J$9))/($B$11+$C$11+$F$11)</f>
        <v>0</v>
      </c>
      <c r="BQ511">
        <f>($B$11*$K$9+$C$11*$K$9+$F$11*((DA511+CS511)/MAX(DA511+CS511+DB511, 0.1)*$P$9+DB511/MAX(DA511+CS511+DB511, 0.1)*$Q$9))/($B$11+$C$11+$F$11)</f>
        <v>0</v>
      </c>
      <c r="BR511">
        <v>6</v>
      </c>
      <c r="BS511">
        <v>0.5</v>
      </c>
      <c r="BT511" t="s">
        <v>293</v>
      </c>
      <c r="BU511">
        <v>2</v>
      </c>
      <c r="BV511">
        <v>1626127301.6</v>
      </c>
      <c r="BW511">
        <v>399.027</v>
      </c>
      <c r="BX511">
        <v>419.924333333333</v>
      </c>
      <c r="BY511">
        <v>17.1134</v>
      </c>
      <c r="BZ511">
        <v>10.4757666666667</v>
      </c>
      <c r="CA511">
        <v>396.902</v>
      </c>
      <c r="CB511">
        <v>17.0871666666667</v>
      </c>
      <c r="CC511">
        <v>899.914</v>
      </c>
      <c r="CD511">
        <v>100.767</v>
      </c>
      <c r="CE511">
        <v>0.113371666666667</v>
      </c>
      <c r="CF511">
        <v>32.8952333333333</v>
      </c>
      <c r="CG511">
        <v>30.4036</v>
      </c>
      <c r="CH511">
        <v>999.9</v>
      </c>
      <c r="CI511">
        <v>0</v>
      </c>
      <c r="CJ511">
        <v>0</v>
      </c>
      <c r="CK511">
        <v>9956.87666666667</v>
      </c>
      <c r="CL511">
        <v>0</v>
      </c>
      <c r="CM511">
        <v>0.221023</v>
      </c>
      <c r="CN511">
        <v>1460.02</v>
      </c>
      <c r="CO511">
        <v>0.973005666666667</v>
      </c>
      <c r="CP511">
        <v>0.0269945333333333</v>
      </c>
      <c r="CQ511">
        <v>0</v>
      </c>
      <c r="CR511">
        <v>882.895333333333</v>
      </c>
      <c r="CS511">
        <v>4.99999</v>
      </c>
      <c r="CT511">
        <v>12994.2666666667</v>
      </c>
      <c r="CU511">
        <v>12728.5333333333</v>
      </c>
      <c r="CV511">
        <v>41.25</v>
      </c>
      <c r="CW511">
        <v>42.75</v>
      </c>
      <c r="CX511">
        <v>42.125</v>
      </c>
      <c r="CY511">
        <v>42.375</v>
      </c>
      <c r="CZ511">
        <v>43.812</v>
      </c>
      <c r="DA511">
        <v>1415.74</v>
      </c>
      <c r="DB511">
        <v>39.28</v>
      </c>
      <c r="DC511">
        <v>0</v>
      </c>
      <c r="DD511">
        <v>1626127311.7</v>
      </c>
      <c r="DE511">
        <v>0</v>
      </c>
      <c r="DF511">
        <v>882.683038461538</v>
      </c>
      <c r="DG511">
        <v>2.14095726174106</v>
      </c>
      <c r="DH511">
        <v>37.7196581729053</v>
      </c>
      <c r="DI511">
        <v>12990.3269230769</v>
      </c>
      <c r="DJ511">
        <v>15</v>
      </c>
      <c r="DK511">
        <v>1626126261</v>
      </c>
      <c r="DL511" t="s">
        <v>294</v>
      </c>
      <c r="DM511">
        <v>1626126255</v>
      </c>
      <c r="DN511">
        <v>1626126261</v>
      </c>
      <c r="DO511">
        <v>7</v>
      </c>
      <c r="DP511">
        <v>0.339</v>
      </c>
      <c r="DQ511">
        <v>0.02</v>
      </c>
      <c r="DR511">
        <v>2.158</v>
      </c>
      <c r="DS511">
        <v>-0.064</v>
      </c>
      <c r="DT511">
        <v>420</v>
      </c>
      <c r="DU511">
        <v>4</v>
      </c>
      <c r="DV511">
        <v>0.09</v>
      </c>
      <c r="DW511">
        <v>0.05</v>
      </c>
      <c r="DX511">
        <v>-20.9309048780488</v>
      </c>
      <c r="DY511">
        <v>0.179161672473851</v>
      </c>
      <c r="DZ511">
        <v>0.0272333274233264</v>
      </c>
      <c r="EA511">
        <v>1</v>
      </c>
      <c r="EB511">
        <v>882.548514285714</v>
      </c>
      <c r="EC511">
        <v>2.83479526781356</v>
      </c>
      <c r="ED511">
        <v>0.351999867810744</v>
      </c>
      <c r="EE511">
        <v>1</v>
      </c>
      <c r="EF511">
        <v>6.61526829268293</v>
      </c>
      <c r="EG511">
        <v>0.304187038327539</v>
      </c>
      <c r="EH511">
        <v>0.034322577288415</v>
      </c>
      <c r="EI511">
        <v>0</v>
      </c>
      <c r="EJ511">
        <v>2</v>
      </c>
      <c r="EK511">
        <v>3</v>
      </c>
      <c r="EL511" t="s">
        <v>340</v>
      </c>
      <c r="EM511">
        <v>100</v>
      </c>
      <c r="EN511">
        <v>100</v>
      </c>
      <c r="EO511">
        <v>2.125</v>
      </c>
      <c r="EP511">
        <v>0.0265</v>
      </c>
      <c r="EQ511">
        <v>1.36772170046793</v>
      </c>
      <c r="ER511">
        <v>0.00225868272383977</v>
      </c>
      <c r="ES511">
        <v>-9.96746185667655e-07</v>
      </c>
      <c r="ET511">
        <v>2.83711317370827e-10</v>
      </c>
      <c r="EU511">
        <v>-0.063082517618382</v>
      </c>
      <c r="EV511">
        <v>-0.00217948432402501</v>
      </c>
      <c r="EW511">
        <v>0.000453263451741206</v>
      </c>
      <c r="EX511">
        <v>-1.16319206543697e-06</v>
      </c>
      <c r="EY511">
        <v>-2</v>
      </c>
      <c r="EZ511">
        <v>2196</v>
      </c>
      <c r="FA511">
        <v>1</v>
      </c>
      <c r="FB511">
        <v>25</v>
      </c>
      <c r="FC511">
        <v>17.5</v>
      </c>
      <c r="FD511">
        <v>17.4</v>
      </c>
      <c r="FE511">
        <v>18</v>
      </c>
      <c r="FF511">
        <v>950.693</v>
      </c>
      <c r="FG511">
        <v>431.721</v>
      </c>
      <c r="FH511">
        <v>40.4515</v>
      </c>
      <c r="FI511">
        <v>25.6968</v>
      </c>
      <c r="FJ511">
        <v>30.0008</v>
      </c>
      <c r="FK511">
        <v>25.624</v>
      </c>
      <c r="FL511">
        <v>25.6425</v>
      </c>
      <c r="FM511">
        <v>25.3867</v>
      </c>
      <c r="FN511">
        <v>43.2176</v>
      </c>
      <c r="FO511">
        <v>0</v>
      </c>
      <c r="FP511">
        <v>40.56</v>
      </c>
      <c r="FQ511">
        <v>420</v>
      </c>
      <c r="FR511">
        <v>10.7118</v>
      </c>
      <c r="FS511">
        <v>101.425</v>
      </c>
      <c r="FT511">
        <v>102.031</v>
      </c>
    </row>
    <row r="512" spans="1:176">
      <c r="A512">
        <v>496</v>
      </c>
      <c r="B512">
        <v>1626127304.6</v>
      </c>
      <c r="C512">
        <v>990.099999904633</v>
      </c>
      <c r="D512" t="s">
        <v>1286</v>
      </c>
      <c r="E512" t="s">
        <v>1287</v>
      </c>
      <c r="F512">
        <v>1</v>
      </c>
      <c r="I512">
        <v>1626127303.6</v>
      </c>
      <c r="J512">
        <f>(K512)/1000</f>
        <v>0</v>
      </c>
      <c r="K512">
        <f>1000*CC512*AI512*(BY512-BZ512)/(100*BR512*(1000-AI512*BY512))</f>
        <v>0</v>
      </c>
      <c r="L512">
        <f>CC512*AI512*(BX512-BW512*(1000-AI512*BZ512)/(1000-AI512*BY512))/(100*BR512)</f>
        <v>0</v>
      </c>
      <c r="M512">
        <f>BW512 - IF(AI512&gt;1, L512*BR512*100.0/(AK512*CK512), 0)</f>
        <v>0</v>
      </c>
      <c r="N512">
        <f>((T512-J512/2)*M512-L512)/(T512+J512/2)</f>
        <v>0</v>
      </c>
      <c r="O512">
        <f>N512*(CD512+CE512)/1000.0</f>
        <v>0</v>
      </c>
      <c r="P512">
        <f>(BW512 - IF(AI512&gt;1, L512*BR512*100.0/(AK512*CK512), 0))*(CD512+CE512)/1000.0</f>
        <v>0</v>
      </c>
      <c r="Q512">
        <f>2.0/((1/S512-1/R512)+SIGN(S512)*SQRT((1/S512-1/R512)*(1/S512-1/R512) + 4*BS512/((BS512+1)*(BS512+1))*(2*1/S512*1/R512-1/R512*1/R512)))</f>
        <v>0</v>
      </c>
      <c r="R512">
        <f>IF(LEFT(BT512,1)&lt;&gt;"0",IF(LEFT(BT512,1)="1",3.0,BU512),$D$5+$E$5*(CK512*CD512/($K$5*1000))+$F$5*(CK512*CD512/($K$5*1000))*MAX(MIN(BR512,$J$5),$I$5)*MAX(MIN(BR512,$J$5),$I$5)+$G$5*MAX(MIN(BR512,$J$5),$I$5)*(CK512*CD512/($K$5*1000))+$H$5*(CK512*CD512/($K$5*1000))*(CK512*CD512/($K$5*1000)))</f>
        <v>0</v>
      </c>
      <c r="S512">
        <f>J512*(1000-(1000*0.61365*exp(17.502*W512/(240.97+W512))/(CD512+CE512)+BY512)/2)/(1000*0.61365*exp(17.502*W512/(240.97+W512))/(CD512+CE512)-BY512)</f>
        <v>0</v>
      </c>
      <c r="T512">
        <f>1/((BS512+1)/(Q512/1.6)+1/(R512/1.37)) + BS512/((BS512+1)/(Q512/1.6) + BS512/(R512/1.37))</f>
        <v>0</v>
      </c>
      <c r="U512">
        <f>(BN512*BQ512)</f>
        <v>0</v>
      </c>
      <c r="V512">
        <f>(CF512+(U512+2*0.95*5.67E-8*(((CF512+$B$7)+273)^4-(CF512+273)^4)-44100*J512)/(1.84*29.3*R512+8*0.95*5.67E-8*(CF512+273)^3))</f>
        <v>0</v>
      </c>
      <c r="W512">
        <f>($C$7*CG512+$D$7*CH512+$E$7*V512)</f>
        <v>0</v>
      </c>
      <c r="X512">
        <f>0.61365*exp(17.502*W512/(240.97+W512))</f>
        <v>0</v>
      </c>
      <c r="Y512">
        <f>(Z512/AA512*100)</f>
        <v>0</v>
      </c>
      <c r="Z512">
        <f>BY512*(CD512+CE512)/1000</f>
        <v>0</v>
      </c>
      <c r="AA512">
        <f>0.61365*exp(17.502*CF512/(240.97+CF512))</f>
        <v>0</v>
      </c>
      <c r="AB512">
        <f>(X512-BY512*(CD512+CE512)/1000)</f>
        <v>0</v>
      </c>
      <c r="AC512">
        <f>(-J512*44100)</f>
        <v>0</v>
      </c>
      <c r="AD512">
        <f>2*29.3*R512*0.92*(CF512-W512)</f>
        <v>0</v>
      </c>
      <c r="AE512">
        <f>2*0.95*5.67E-8*(((CF512+$B$7)+273)^4-(W512+273)^4)</f>
        <v>0</v>
      </c>
      <c r="AF512">
        <f>U512+AE512+AC512+AD512</f>
        <v>0</v>
      </c>
      <c r="AG512">
        <v>8</v>
      </c>
      <c r="AH512">
        <v>1</v>
      </c>
      <c r="AI512">
        <f>IF(AG512*$H$13&gt;=AK512,1.0,(AK512/(AK512-AG512*$H$13)))</f>
        <v>0</v>
      </c>
      <c r="AJ512">
        <f>(AI512-1)*100</f>
        <v>0</v>
      </c>
      <c r="AK512">
        <f>MAX(0,($B$13+$C$13*CK512)/(1+$D$13*CK512)*CD512/(CF512+273)*$E$13)</f>
        <v>0</v>
      </c>
      <c r="AL512" t="s">
        <v>292</v>
      </c>
      <c r="AM512" t="s">
        <v>292</v>
      </c>
      <c r="AN512">
        <v>0</v>
      </c>
      <c r="AO512">
        <v>0</v>
      </c>
      <c r="AP512">
        <f>1-AN512/AO512</f>
        <v>0</v>
      </c>
      <c r="AQ512">
        <v>0</v>
      </c>
      <c r="AR512" t="s">
        <v>292</v>
      </c>
      <c r="AS512" t="s">
        <v>292</v>
      </c>
      <c r="AT512">
        <v>0</v>
      </c>
      <c r="AU512">
        <v>0</v>
      </c>
      <c r="AV512">
        <f>1-AT512/AU512</f>
        <v>0</v>
      </c>
      <c r="AW512">
        <v>0.5</v>
      </c>
      <c r="AX512">
        <f>BO512</f>
        <v>0</v>
      </c>
      <c r="AY512">
        <f>L512</f>
        <v>0</v>
      </c>
      <c r="AZ512">
        <f>AV512*AW512*AX512</f>
        <v>0</v>
      </c>
      <c r="BA512">
        <f>(AY512-AQ512)/AX512</f>
        <v>0</v>
      </c>
      <c r="BB512">
        <f>(AO512-AU512)/AU512</f>
        <v>0</v>
      </c>
      <c r="BC512">
        <f>AN512/(AP512+AN512/AU512)</f>
        <v>0</v>
      </c>
      <c r="BD512" t="s">
        <v>292</v>
      </c>
      <c r="BE512">
        <v>0</v>
      </c>
      <c r="BF512">
        <f>IF(BE512&lt;&gt;0, BE512, BC512)</f>
        <v>0</v>
      </c>
      <c r="BG512">
        <f>1-BF512/AU512</f>
        <v>0</v>
      </c>
      <c r="BH512">
        <f>(AU512-AT512)/(AU512-BF512)</f>
        <v>0</v>
      </c>
      <c r="BI512">
        <f>(AO512-AU512)/(AO512-BF512)</f>
        <v>0</v>
      </c>
      <c r="BJ512">
        <f>(AU512-AT512)/(AU512-AN512)</f>
        <v>0</v>
      </c>
      <c r="BK512">
        <f>(AO512-AU512)/(AO512-AN512)</f>
        <v>0</v>
      </c>
      <c r="BL512">
        <f>(BH512*BF512/AT512)</f>
        <v>0</v>
      </c>
      <c r="BM512">
        <f>(1-BL512)</f>
        <v>0</v>
      </c>
      <c r="BN512">
        <f>$B$11*CL512+$C$11*CM512+$F$11*CN512*(1-CQ512)</f>
        <v>0</v>
      </c>
      <c r="BO512">
        <f>BN512*BP512</f>
        <v>0</v>
      </c>
      <c r="BP512">
        <f>($B$11*$D$9+$C$11*$D$9+$F$11*((DA512+CS512)/MAX(DA512+CS512+DB512, 0.1)*$I$9+DB512/MAX(DA512+CS512+DB512, 0.1)*$J$9))/($B$11+$C$11+$F$11)</f>
        <v>0</v>
      </c>
      <c r="BQ512">
        <f>($B$11*$K$9+$C$11*$K$9+$F$11*((DA512+CS512)/MAX(DA512+CS512+DB512, 0.1)*$P$9+DB512/MAX(DA512+CS512+DB512, 0.1)*$Q$9))/($B$11+$C$11+$F$11)</f>
        <v>0</v>
      </c>
      <c r="BR512">
        <v>6</v>
      </c>
      <c r="BS512">
        <v>0.5</v>
      </c>
      <c r="BT512" t="s">
        <v>293</v>
      </c>
      <c r="BU512">
        <v>2</v>
      </c>
      <c r="BV512">
        <v>1626127303.6</v>
      </c>
      <c r="BW512">
        <v>399.021</v>
      </c>
      <c r="BX512">
        <v>419.891666666667</v>
      </c>
      <c r="BY512">
        <v>17.1616</v>
      </c>
      <c r="BZ512">
        <v>10.5430333333333</v>
      </c>
      <c r="CA512">
        <v>396.896</v>
      </c>
      <c r="CB512">
        <v>17.1348</v>
      </c>
      <c r="CC512">
        <v>899.980333333333</v>
      </c>
      <c r="CD512">
        <v>100.767666666667</v>
      </c>
      <c r="CE512">
        <v>0.113141</v>
      </c>
      <c r="CF512">
        <v>32.9404333333333</v>
      </c>
      <c r="CG512">
        <v>30.444</v>
      </c>
      <c r="CH512">
        <v>999.9</v>
      </c>
      <c r="CI512">
        <v>0</v>
      </c>
      <c r="CJ512">
        <v>0</v>
      </c>
      <c r="CK512">
        <v>9999.36666666667</v>
      </c>
      <c r="CL512">
        <v>0</v>
      </c>
      <c r="CM512">
        <v>0.221023</v>
      </c>
      <c r="CN512">
        <v>1460.02333333333</v>
      </c>
      <c r="CO512">
        <v>0.973005666666667</v>
      </c>
      <c r="CP512">
        <v>0.0269945333333333</v>
      </c>
      <c r="CQ512">
        <v>0</v>
      </c>
      <c r="CR512">
        <v>882.774</v>
      </c>
      <c r="CS512">
        <v>4.99999</v>
      </c>
      <c r="CT512">
        <v>12995.9666666667</v>
      </c>
      <c r="CU512">
        <v>12728.5666666667</v>
      </c>
      <c r="CV512">
        <v>41.25</v>
      </c>
      <c r="CW512">
        <v>42.75</v>
      </c>
      <c r="CX512">
        <v>42.125</v>
      </c>
      <c r="CY512">
        <v>42.3956666666667</v>
      </c>
      <c r="CZ512">
        <v>43.833</v>
      </c>
      <c r="DA512">
        <v>1415.74333333333</v>
      </c>
      <c r="DB512">
        <v>39.28</v>
      </c>
      <c r="DC512">
        <v>0</v>
      </c>
      <c r="DD512">
        <v>1626127314.1</v>
      </c>
      <c r="DE512">
        <v>0</v>
      </c>
      <c r="DF512">
        <v>882.725807692308</v>
      </c>
      <c r="DG512">
        <v>1.8692307622447</v>
      </c>
      <c r="DH512">
        <v>34.9846154293848</v>
      </c>
      <c r="DI512">
        <v>12991.9192307692</v>
      </c>
      <c r="DJ512">
        <v>15</v>
      </c>
      <c r="DK512">
        <v>1626126261</v>
      </c>
      <c r="DL512" t="s">
        <v>294</v>
      </c>
      <c r="DM512">
        <v>1626126255</v>
      </c>
      <c r="DN512">
        <v>1626126261</v>
      </c>
      <c r="DO512">
        <v>7</v>
      </c>
      <c r="DP512">
        <v>0.339</v>
      </c>
      <c r="DQ512">
        <v>0.02</v>
      </c>
      <c r="DR512">
        <v>2.158</v>
      </c>
      <c r="DS512">
        <v>-0.064</v>
      </c>
      <c r="DT512">
        <v>420</v>
      </c>
      <c r="DU512">
        <v>4</v>
      </c>
      <c r="DV512">
        <v>0.09</v>
      </c>
      <c r="DW512">
        <v>0.05</v>
      </c>
      <c r="DX512">
        <v>-20.9235170731707</v>
      </c>
      <c r="DY512">
        <v>0.220582578397215</v>
      </c>
      <c r="DZ512">
        <v>0.0293481698639029</v>
      </c>
      <c r="EA512">
        <v>1</v>
      </c>
      <c r="EB512">
        <v>882.638088235294</v>
      </c>
      <c r="EC512">
        <v>1.9294989972406</v>
      </c>
      <c r="ED512">
        <v>0.282589638839148</v>
      </c>
      <c r="EE512">
        <v>1</v>
      </c>
      <c r="EF512">
        <v>6.62019292682927</v>
      </c>
      <c r="EG512">
        <v>0.248035191637631</v>
      </c>
      <c r="EH512">
        <v>0.0319653991474091</v>
      </c>
      <c r="EI512">
        <v>0</v>
      </c>
      <c r="EJ512">
        <v>2</v>
      </c>
      <c r="EK512">
        <v>3</v>
      </c>
      <c r="EL512" t="s">
        <v>340</v>
      </c>
      <c r="EM512">
        <v>100</v>
      </c>
      <c r="EN512">
        <v>100</v>
      </c>
      <c r="EO512">
        <v>2.125</v>
      </c>
      <c r="EP512">
        <v>0.0272</v>
      </c>
      <c r="EQ512">
        <v>1.36772170046793</v>
      </c>
      <c r="ER512">
        <v>0.00225868272383977</v>
      </c>
      <c r="ES512">
        <v>-9.96746185667655e-07</v>
      </c>
      <c r="ET512">
        <v>2.83711317370827e-10</v>
      </c>
      <c r="EU512">
        <v>-0.063082517618382</v>
      </c>
      <c r="EV512">
        <v>-0.00217948432402501</v>
      </c>
      <c r="EW512">
        <v>0.000453263451741206</v>
      </c>
      <c r="EX512">
        <v>-1.16319206543697e-06</v>
      </c>
      <c r="EY512">
        <v>-2</v>
      </c>
      <c r="EZ512">
        <v>2196</v>
      </c>
      <c r="FA512">
        <v>1</v>
      </c>
      <c r="FB512">
        <v>25</v>
      </c>
      <c r="FC512">
        <v>17.5</v>
      </c>
      <c r="FD512">
        <v>17.4</v>
      </c>
      <c r="FE512">
        <v>18</v>
      </c>
      <c r="FF512">
        <v>950.695</v>
      </c>
      <c r="FG512">
        <v>431.475</v>
      </c>
      <c r="FH512">
        <v>40.5201</v>
      </c>
      <c r="FI512">
        <v>25.7001</v>
      </c>
      <c r="FJ512">
        <v>30.0006</v>
      </c>
      <c r="FK512">
        <v>25.6257</v>
      </c>
      <c r="FL512">
        <v>25.6452</v>
      </c>
      <c r="FM512">
        <v>25.3882</v>
      </c>
      <c r="FN512">
        <v>43.2176</v>
      </c>
      <c r="FO512">
        <v>0</v>
      </c>
      <c r="FP512">
        <v>40.56</v>
      </c>
      <c r="FQ512">
        <v>420</v>
      </c>
      <c r="FR512">
        <v>10.6904</v>
      </c>
      <c r="FS512">
        <v>101.424</v>
      </c>
      <c r="FT512">
        <v>102.031</v>
      </c>
    </row>
    <row r="513" spans="1:176">
      <c r="A513">
        <v>497</v>
      </c>
      <c r="B513">
        <v>1626127306.6</v>
      </c>
      <c r="C513">
        <v>992.099999904633</v>
      </c>
      <c r="D513" t="s">
        <v>1288</v>
      </c>
      <c r="E513" t="s">
        <v>1289</v>
      </c>
      <c r="F513">
        <v>1</v>
      </c>
      <c r="I513">
        <v>1626127305.6</v>
      </c>
      <c r="J513">
        <f>(K513)/1000</f>
        <v>0</v>
      </c>
      <c r="K513">
        <f>1000*CC513*AI513*(BY513-BZ513)/(100*BR513*(1000-AI513*BY513))</f>
        <v>0</v>
      </c>
      <c r="L513">
        <f>CC513*AI513*(BX513-BW513*(1000-AI513*BZ513)/(1000-AI513*BY513))/(100*BR513)</f>
        <v>0</v>
      </c>
      <c r="M513">
        <f>BW513 - IF(AI513&gt;1, L513*BR513*100.0/(AK513*CK513), 0)</f>
        <v>0</v>
      </c>
      <c r="N513">
        <f>((T513-J513/2)*M513-L513)/(T513+J513/2)</f>
        <v>0</v>
      </c>
      <c r="O513">
        <f>N513*(CD513+CE513)/1000.0</f>
        <v>0</v>
      </c>
      <c r="P513">
        <f>(BW513 - IF(AI513&gt;1, L513*BR513*100.0/(AK513*CK513), 0))*(CD513+CE513)/1000.0</f>
        <v>0</v>
      </c>
      <c r="Q513">
        <f>2.0/((1/S513-1/R513)+SIGN(S513)*SQRT((1/S513-1/R513)*(1/S513-1/R513) + 4*BS513/((BS513+1)*(BS513+1))*(2*1/S513*1/R513-1/R513*1/R513)))</f>
        <v>0</v>
      </c>
      <c r="R513">
        <f>IF(LEFT(BT513,1)&lt;&gt;"0",IF(LEFT(BT513,1)="1",3.0,BU513),$D$5+$E$5*(CK513*CD513/($K$5*1000))+$F$5*(CK513*CD513/($K$5*1000))*MAX(MIN(BR513,$J$5),$I$5)*MAX(MIN(BR513,$J$5),$I$5)+$G$5*MAX(MIN(BR513,$J$5),$I$5)*(CK513*CD513/($K$5*1000))+$H$5*(CK513*CD513/($K$5*1000))*(CK513*CD513/($K$5*1000)))</f>
        <v>0</v>
      </c>
      <c r="S513">
        <f>J513*(1000-(1000*0.61365*exp(17.502*W513/(240.97+W513))/(CD513+CE513)+BY513)/2)/(1000*0.61365*exp(17.502*W513/(240.97+W513))/(CD513+CE513)-BY513)</f>
        <v>0</v>
      </c>
      <c r="T513">
        <f>1/((BS513+1)/(Q513/1.6)+1/(R513/1.37)) + BS513/((BS513+1)/(Q513/1.6) + BS513/(R513/1.37))</f>
        <v>0</v>
      </c>
      <c r="U513">
        <f>(BN513*BQ513)</f>
        <v>0</v>
      </c>
      <c r="V513">
        <f>(CF513+(U513+2*0.95*5.67E-8*(((CF513+$B$7)+273)^4-(CF513+273)^4)-44100*J513)/(1.84*29.3*R513+8*0.95*5.67E-8*(CF513+273)^3))</f>
        <v>0</v>
      </c>
      <c r="W513">
        <f>($C$7*CG513+$D$7*CH513+$E$7*V513)</f>
        <v>0</v>
      </c>
      <c r="X513">
        <f>0.61365*exp(17.502*W513/(240.97+W513))</f>
        <v>0</v>
      </c>
      <c r="Y513">
        <f>(Z513/AA513*100)</f>
        <v>0</v>
      </c>
      <c r="Z513">
        <f>BY513*(CD513+CE513)/1000</f>
        <v>0</v>
      </c>
      <c r="AA513">
        <f>0.61365*exp(17.502*CF513/(240.97+CF513))</f>
        <v>0</v>
      </c>
      <c r="AB513">
        <f>(X513-BY513*(CD513+CE513)/1000)</f>
        <v>0</v>
      </c>
      <c r="AC513">
        <f>(-J513*44100)</f>
        <v>0</v>
      </c>
      <c r="AD513">
        <f>2*29.3*R513*0.92*(CF513-W513)</f>
        <v>0</v>
      </c>
      <c r="AE513">
        <f>2*0.95*5.67E-8*(((CF513+$B$7)+273)^4-(W513+273)^4)</f>
        <v>0</v>
      </c>
      <c r="AF513">
        <f>U513+AE513+AC513+AD513</f>
        <v>0</v>
      </c>
      <c r="AG513">
        <v>8</v>
      </c>
      <c r="AH513">
        <v>1</v>
      </c>
      <c r="AI513">
        <f>IF(AG513*$H$13&gt;=AK513,1.0,(AK513/(AK513-AG513*$H$13)))</f>
        <v>0</v>
      </c>
      <c r="AJ513">
        <f>(AI513-1)*100</f>
        <v>0</v>
      </c>
      <c r="AK513">
        <f>MAX(0,($B$13+$C$13*CK513)/(1+$D$13*CK513)*CD513/(CF513+273)*$E$13)</f>
        <v>0</v>
      </c>
      <c r="AL513" t="s">
        <v>292</v>
      </c>
      <c r="AM513" t="s">
        <v>292</v>
      </c>
      <c r="AN513">
        <v>0</v>
      </c>
      <c r="AO513">
        <v>0</v>
      </c>
      <c r="AP513">
        <f>1-AN513/AO513</f>
        <v>0</v>
      </c>
      <c r="AQ513">
        <v>0</v>
      </c>
      <c r="AR513" t="s">
        <v>292</v>
      </c>
      <c r="AS513" t="s">
        <v>292</v>
      </c>
      <c r="AT513">
        <v>0</v>
      </c>
      <c r="AU513">
        <v>0</v>
      </c>
      <c r="AV513">
        <f>1-AT513/AU513</f>
        <v>0</v>
      </c>
      <c r="AW513">
        <v>0.5</v>
      </c>
      <c r="AX513">
        <f>BO513</f>
        <v>0</v>
      </c>
      <c r="AY513">
        <f>L513</f>
        <v>0</v>
      </c>
      <c r="AZ513">
        <f>AV513*AW513*AX513</f>
        <v>0</v>
      </c>
      <c r="BA513">
        <f>(AY513-AQ513)/AX513</f>
        <v>0</v>
      </c>
      <c r="BB513">
        <f>(AO513-AU513)/AU513</f>
        <v>0</v>
      </c>
      <c r="BC513">
        <f>AN513/(AP513+AN513/AU513)</f>
        <v>0</v>
      </c>
      <c r="BD513" t="s">
        <v>292</v>
      </c>
      <c r="BE513">
        <v>0</v>
      </c>
      <c r="BF513">
        <f>IF(BE513&lt;&gt;0, BE513, BC513)</f>
        <v>0</v>
      </c>
      <c r="BG513">
        <f>1-BF513/AU513</f>
        <v>0</v>
      </c>
      <c r="BH513">
        <f>(AU513-AT513)/(AU513-BF513)</f>
        <v>0</v>
      </c>
      <c r="BI513">
        <f>(AO513-AU513)/(AO513-BF513)</f>
        <v>0</v>
      </c>
      <c r="BJ513">
        <f>(AU513-AT513)/(AU513-AN513)</f>
        <v>0</v>
      </c>
      <c r="BK513">
        <f>(AO513-AU513)/(AO513-AN513)</f>
        <v>0</v>
      </c>
      <c r="BL513">
        <f>(BH513*BF513/AT513)</f>
        <v>0</v>
      </c>
      <c r="BM513">
        <f>(1-BL513)</f>
        <v>0</v>
      </c>
      <c r="BN513">
        <f>$B$11*CL513+$C$11*CM513+$F$11*CN513*(1-CQ513)</f>
        <v>0</v>
      </c>
      <c r="BO513">
        <f>BN513*BP513</f>
        <v>0</v>
      </c>
      <c r="BP513">
        <f>($B$11*$D$9+$C$11*$D$9+$F$11*((DA513+CS513)/MAX(DA513+CS513+DB513, 0.1)*$I$9+DB513/MAX(DA513+CS513+DB513, 0.1)*$J$9))/($B$11+$C$11+$F$11)</f>
        <v>0</v>
      </c>
      <c r="BQ513">
        <f>($B$11*$K$9+$C$11*$K$9+$F$11*((DA513+CS513)/MAX(DA513+CS513+DB513, 0.1)*$P$9+DB513/MAX(DA513+CS513+DB513, 0.1)*$Q$9))/($B$11+$C$11+$F$11)</f>
        <v>0</v>
      </c>
      <c r="BR513">
        <v>6</v>
      </c>
      <c r="BS513">
        <v>0.5</v>
      </c>
      <c r="BT513" t="s">
        <v>293</v>
      </c>
      <c r="BU513">
        <v>2</v>
      </c>
      <c r="BV513">
        <v>1626127305.6</v>
      </c>
      <c r="BW513">
        <v>399.030666666667</v>
      </c>
      <c r="BX513">
        <v>419.915</v>
      </c>
      <c r="BY513">
        <v>17.2211</v>
      </c>
      <c r="BZ513">
        <v>10.6103666666667</v>
      </c>
      <c r="CA513">
        <v>396.905666666667</v>
      </c>
      <c r="CB513">
        <v>17.1936</v>
      </c>
      <c r="CC513">
        <v>900.053666666667</v>
      </c>
      <c r="CD513">
        <v>100.769</v>
      </c>
      <c r="CE513">
        <v>0.112464</v>
      </c>
      <c r="CF513">
        <v>32.9804333333333</v>
      </c>
      <c r="CG513">
        <v>30.4842333333333</v>
      </c>
      <c r="CH513">
        <v>999.9</v>
      </c>
      <c r="CI513">
        <v>0</v>
      </c>
      <c r="CJ513">
        <v>0</v>
      </c>
      <c r="CK513">
        <v>10050</v>
      </c>
      <c r="CL513">
        <v>0</v>
      </c>
      <c r="CM513">
        <v>0.221023</v>
      </c>
      <c r="CN513">
        <v>1459.93666666667</v>
      </c>
      <c r="CO513">
        <v>0.973004</v>
      </c>
      <c r="CP513">
        <v>0.0269961</v>
      </c>
      <c r="CQ513">
        <v>0</v>
      </c>
      <c r="CR513">
        <v>883.092666666667</v>
      </c>
      <c r="CS513">
        <v>4.99999</v>
      </c>
      <c r="CT513">
        <v>12996</v>
      </c>
      <c r="CU513">
        <v>12727.8</v>
      </c>
      <c r="CV513">
        <v>41.25</v>
      </c>
      <c r="CW513">
        <v>42.75</v>
      </c>
      <c r="CX513">
        <v>42.125</v>
      </c>
      <c r="CY513">
        <v>42.4163333333333</v>
      </c>
      <c r="CZ513">
        <v>43.875</v>
      </c>
      <c r="DA513">
        <v>1415.65666666667</v>
      </c>
      <c r="DB513">
        <v>39.28</v>
      </c>
      <c r="DC513">
        <v>0</v>
      </c>
      <c r="DD513">
        <v>1626127315.9</v>
      </c>
      <c r="DE513">
        <v>0</v>
      </c>
      <c r="DF513">
        <v>882.82772</v>
      </c>
      <c r="DG513">
        <v>2.07969230033603</v>
      </c>
      <c r="DH513">
        <v>32.2153846508216</v>
      </c>
      <c r="DI513">
        <v>12993.14</v>
      </c>
      <c r="DJ513">
        <v>15</v>
      </c>
      <c r="DK513">
        <v>1626126261</v>
      </c>
      <c r="DL513" t="s">
        <v>294</v>
      </c>
      <c r="DM513">
        <v>1626126255</v>
      </c>
      <c r="DN513">
        <v>1626126261</v>
      </c>
      <c r="DO513">
        <v>7</v>
      </c>
      <c r="DP513">
        <v>0.339</v>
      </c>
      <c r="DQ513">
        <v>0.02</v>
      </c>
      <c r="DR513">
        <v>2.158</v>
      </c>
      <c r="DS513">
        <v>-0.064</v>
      </c>
      <c r="DT513">
        <v>420</v>
      </c>
      <c r="DU513">
        <v>4</v>
      </c>
      <c r="DV513">
        <v>0.09</v>
      </c>
      <c r="DW513">
        <v>0.05</v>
      </c>
      <c r="DX513">
        <v>-20.912243902439</v>
      </c>
      <c r="DY513">
        <v>0.192470383275244</v>
      </c>
      <c r="DZ513">
        <v>0.0257202496742852</v>
      </c>
      <c r="EA513">
        <v>1</v>
      </c>
      <c r="EB513">
        <v>882.693757575758</v>
      </c>
      <c r="EC513">
        <v>1.99883796799628</v>
      </c>
      <c r="ED513">
        <v>0.286081258884658</v>
      </c>
      <c r="EE513">
        <v>1</v>
      </c>
      <c r="EF513">
        <v>6.62239926829268</v>
      </c>
      <c r="EG513">
        <v>0.170703763066219</v>
      </c>
      <c r="EH513">
        <v>0.0303567174540752</v>
      </c>
      <c r="EI513">
        <v>0</v>
      </c>
      <c r="EJ513">
        <v>2</v>
      </c>
      <c r="EK513">
        <v>3</v>
      </c>
      <c r="EL513" t="s">
        <v>340</v>
      </c>
      <c r="EM513">
        <v>100</v>
      </c>
      <c r="EN513">
        <v>100</v>
      </c>
      <c r="EO513">
        <v>2.125</v>
      </c>
      <c r="EP513">
        <v>0.028</v>
      </c>
      <c r="EQ513">
        <v>1.36772170046793</v>
      </c>
      <c r="ER513">
        <v>0.00225868272383977</v>
      </c>
      <c r="ES513">
        <v>-9.96746185667655e-07</v>
      </c>
      <c r="ET513">
        <v>2.83711317370827e-10</v>
      </c>
      <c r="EU513">
        <v>-0.063082517618382</v>
      </c>
      <c r="EV513">
        <v>-0.00217948432402501</v>
      </c>
      <c r="EW513">
        <v>0.000453263451741206</v>
      </c>
      <c r="EX513">
        <v>-1.16319206543697e-06</v>
      </c>
      <c r="EY513">
        <v>-2</v>
      </c>
      <c r="EZ513">
        <v>2196</v>
      </c>
      <c r="FA513">
        <v>1</v>
      </c>
      <c r="FB513">
        <v>25</v>
      </c>
      <c r="FC513">
        <v>17.5</v>
      </c>
      <c r="FD513">
        <v>17.4</v>
      </c>
      <c r="FE513">
        <v>18</v>
      </c>
      <c r="FF513">
        <v>950.655</v>
      </c>
      <c r="FG513">
        <v>431.269</v>
      </c>
      <c r="FH513">
        <v>40.5827</v>
      </c>
      <c r="FI513">
        <v>25.7036</v>
      </c>
      <c r="FJ513">
        <v>30.0007</v>
      </c>
      <c r="FK513">
        <v>25.6278</v>
      </c>
      <c r="FL513">
        <v>25.6473</v>
      </c>
      <c r="FM513">
        <v>25.3858</v>
      </c>
      <c r="FN513">
        <v>43.2176</v>
      </c>
      <c r="FO513">
        <v>0</v>
      </c>
      <c r="FP513">
        <v>40.66</v>
      </c>
      <c r="FQ513">
        <v>420</v>
      </c>
      <c r="FR513">
        <v>10.75</v>
      </c>
      <c r="FS513">
        <v>101.424</v>
      </c>
      <c r="FT513">
        <v>102.029</v>
      </c>
    </row>
    <row r="514" spans="1:176">
      <c r="A514">
        <v>498</v>
      </c>
      <c r="B514">
        <v>1626127308.6</v>
      </c>
      <c r="C514">
        <v>994.099999904633</v>
      </c>
      <c r="D514" t="s">
        <v>1290</v>
      </c>
      <c r="E514" t="s">
        <v>1291</v>
      </c>
      <c r="F514">
        <v>1</v>
      </c>
      <c r="I514">
        <v>1626127307.6</v>
      </c>
      <c r="J514">
        <f>(K514)/1000</f>
        <v>0</v>
      </c>
      <c r="K514">
        <f>1000*CC514*AI514*(BY514-BZ514)/(100*BR514*(1000-AI514*BY514))</f>
        <v>0</v>
      </c>
      <c r="L514">
        <f>CC514*AI514*(BX514-BW514*(1000-AI514*BZ514)/(1000-AI514*BY514))/(100*BR514)</f>
        <v>0</v>
      </c>
      <c r="M514">
        <f>BW514 - IF(AI514&gt;1, L514*BR514*100.0/(AK514*CK514), 0)</f>
        <v>0</v>
      </c>
      <c r="N514">
        <f>((T514-J514/2)*M514-L514)/(T514+J514/2)</f>
        <v>0</v>
      </c>
      <c r="O514">
        <f>N514*(CD514+CE514)/1000.0</f>
        <v>0</v>
      </c>
      <c r="P514">
        <f>(BW514 - IF(AI514&gt;1, L514*BR514*100.0/(AK514*CK514), 0))*(CD514+CE514)/1000.0</f>
        <v>0</v>
      </c>
      <c r="Q514">
        <f>2.0/((1/S514-1/R514)+SIGN(S514)*SQRT((1/S514-1/R514)*(1/S514-1/R514) + 4*BS514/((BS514+1)*(BS514+1))*(2*1/S514*1/R514-1/R514*1/R514)))</f>
        <v>0</v>
      </c>
      <c r="R514">
        <f>IF(LEFT(BT514,1)&lt;&gt;"0",IF(LEFT(BT514,1)="1",3.0,BU514),$D$5+$E$5*(CK514*CD514/($K$5*1000))+$F$5*(CK514*CD514/($K$5*1000))*MAX(MIN(BR514,$J$5),$I$5)*MAX(MIN(BR514,$J$5),$I$5)+$G$5*MAX(MIN(BR514,$J$5),$I$5)*(CK514*CD514/($K$5*1000))+$H$5*(CK514*CD514/($K$5*1000))*(CK514*CD514/($K$5*1000)))</f>
        <v>0</v>
      </c>
      <c r="S514">
        <f>J514*(1000-(1000*0.61365*exp(17.502*W514/(240.97+W514))/(CD514+CE514)+BY514)/2)/(1000*0.61365*exp(17.502*W514/(240.97+W514))/(CD514+CE514)-BY514)</f>
        <v>0</v>
      </c>
      <c r="T514">
        <f>1/((BS514+1)/(Q514/1.6)+1/(R514/1.37)) + BS514/((BS514+1)/(Q514/1.6) + BS514/(R514/1.37))</f>
        <v>0</v>
      </c>
      <c r="U514">
        <f>(BN514*BQ514)</f>
        <v>0</v>
      </c>
      <c r="V514">
        <f>(CF514+(U514+2*0.95*5.67E-8*(((CF514+$B$7)+273)^4-(CF514+273)^4)-44100*J514)/(1.84*29.3*R514+8*0.95*5.67E-8*(CF514+273)^3))</f>
        <v>0</v>
      </c>
      <c r="W514">
        <f>($C$7*CG514+$D$7*CH514+$E$7*V514)</f>
        <v>0</v>
      </c>
      <c r="X514">
        <f>0.61365*exp(17.502*W514/(240.97+W514))</f>
        <v>0</v>
      </c>
      <c r="Y514">
        <f>(Z514/AA514*100)</f>
        <v>0</v>
      </c>
      <c r="Z514">
        <f>BY514*(CD514+CE514)/1000</f>
        <v>0</v>
      </c>
      <c r="AA514">
        <f>0.61365*exp(17.502*CF514/(240.97+CF514))</f>
        <v>0</v>
      </c>
      <c r="AB514">
        <f>(X514-BY514*(CD514+CE514)/1000)</f>
        <v>0</v>
      </c>
      <c r="AC514">
        <f>(-J514*44100)</f>
        <v>0</v>
      </c>
      <c r="AD514">
        <f>2*29.3*R514*0.92*(CF514-W514)</f>
        <v>0</v>
      </c>
      <c r="AE514">
        <f>2*0.95*5.67E-8*(((CF514+$B$7)+273)^4-(W514+273)^4)</f>
        <v>0</v>
      </c>
      <c r="AF514">
        <f>U514+AE514+AC514+AD514</f>
        <v>0</v>
      </c>
      <c r="AG514">
        <v>8</v>
      </c>
      <c r="AH514">
        <v>1</v>
      </c>
      <c r="AI514">
        <f>IF(AG514*$H$13&gt;=AK514,1.0,(AK514/(AK514-AG514*$H$13)))</f>
        <v>0</v>
      </c>
      <c r="AJ514">
        <f>(AI514-1)*100</f>
        <v>0</v>
      </c>
      <c r="AK514">
        <f>MAX(0,($B$13+$C$13*CK514)/(1+$D$13*CK514)*CD514/(CF514+273)*$E$13)</f>
        <v>0</v>
      </c>
      <c r="AL514" t="s">
        <v>292</v>
      </c>
      <c r="AM514" t="s">
        <v>292</v>
      </c>
      <c r="AN514">
        <v>0</v>
      </c>
      <c r="AO514">
        <v>0</v>
      </c>
      <c r="AP514">
        <f>1-AN514/AO514</f>
        <v>0</v>
      </c>
      <c r="AQ514">
        <v>0</v>
      </c>
      <c r="AR514" t="s">
        <v>292</v>
      </c>
      <c r="AS514" t="s">
        <v>292</v>
      </c>
      <c r="AT514">
        <v>0</v>
      </c>
      <c r="AU514">
        <v>0</v>
      </c>
      <c r="AV514">
        <f>1-AT514/AU514</f>
        <v>0</v>
      </c>
      <c r="AW514">
        <v>0.5</v>
      </c>
      <c r="AX514">
        <f>BO514</f>
        <v>0</v>
      </c>
      <c r="AY514">
        <f>L514</f>
        <v>0</v>
      </c>
      <c r="AZ514">
        <f>AV514*AW514*AX514</f>
        <v>0</v>
      </c>
      <c r="BA514">
        <f>(AY514-AQ514)/AX514</f>
        <v>0</v>
      </c>
      <c r="BB514">
        <f>(AO514-AU514)/AU514</f>
        <v>0</v>
      </c>
      <c r="BC514">
        <f>AN514/(AP514+AN514/AU514)</f>
        <v>0</v>
      </c>
      <c r="BD514" t="s">
        <v>292</v>
      </c>
      <c r="BE514">
        <v>0</v>
      </c>
      <c r="BF514">
        <f>IF(BE514&lt;&gt;0, BE514, BC514)</f>
        <v>0</v>
      </c>
      <c r="BG514">
        <f>1-BF514/AU514</f>
        <v>0</v>
      </c>
      <c r="BH514">
        <f>(AU514-AT514)/(AU514-BF514)</f>
        <v>0</v>
      </c>
      <c r="BI514">
        <f>(AO514-AU514)/(AO514-BF514)</f>
        <v>0</v>
      </c>
      <c r="BJ514">
        <f>(AU514-AT514)/(AU514-AN514)</f>
        <v>0</v>
      </c>
      <c r="BK514">
        <f>(AO514-AU514)/(AO514-AN514)</f>
        <v>0</v>
      </c>
      <c r="BL514">
        <f>(BH514*BF514/AT514)</f>
        <v>0</v>
      </c>
      <c r="BM514">
        <f>(1-BL514)</f>
        <v>0</v>
      </c>
      <c r="BN514">
        <f>$B$11*CL514+$C$11*CM514+$F$11*CN514*(1-CQ514)</f>
        <v>0</v>
      </c>
      <c r="BO514">
        <f>BN514*BP514</f>
        <v>0</v>
      </c>
      <c r="BP514">
        <f>($B$11*$D$9+$C$11*$D$9+$F$11*((DA514+CS514)/MAX(DA514+CS514+DB514, 0.1)*$I$9+DB514/MAX(DA514+CS514+DB514, 0.1)*$J$9))/($B$11+$C$11+$F$11)</f>
        <v>0</v>
      </c>
      <c r="BQ514">
        <f>($B$11*$K$9+$C$11*$K$9+$F$11*((DA514+CS514)/MAX(DA514+CS514+DB514, 0.1)*$P$9+DB514/MAX(DA514+CS514+DB514, 0.1)*$Q$9))/($B$11+$C$11+$F$11)</f>
        <v>0</v>
      </c>
      <c r="BR514">
        <v>6</v>
      </c>
      <c r="BS514">
        <v>0.5</v>
      </c>
      <c r="BT514" t="s">
        <v>293</v>
      </c>
      <c r="BU514">
        <v>2</v>
      </c>
      <c r="BV514">
        <v>1626127307.6</v>
      </c>
      <c r="BW514">
        <v>399.081666666667</v>
      </c>
      <c r="BX514">
        <v>419.998666666667</v>
      </c>
      <c r="BY514">
        <v>17.2807</v>
      </c>
      <c r="BZ514">
        <v>10.6419333333333</v>
      </c>
      <c r="CA514">
        <v>396.956666666667</v>
      </c>
      <c r="CB514">
        <v>17.2524333333333</v>
      </c>
      <c r="CC514">
        <v>900.000333333333</v>
      </c>
      <c r="CD514">
        <v>100.769</v>
      </c>
      <c r="CE514">
        <v>0.112488666666667</v>
      </c>
      <c r="CF514">
        <v>33.0213333333333</v>
      </c>
      <c r="CG514">
        <v>30.5284</v>
      </c>
      <c r="CH514">
        <v>999.9</v>
      </c>
      <c r="CI514">
        <v>0</v>
      </c>
      <c r="CJ514">
        <v>0</v>
      </c>
      <c r="CK514">
        <v>10021.2666666667</v>
      </c>
      <c r="CL514">
        <v>0</v>
      </c>
      <c r="CM514">
        <v>0.221023</v>
      </c>
      <c r="CN514">
        <v>1460.02</v>
      </c>
      <c r="CO514">
        <v>0.973005666666667</v>
      </c>
      <c r="CP514">
        <v>0.0269945333333333</v>
      </c>
      <c r="CQ514">
        <v>0</v>
      </c>
      <c r="CR514">
        <v>883.173666666667</v>
      </c>
      <c r="CS514">
        <v>4.99999</v>
      </c>
      <c r="CT514">
        <v>12998.6333333333</v>
      </c>
      <c r="CU514">
        <v>12728.5</v>
      </c>
      <c r="CV514">
        <v>41.312</v>
      </c>
      <c r="CW514">
        <v>42.75</v>
      </c>
      <c r="CX514">
        <v>42.125</v>
      </c>
      <c r="CY514">
        <v>42.4163333333333</v>
      </c>
      <c r="CZ514">
        <v>43.875</v>
      </c>
      <c r="DA514">
        <v>1415.74</v>
      </c>
      <c r="DB514">
        <v>39.28</v>
      </c>
      <c r="DC514">
        <v>0</v>
      </c>
      <c r="DD514">
        <v>1626127317.7</v>
      </c>
      <c r="DE514">
        <v>0</v>
      </c>
      <c r="DF514">
        <v>882.901230769231</v>
      </c>
      <c r="DG514">
        <v>1.82010255881872</v>
      </c>
      <c r="DH514">
        <v>32.1299146135533</v>
      </c>
      <c r="DI514">
        <v>12994.1461538462</v>
      </c>
      <c r="DJ514">
        <v>15</v>
      </c>
      <c r="DK514">
        <v>1626126261</v>
      </c>
      <c r="DL514" t="s">
        <v>294</v>
      </c>
      <c r="DM514">
        <v>1626126255</v>
      </c>
      <c r="DN514">
        <v>1626126261</v>
      </c>
      <c r="DO514">
        <v>7</v>
      </c>
      <c r="DP514">
        <v>0.339</v>
      </c>
      <c r="DQ514">
        <v>0.02</v>
      </c>
      <c r="DR514">
        <v>2.158</v>
      </c>
      <c r="DS514">
        <v>-0.064</v>
      </c>
      <c r="DT514">
        <v>420</v>
      </c>
      <c r="DU514">
        <v>4</v>
      </c>
      <c r="DV514">
        <v>0.09</v>
      </c>
      <c r="DW514">
        <v>0.05</v>
      </c>
      <c r="DX514">
        <v>-20.9105097560976</v>
      </c>
      <c r="DY514">
        <v>0.142268989547026</v>
      </c>
      <c r="DZ514">
        <v>0.0243571976128265</v>
      </c>
      <c r="EA514">
        <v>1</v>
      </c>
      <c r="EB514">
        <v>882.770914285714</v>
      </c>
      <c r="EC514">
        <v>2.12712373006906</v>
      </c>
      <c r="ED514">
        <v>0.300341555226578</v>
      </c>
      <c r="EE514">
        <v>1</v>
      </c>
      <c r="EF514">
        <v>6.62632146341463</v>
      </c>
      <c r="EG514">
        <v>0.108732125435544</v>
      </c>
      <c r="EH514">
        <v>0.0279976078735114</v>
      </c>
      <c r="EI514">
        <v>0</v>
      </c>
      <c r="EJ514">
        <v>2</v>
      </c>
      <c r="EK514">
        <v>3</v>
      </c>
      <c r="EL514" t="s">
        <v>340</v>
      </c>
      <c r="EM514">
        <v>100</v>
      </c>
      <c r="EN514">
        <v>100</v>
      </c>
      <c r="EO514">
        <v>2.125</v>
      </c>
      <c r="EP514">
        <v>0.0285</v>
      </c>
      <c r="EQ514">
        <v>1.36772170046793</v>
      </c>
      <c r="ER514">
        <v>0.00225868272383977</v>
      </c>
      <c r="ES514">
        <v>-9.96746185667655e-07</v>
      </c>
      <c r="ET514">
        <v>2.83711317370827e-10</v>
      </c>
      <c r="EU514">
        <v>-0.063082517618382</v>
      </c>
      <c r="EV514">
        <v>-0.00217948432402501</v>
      </c>
      <c r="EW514">
        <v>0.000453263451741206</v>
      </c>
      <c r="EX514">
        <v>-1.16319206543697e-06</v>
      </c>
      <c r="EY514">
        <v>-2</v>
      </c>
      <c r="EZ514">
        <v>2196</v>
      </c>
      <c r="FA514">
        <v>1</v>
      </c>
      <c r="FB514">
        <v>25</v>
      </c>
      <c r="FC514">
        <v>17.6</v>
      </c>
      <c r="FD514">
        <v>17.5</v>
      </c>
      <c r="FE514">
        <v>18</v>
      </c>
      <c r="FF514">
        <v>950.493</v>
      </c>
      <c r="FG514">
        <v>431.401</v>
      </c>
      <c r="FH514">
        <v>40.65</v>
      </c>
      <c r="FI514">
        <v>25.7076</v>
      </c>
      <c r="FJ514">
        <v>30.0008</v>
      </c>
      <c r="FK514">
        <v>25.6305</v>
      </c>
      <c r="FL514">
        <v>25.6489</v>
      </c>
      <c r="FM514">
        <v>25.3864</v>
      </c>
      <c r="FN514">
        <v>42.9429</v>
      </c>
      <c r="FO514">
        <v>0</v>
      </c>
      <c r="FP514">
        <v>40.76</v>
      </c>
      <c r="FQ514">
        <v>420</v>
      </c>
      <c r="FR514">
        <v>10.7665</v>
      </c>
      <c r="FS514">
        <v>101.423</v>
      </c>
      <c r="FT514">
        <v>102.029</v>
      </c>
    </row>
    <row r="515" spans="1:176">
      <c r="A515">
        <v>499</v>
      </c>
      <c r="B515">
        <v>1626127310.6</v>
      </c>
      <c r="C515">
        <v>996.099999904633</v>
      </c>
      <c r="D515" t="s">
        <v>1292</v>
      </c>
      <c r="E515" t="s">
        <v>1293</v>
      </c>
      <c r="F515">
        <v>1</v>
      </c>
      <c r="I515">
        <v>1626127309.6</v>
      </c>
      <c r="J515">
        <f>(K515)/1000</f>
        <v>0</v>
      </c>
      <c r="K515">
        <f>1000*CC515*AI515*(BY515-BZ515)/(100*BR515*(1000-AI515*BY515))</f>
        <v>0</v>
      </c>
      <c r="L515">
        <f>CC515*AI515*(BX515-BW515*(1000-AI515*BZ515)/(1000-AI515*BY515))/(100*BR515)</f>
        <v>0</v>
      </c>
      <c r="M515">
        <f>BW515 - IF(AI515&gt;1, L515*BR515*100.0/(AK515*CK515), 0)</f>
        <v>0</v>
      </c>
      <c r="N515">
        <f>((T515-J515/2)*M515-L515)/(T515+J515/2)</f>
        <v>0</v>
      </c>
      <c r="O515">
        <f>N515*(CD515+CE515)/1000.0</f>
        <v>0</v>
      </c>
      <c r="P515">
        <f>(BW515 - IF(AI515&gt;1, L515*BR515*100.0/(AK515*CK515), 0))*(CD515+CE515)/1000.0</f>
        <v>0</v>
      </c>
      <c r="Q515">
        <f>2.0/((1/S515-1/R515)+SIGN(S515)*SQRT((1/S515-1/R515)*(1/S515-1/R515) + 4*BS515/((BS515+1)*(BS515+1))*(2*1/S515*1/R515-1/R515*1/R515)))</f>
        <v>0</v>
      </c>
      <c r="R515">
        <f>IF(LEFT(BT515,1)&lt;&gt;"0",IF(LEFT(BT515,1)="1",3.0,BU515),$D$5+$E$5*(CK515*CD515/($K$5*1000))+$F$5*(CK515*CD515/($K$5*1000))*MAX(MIN(BR515,$J$5),$I$5)*MAX(MIN(BR515,$J$5),$I$5)+$G$5*MAX(MIN(BR515,$J$5),$I$5)*(CK515*CD515/($K$5*1000))+$H$5*(CK515*CD515/($K$5*1000))*(CK515*CD515/($K$5*1000)))</f>
        <v>0</v>
      </c>
      <c r="S515">
        <f>J515*(1000-(1000*0.61365*exp(17.502*W515/(240.97+W515))/(CD515+CE515)+BY515)/2)/(1000*0.61365*exp(17.502*W515/(240.97+W515))/(CD515+CE515)-BY515)</f>
        <v>0</v>
      </c>
      <c r="T515">
        <f>1/((BS515+1)/(Q515/1.6)+1/(R515/1.37)) + BS515/((BS515+1)/(Q515/1.6) + BS515/(R515/1.37))</f>
        <v>0</v>
      </c>
      <c r="U515">
        <f>(BN515*BQ515)</f>
        <v>0</v>
      </c>
      <c r="V515">
        <f>(CF515+(U515+2*0.95*5.67E-8*(((CF515+$B$7)+273)^4-(CF515+273)^4)-44100*J515)/(1.84*29.3*R515+8*0.95*5.67E-8*(CF515+273)^3))</f>
        <v>0</v>
      </c>
      <c r="W515">
        <f>($C$7*CG515+$D$7*CH515+$E$7*V515)</f>
        <v>0</v>
      </c>
      <c r="X515">
        <f>0.61365*exp(17.502*W515/(240.97+W515))</f>
        <v>0</v>
      </c>
      <c r="Y515">
        <f>(Z515/AA515*100)</f>
        <v>0</v>
      </c>
      <c r="Z515">
        <f>BY515*(CD515+CE515)/1000</f>
        <v>0</v>
      </c>
      <c r="AA515">
        <f>0.61365*exp(17.502*CF515/(240.97+CF515))</f>
        <v>0</v>
      </c>
      <c r="AB515">
        <f>(X515-BY515*(CD515+CE515)/1000)</f>
        <v>0</v>
      </c>
      <c r="AC515">
        <f>(-J515*44100)</f>
        <v>0</v>
      </c>
      <c r="AD515">
        <f>2*29.3*R515*0.92*(CF515-W515)</f>
        <v>0</v>
      </c>
      <c r="AE515">
        <f>2*0.95*5.67E-8*(((CF515+$B$7)+273)^4-(W515+273)^4)</f>
        <v>0</v>
      </c>
      <c r="AF515">
        <f>U515+AE515+AC515+AD515</f>
        <v>0</v>
      </c>
      <c r="AG515">
        <v>8</v>
      </c>
      <c r="AH515">
        <v>1</v>
      </c>
      <c r="AI515">
        <f>IF(AG515*$H$13&gt;=AK515,1.0,(AK515/(AK515-AG515*$H$13)))</f>
        <v>0</v>
      </c>
      <c r="AJ515">
        <f>(AI515-1)*100</f>
        <v>0</v>
      </c>
      <c r="AK515">
        <f>MAX(0,($B$13+$C$13*CK515)/(1+$D$13*CK515)*CD515/(CF515+273)*$E$13)</f>
        <v>0</v>
      </c>
      <c r="AL515" t="s">
        <v>292</v>
      </c>
      <c r="AM515" t="s">
        <v>292</v>
      </c>
      <c r="AN515">
        <v>0</v>
      </c>
      <c r="AO515">
        <v>0</v>
      </c>
      <c r="AP515">
        <f>1-AN515/AO515</f>
        <v>0</v>
      </c>
      <c r="AQ515">
        <v>0</v>
      </c>
      <c r="AR515" t="s">
        <v>292</v>
      </c>
      <c r="AS515" t="s">
        <v>292</v>
      </c>
      <c r="AT515">
        <v>0</v>
      </c>
      <c r="AU515">
        <v>0</v>
      </c>
      <c r="AV515">
        <f>1-AT515/AU515</f>
        <v>0</v>
      </c>
      <c r="AW515">
        <v>0.5</v>
      </c>
      <c r="AX515">
        <f>BO515</f>
        <v>0</v>
      </c>
      <c r="AY515">
        <f>L515</f>
        <v>0</v>
      </c>
      <c r="AZ515">
        <f>AV515*AW515*AX515</f>
        <v>0</v>
      </c>
      <c r="BA515">
        <f>(AY515-AQ515)/AX515</f>
        <v>0</v>
      </c>
      <c r="BB515">
        <f>(AO515-AU515)/AU515</f>
        <v>0</v>
      </c>
      <c r="BC515">
        <f>AN515/(AP515+AN515/AU515)</f>
        <v>0</v>
      </c>
      <c r="BD515" t="s">
        <v>292</v>
      </c>
      <c r="BE515">
        <v>0</v>
      </c>
      <c r="BF515">
        <f>IF(BE515&lt;&gt;0, BE515, BC515)</f>
        <v>0</v>
      </c>
      <c r="BG515">
        <f>1-BF515/AU515</f>
        <v>0</v>
      </c>
      <c r="BH515">
        <f>(AU515-AT515)/(AU515-BF515)</f>
        <v>0</v>
      </c>
      <c r="BI515">
        <f>(AO515-AU515)/(AO515-BF515)</f>
        <v>0</v>
      </c>
      <c r="BJ515">
        <f>(AU515-AT515)/(AU515-AN515)</f>
        <v>0</v>
      </c>
      <c r="BK515">
        <f>(AO515-AU515)/(AO515-AN515)</f>
        <v>0</v>
      </c>
      <c r="BL515">
        <f>(BH515*BF515/AT515)</f>
        <v>0</v>
      </c>
      <c r="BM515">
        <f>(1-BL515)</f>
        <v>0</v>
      </c>
      <c r="BN515">
        <f>$B$11*CL515+$C$11*CM515+$F$11*CN515*(1-CQ515)</f>
        <v>0</v>
      </c>
      <c r="BO515">
        <f>BN515*BP515</f>
        <v>0</v>
      </c>
      <c r="BP515">
        <f>($B$11*$D$9+$C$11*$D$9+$F$11*((DA515+CS515)/MAX(DA515+CS515+DB515, 0.1)*$I$9+DB515/MAX(DA515+CS515+DB515, 0.1)*$J$9))/($B$11+$C$11+$F$11)</f>
        <v>0</v>
      </c>
      <c r="BQ515">
        <f>($B$11*$K$9+$C$11*$K$9+$F$11*((DA515+CS515)/MAX(DA515+CS515+DB515, 0.1)*$P$9+DB515/MAX(DA515+CS515+DB515, 0.1)*$Q$9))/($B$11+$C$11+$F$11)</f>
        <v>0</v>
      </c>
      <c r="BR515">
        <v>6</v>
      </c>
      <c r="BS515">
        <v>0.5</v>
      </c>
      <c r="BT515" t="s">
        <v>293</v>
      </c>
      <c r="BU515">
        <v>2</v>
      </c>
      <c r="BV515">
        <v>1626127309.6</v>
      </c>
      <c r="BW515">
        <v>399.152</v>
      </c>
      <c r="BX515">
        <v>420.019</v>
      </c>
      <c r="BY515">
        <v>17.3189333333333</v>
      </c>
      <c r="BZ515">
        <v>10.6515</v>
      </c>
      <c r="CA515">
        <v>397.026666666667</v>
      </c>
      <c r="CB515">
        <v>17.2901666666667</v>
      </c>
      <c r="CC515">
        <v>900.003</v>
      </c>
      <c r="CD515">
        <v>100.767</v>
      </c>
      <c r="CE515">
        <v>0.112741</v>
      </c>
      <c r="CF515">
        <v>33.064</v>
      </c>
      <c r="CG515">
        <v>30.5654666666667</v>
      </c>
      <c r="CH515">
        <v>999.9</v>
      </c>
      <c r="CI515">
        <v>0</v>
      </c>
      <c r="CJ515">
        <v>0</v>
      </c>
      <c r="CK515">
        <v>10008.96</v>
      </c>
      <c r="CL515">
        <v>0</v>
      </c>
      <c r="CM515">
        <v>0.221023</v>
      </c>
      <c r="CN515">
        <v>1460.01</v>
      </c>
      <c r="CO515">
        <v>0.973004</v>
      </c>
      <c r="CP515">
        <v>0.0269961</v>
      </c>
      <c r="CQ515">
        <v>0</v>
      </c>
      <c r="CR515">
        <v>883.247</v>
      </c>
      <c r="CS515">
        <v>4.99999</v>
      </c>
      <c r="CT515">
        <v>12999.9666666667</v>
      </c>
      <c r="CU515">
        <v>12728.4333333333</v>
      </c>
      <c r="CV515">
        <v>41.312</v>
      </c>
      <c r="CW515">
        <v>42.75</v>
      </c>
      <c r="CX515">
        <v>42.125</v>
      </c>
      <c r="CY515">
        <v>42.437</v>
      </c>
      <c r="CZ515">
        <v>43.875</v>
      </c>
      <c r="DA515">
        <v>1415.73</v>
      </c>
      <c r="DB515">
        <v>39.28</v>
      </c>
      <c r="DC515">
        <v>0</v>
      </c>
      <c r="DD515">
        <v>1626127320.1</v>
      </c>
      <c r="DE515">
        <v>0</v>
      </c>
      <c r="DF515">
        <v>882.997769230769</v>
      </c>
      <c r="DG515">
        <v>1.79740170471341</v>
      </c>
      <c r="DH515">
        <v>40.3452991871374</v>
      </c>
      <c r="DI515">
        <v>12995.6038461538</v>
      </c>
      <c r="DJ515">
        <v>15</v>
      </c>
      <c r="DK515">
        <v>1626126261</v>
      </c>
      <c r="DL515" t="s">
        <v>294</v>
      </c>
      <c r="DM515">
        <v>1626126255</v>
      </c>
      <c r="DN515">
        <v>1626126261</v>
      </c>
      <c r="DO515">
        <v>7</v>
      </c>
      <c r="DP515">
        <v>0.339</v>
      </c>
      <c r="DQ515">
        <v>0.02</v>
      </c>
      <c r="DR515">
        <v>2.158</v>
      </c>
      <c r="DS515">
        <v>-0.064</v>
      </c>
      <c r="DT515">
        <v>420</v>
      </c>
      <c r="DU515">
        <v>4</v>
      </c>
      <c r="DV515">
        <v>0.09</v>
      </c>
      <c r="DW515">
        <v>0.05</v>
      </c>
      <c r="DX515">
        <v>-20.9091756097561</v>
      </c>
      <c r="DY515">
        <v>0.164903832752564</v>
      </c>
      <c r="DZ515">
        <v>0.0246561502789757</v>
      </c>
      <c r="EA515">
        <v>1</v>
      </c>
      <c r="EB515">
        <v>882.839147058824</v>
      </c>
      <c r="EC515">
        <v>2.38730879181328</v>
      </c>
      <c r="ED515">
        <v>0.311255440051957</v>
      </c>
      <c r="EE515">
        <v>1</v>
      </c>
      <c r="EF515">
        <v>6.63453731707317</v>
      </c>
      <c r="EG515">
        <v>0.059250731707314</v>
      </c>
      <c r="EH515">
        <v>0.0234131034840135</v>
      </c>
      <c r="EI515">
        <v>1</v>
      </c>
      <c r="EJ515">
        <v>3</v>
      </c>
      <c r="EK515">
        <v>3</v>
      </c>
      <c r="EL515" t="s">
        <v>295</v>
      </c>
      <c r="EM515">
        <v>100</v>
      </c>
      <c r="EN515">
        <v>100</v>
      </c>
      <c r="EO515">
        <v>2.126</v>
      </c>
      <c r="EP515">
        <v>0.0289</v>
      </c>
      <c r="EQ515">
        <v>1.36772170046793</v>
      </c>
      <c r="ER515">
        <v>0.00225868272383977</v>
      </c>
      <c r="ES515">
        <v>-9.96746185667655e-07</v>
      </c>
      <c r="ET515">
        <v>2.83711317370827e-10</v>
      </c>
      <c r="EU515">
        <v>-0.063082517618382</v>
      </c>
      <c r="EV515">
        <v>-0.00217948432402501</v>
      </c>
      <c r="EW515">
        <v>0.000453263451741206</v>
      </c>
      <c r="EX515">
        <v>-1.16319206543697e-06</v>
      </c>
      <c r="EY515">
        <v>-2</v>
      </c>
      <c r="EZ515">
        <v>2196</v>
      </c>
      <c r="FA515">
        <v>1</v>
      </c>
      <c r="FB515">
        <v>25</v>
      </c>
      <c r="FC515">
        <v>17.6</v>
      </c>
      <c r="FD515">
        <v>17.5</v>
      </c>
      <c r="FE515">
        <v>18</v>
      </c>
      <c r="FF515">
        <v>950.792</v>
      </c>
      <c r="FG515">
        <v>431.447</v>
      </c>
      <c r="FH515">
        <v>40.7153</v>
      </c>
      <c r="FI515">
        <v>25.7109</v>
      </c>
      <c r="FJ515">
        <v>30.0007</v>
      </c>
      <c r="FK515">
        <v>25.6327</v>
      </c>
      <c r="FL515">
        <v>25.6509</v>
      </c>
      <c r="FM515">
        <v>25.3872</v>
      </c>
      <c r="FN515">
        <v>42.628</v>
      </c>
      <c r="FO515">
        <v>0</v>
      </c>
      <c r="FP515">
        <v>40.76</v>
      </c>
      <c r="FQ515">
        <v>420</v>
      </c>
      <c r="FR515">
        <v>10.8346</v>
      </c>
      <c r="FS515">
        <v>101.423</v>
      </c>
      <c r="FT515">
        <v>102.029</v>
      </c>
    </row>
    <row r="516" spans="1:176">
      <c r="A516">
        <v>500</v>
      </c>
      <c r="B516">
        <v>1626127312.6</v>
      </c>
      <c r="C516">
        <v>998.099999904633</v>
      </c>
      <c r="D516" t="s">
        <v>1294</v>
      </c>
      <c r="E516" t="s">
        <v>1295</v>
      </c>
      <c r="F516">
        <v>1</v>
      </c>
      <c r="I516">
        <v>1626127311.6</v>
      </c>
      <c r="J516">
        <f>(K516)/1000</f>
        <v>0</v>
      </c>
      <c r="K516">
        <f>1000*CC516*AI516*(BY516-BZ516)/(100*BR516*(1000-AI516*BY516))</f>
        <v>0</v>
      </c>
      <c r="L516">
        <f>CC516*AI516*(BX516-BW516*(1000-AI516*BZ516)/(1000-AI516*BY516))/(100*BR516)</f>
        <v>0</v>
      </c>
      <c r="M516">
        <f>BW516 - IF(AI516&gt;1, L516*BR516*100.0/(AK516*CK516), 0)</f>
        <v>0</v>
      </c>
      <c r="N516">
        <f>((T516-J516/2)*M516-L516)/(T516+J516/2)</f>
        <v>0</v>
      </c>
      <c r="O516">
        <f>N516*(CD516+CE516)/1000.0</f>
        <v>0</v>
      </c>
      <c r="P516">
        <f>(BW516 - IF(AI516&gt;1, L516*BR516*100.0/(AK516*CK516), 0))*(CD516+CE516)/1000.0</f>
        <v>0</v>
      </c>
      <c r="Q516">
        <f>2.0/((1/S516-1/R516)+SIGN(S516)*SQRT((1/S516-1/R516)*(1/S516-1/R516) + 4*BS516/((BS516+1)*(BS516+1))*(2*1/S516*1/R516-1/R516*1/R516)))</f>
        <v>0</v>
      </c>
      <c r="R516">
        <f>IF(LEFT(BT516,1)&lt;&gt;"0",IF(LEFT(BT516,1)="1",3.0,BU516),$D$5+$E$5*(CK516*CD516/($K$5*1000))+$F$5*(CK516*CD516/($K$5*1000))*MAX(MIN(BR516,$J$5),$I$5)*MAX(MIN(BR516,$J$5),$I$5)+$G$5*MAX(MIN(BR516,$J$5),$I$5)*(CK516*CD516/($K$5*1000))+$H$5*(CK516*CD516/($K$5*1000))*(CK516*CD516/($K$5*1000)))</f>
        <v>0</v>
      </c>
      <c r="S516">
        <f>J516*(1000-(1000*0.61365*exp(17.502*W516/(240.97+W516))/(CD516+CE516)+BY516)/2)/(1000*0.61365*exp(17.502*W516/(240.97+W516))/(CD516+CE516)-BY516)</f>
        <v>0</v>
      </c>
      <c r="T516">
        <f>1/((BS516+1)/(Q516/1.6)+1/(R516/1.37)) + BS516/((BS516+1)/(Q516/1.6) + BS516/(R516/1.37))</f>
        <v>0</v>
      </c>
      <c r="U516">
        <f>(BN516*BQ516)</f>
        <v>0</v>
      </c>
      <c r="V516">
        <f>(CF516+(U516+2*0.95*5.67E-8*(((CF516+$B$7)+273)^4-(CF516+273)^4)-44100*J516)/(1.84*29.3*R516+8*0.95*5.67E-8*(CF516+273)^3))</f>
        <v>0</v>
      </c>
      <c r="W516">
        <f>($C$7*CG516+$D$7*CH516+$E$7*V516)</f>
        <v>0</v>
      </c>
      <c r="X516">
        <f>0.61365*exp(17.502*W516/(240.97+W516))</f>
        <v>0</v>
      </c>
      <c r="Y516">
        <f>(Z516/AA516*100)</f>
        <v>0</v>
      </c>
      <c r="Z516">
        <f>BY516*(CD516+CE516)/1000</f>
        <v>0</v>
      </c>
      <c r="AA516">
        <f>0.61365*exp(17.502*CF516/(240.97+CF516))</f>
        <v>0</v>
      </c>
      <c r="AB516">
        <f>(X516-BY516*(CD516+CE516)/1000)</f>
        <v>0</v>
      </c>
      <c r="AC516">
        <f>(-J516*44100)</f>
        <v>0</v>
      </c>
      <c r="AD516">
        <f>2*29.3*R516*0.92*(CF516-W516)</f>
        <v>0</v>
      </c>
      <c r="AE516">
        <f>2*0.95*5.67E-8*(((CF516+$B$7)+273)^4-(W516+273)^4)</f>
        <v>0</v>
      </c>
      <c r="AF516">
        <f>U516+AE516+AC516+AD516</f>
        <v>0</v>
      </c>
      <c r="AG516">
        <v>8</v>
      </c>
      <c r="AH516">
        <v>1</v>
      </c>
      <c r="AI516">
        <f>IF(AG516*$H$13&gt;=AK516,1.0,(AK516/(AK516-AG516*$H$13)))</f>
        <v>0</v>
      </c>
      <c r="AJ516">
        <f>(AI516-1)*100</f>
        <v>0</v>
      </c>
      <c r="AK516">
        <f>MAX(0,($B$13+$C$13*CK516)/(1+$D$13*CK516)*CD516/(CF516+273)*$E$13)</f>
        <v>0</v>
      </c>
      <c r="AL516" t="s">
        <v>292</v>
      </c>
      <c r="AM516" t="s">
        <v>292</v>
      </c>
      <c r="AN516">
        <v>0</v>
      </c>
      <c r="AO516">
        <v>0</v>
      </c>
      <c r="AP516">
        <f>1-AN516/AO516</f>
        <v>0</v>
      </c>
      <c r="AQ516">
        <v>0</v>
      </c>
      <c r="AR516" t="s">
        <v>292</v>
      </c>
      <c r="AS516" t="s">
        <v>292</v>
      </c>
      <c r="AT516">
        <v>0</v>
      </c>
      <c r="AU516">
        <v>0</v>
      </c>
      <c r="AV516">
        <f>1-AT516/AU516</f>
        <v>0</v>
      </c>
      <c r="AW516">
        <v>0.5</v>
      </c>
      <c r="AX516">
        <f>BO516</f>
        <v>0</v>
      </c>
      <c r="AY516">
        <f>L516</f>
        <v>0</v>
      </c>
      <c r="AZ516">
        <f>AV516*AW516*AX516</f>
        <v>0</v>
      </c>
      <c r="BA516">
        <f>(AY516-AQ516)/AX516</f>
        <v>0</v>
      </c>
      <c r="BB516">
        <f>(AO516-AU516)/AU516</f>
        <v>0</v>
      </c>
      <c r="BC516">
        <f>AN516/(AP516+AN516/AU516)</f>
        <v>0</v>
      </c>
      <c r="BD516" t="s">
        <v>292</v>
      </c>
      <c r="BE516">
        <v>0</v>
      </c>
      <c r="BF516">
        <f>IF(BE516&lt;&gt;0, BE516, BC516)</f>
        <v>0</v>
      </c>
      <c r="BG516">
        <f>1-BF516/AU516</f>
        <v>0</v>
      </c>
      <c r="BH516">
        <f>(AU516-AT516)/(AU516-BF516)</f>
        <v>0</v>
      </c>
      <c r="BI516">
        <f>(AO516-AU516)/(AO516-BF516)</f>
        <v>0</v>
      </c>
      <c r="BJ516">
        <f>(AU516-AT516)/(AU516-AN516)</f>
        <v>0</v>
      </c>
      <c r="BK516">
        <f>(AO516-AU516)/(AO516-AN516)</f>
        <v>0</v>
      </c>
      <c r="BL516">
        <f>(BH516*BF516/AT516)</f>
        <v>0</v>
      </c>
      <c r="BM516">
        <f>(1-BL516)</f>
        <v>0</v>
      </c>
      <c r="BN516">
        <f>$B$11*CL516+$C$11*CM516+$F$11*CN516*(1-CQ516)</f>
        <v>0</v>
      </c>
      <c r="BO516">
        <f>BN516*BP516</f>
        <v>0</v>
      </c>
      <c r="BP516">
        <f>($B$11*$D$9+$C$11*$D$9+$F$11*((DA516+CS516)/MAX(DA516+CS516+DB516, 0.1)*$I$9+DB516/MAX(DA516+CS516+DB516, 0.1)*$J$9))/($B$11+$C$11+$F$11)</f>
        <v>0</v>
      </c>
      <c r="BQ516">
        <f>($B$11*$K$9+$C$11*$K$9+$F$11*((DA516+CS516)/MAX(DA516+CS516+DB516, 0.1)*$P$9+DB516/MAX(DA516+CS516+DB516, 0.1)*$Q$9))/($B$11+$C$11+$F$11)</f>
        <v>0</v>
      </c>
      <c r="BR516">
        <v>6</v>
      </c>
      <c r="BS516">
        <v>0.5</v>
      </c>
      <c r="BT516" t="s">
        <v>293</v>
      </c>
      <c r="BU516">
        <v>2</v>
      </c>
      <c r="BV516">
        <v>1626127311.6</v>
      </c>
      <c r="BW516">
        <v>399.183333333333</v>
      </c>
      <c r="BX516">
        <v>419.971333333333</v>
      </c>
      <c r="BY516">
        <v>17.3535333333333</v>
      </c>
      <c r="BZ516">
        <v>10.6677</v>
      </c>
      <c r="CA516">
        <v>397.058333333333</v>
      </c>
      <c r="CB516">
        <v>17.3243666666667</v>
      </c>
      <c r="CC516">
        <v>900.035333333333</v>
      </c>
      <c r="CD516">
        <v>100.766</v>
      </c>
      <c r="CE516">
        <v>0.112809</v>
      </c>
      <c r="CF516">
        <v>33.1075</v>
      </c>
      <c r="CG516">
        <v>30.5974333333333</v>
      </c>
      <c r="CH516">
        <v>999.9</v>
      </c>
      <c r="CI516">
        <v>0</v>
      </c>
      <c r="CJ516">
        <v>0</v>
      </c>
      <c r="CK516">
        <v>9997.93333333333</v>
      </c>
      <c r="CL516">
        <v>0</v>
      </c>
      <c r="CM516">
        <v>0.221023</v>
      </c>
      <c r="CN516">
        <v>1460</v>
      </c>
      <c r="CO516">
        <v>0.973005666666667</v>
      </c>
      <c r="CP516">
        <v>0.0269945333333333</v>
      </c>
      <c r="CQ516">
        <v>0</v>
      </c>
      <c r="CR516">
        <v>883.3</v>
      </c>
      <c r="CS516">
        <v>4.99999</v>
      </c>
      <c r="CT516">
        <v>13000.9666666667</v>
      </c>
      <c r="CU516">
        <v>12728.3666666667</v>
      </c>
      <c r="CV516">
        <v>41.312</v>
      </c>
      <c r="CW516">
        <v>42.75</v>
      </c>
      <c r="CX516">
        <v>42.125</v>
      </c>
      <c r="CY516">
        <v>42.437</v>
      </c>
      <c r="CZ516">
        <v>43.875</v>
      </c>
      <c r="DA516">
        <v>1415.72</v>
      </c>
      <c r="DB516">
        <v>39.28</v>
      </c>
      <c r="DC516">
        <v>0</v>
      </c>
      <c r="DD516">
        <v>1626127321.9</v>
      </c>
      <c r="DE516">
        <v>0</v>
      </c>
      <c r="DF516">
        <v>883.0726</v>
      </c>
      <c r="DG516">
        <v>2.98130768965244</v>
      </c>
      <c r="DH516">
        <v>42.5846153455734</v>
      </c>
      <c r="DI516">
        <v>12996.864</v>
      </c>
      <c r="DJ516">
        <v>15</v>
      </c>
      <c r="DK516">
        <v>1626126261</v>
      </c>
      <c r="DL516" t="s">
        <v>294</v>
      </c>
      <c r="DM516">
        <v>1626126255</v>
      </c>
      <c r="DN516">
        <v>1626126261</v>
      </c>
      <c r="DO516">
        <v>7</v>
      </c>
      <c r="DP516">
        <v>0.339</v>
      </c>
      <c r="DQ516">
        <v>0.02</v>
      </c>
      <c r="DR516">
        <v>2.158</v>
      </c>
      <c r="DS516">
        <v>-0.064</v>
      </c>
      <c r="DT516">
        <v>420</v>
      </c>
      <c r="DU516">
        <v>4</v>
      </c>
      <c r="DV516">
        <v>0.09</v>
      </c>
      <c r="DW516">
        <v>0.05</v>
      </c>
      <c r="DX516">
        <v>-20.8968341463415</v>
      </c>
      <c r="DY516">
        <v>0.276679442508721</v>
      </c>
      <c r="DZ516">
        <v>0.0378950386723458</v>
      </c>
      <c r="EA516">
        <v>1</v>
      </c>
      <c r="EB516">
        <v>882.929909090909</v>
      </c>
      <c r="EC516">
        <v>2.36832387162001</v>
      </c>
      <c r="ED516">
        <v>0.307226139555937</v>
      </c>
      <c r="EE516">
        <v>1</v>
      </c>
      <c r="EF516">
        <v>6.64340341463415</v>
      </c>
      <c r="EG516">
        <v>0.0450497560975613</v>
      </c>
      <c r="EH516">
        <v>0.0217536463565005</v>
      </c>
      <c r="EI516">
        <v>1</v>
      </c>
      <c r="EJ516">
        <v>3</v>
      </c>
      <c r="EK516">
        <v>3</v>
      </c>
      <c r="EL516" t="s">
        <v>295</v>
      </c>
      <c r="EM516">
        <v>100</v>
      </c>
      <c r="EN516">
        <v>100</v>
      </c>
      <c r="EO516">
        <v>2.125</v>
      </c>
      <c r="EP516">
        <v>0.0294</v>
      </c>
      <c r="EQ516">
        <v>1.36772170046793</v>
      </c>
      <c r="ER516">
        <v>0.00225868272383977</v>
      </c>
      <c r="ES516">
        <v>-9.96746185667655e-07</v>
      </c>
      <c r="ET516">
        <v>2.83711317370827e-10</v>
      </c>
      <c r="EU516">
        <v>-0.063082517618382</v>
      </c>
      <c r="EV516">
        <v>-0.00217948432402501</v>
      </c>
      <c r="EW516">
        <v>0.000453263451741206</v>
      </c>
      <c r="EX516">
        <v>-1.16319206543697e-06</v>
      </c>
      <c r="EY516">
        <v>-2</v>
      </c>
      <c r="EZ516">
        <v>2196</v>
      </c>
      <c r="FA516">
        <v>1</v>
      </c>
      <c r="FB516">
        <v>25</v>
      </c>
      <c r="FC516">
        <v>17.6</v>
      </c>
      <c r="FD516">
        <v>17.5</v>
      </c>
      <c r="FE516">
        <v>18</v>
      </c>
      <c r="FF516">
        <v>950.856</v>
      </c>
      <c r="FG516">
        <v>431.534</v>
      </c>
      <c r="FH516">
        <v>40.7776</v>
      </c>
      <c r="FI516">
        <v>25.7144</v>
      </c>
      <c r="FJ516">
        <v>30.0007</v>
      </c>
      <c r="FK516">
        <v>25.6348</v>
      </c>
      <c r="FL516">
        <v>25.6525</v>
      </c>
      <c r="FM516">
        <v>25.3882</v>
      </c>
      <c r="FN516">
        <v>42.628</v>
      </c>
      <c r="FO516">
        <v>0</v>
      </c>
      <c r="FP516">
        <v>40.86</v>
      </c>
      <c r="FQ516">
        <v>420</v>
      </c>
      <c r="FR516">
        <v>10.8583</v>
      </c>
      <c r="FS516">
        <v>101.423</v>
      </c>
      <c r="FT516">
        <v>102.029</v>
      </c>
    </row>
    <row r="517" spans="1:176">
      <c r="A517">
        <v>501</v>
      </c>
      <c r="B517">
        <v>1626127314.6</v>
      </c>
      <c r="C517">
        <v>1000.09999990463</v>
      </c>
      <c r="D517" t="s">
        <v>1296</v>
      </c>
      <c r="E517" t="s">
        <v>1297</v>
      </c>
      <c r="F517">
        <v>1</v>
      </c>
      <c r="I517">
        <v>1626127313.6</v>
      </c>
      <c r="J517">
        <f>(K517)/1000</f>
        <v>0</v>
      </c>
      <c r="K517">
        <f>1000*CC517*AI517*(BY517-BZ517)/(100*BR517*(1000-AI517*BY517))</f>
        <v>0</v>
      </c>
      <c r="L517">
        <f>CC517*AI517*(BX517-BW517*(1000-AI517*BZ517)/(1000-AI517*BY517))/(100*BR517)</f>
        <v>0</v>
      </c>
      <c r="M517">
        <f>BW517 - IF(AI517&gt;1, L517*BR517*100.0/(AK517*CK517), 0)</f>
        <v>0</v>
      </c>
      <c r="N517">
        <f>((T517-J517/2)*M517-L517)/(T517+J517/2)</f>
        <v>0</v>
      </c>
      <c r="O517">
        <f>N517*(CD517+CE517)/1000.0</f>
        <v>0</v>
      </c>
      <c r="P517">
        <f>(BW517 - IF(AI517&gt;1, L517*BR517*100.0/(AK517*CK517), 0))*(CD517+CE517)/1000.0</f>
        <v>0</v>
      </c>
      <c r="Q517">
        <f>2.0/((1/S517-1/R517)+SIGN(S517)*SQRT((1/S517-1/R517)*(1/S517-1/R517) + 4*BS517/((BS517+1)*(BS517+1))*(2*1/S517*1/R517-1/R517*1/R517)))</f>
        <v>0</v>
      </c>
      <c r="R517">
        <f>IF(LEFT(BT517,1)&lt;&gt;"0",IF(LEFT(BT517,1)="1",3.0,BU517),$D$5+$E$5*(CK517*CD517/($K$5*1000))+$F$5*(CK517*CD517/($K$5*1000))*MAX(MIN(BR517,$J$5),$I$5)*MAX(MIN(BR517,$J$5),$I$5)+$G$5*MAX(MIN(BR517,$J$5),$I$5)*(CK517*CD517/($K$5*1000))+$H$5*(CK517*CD517/($K$5*1000))*(CK517*CD517/($K$5*1000)))</f>
        <v>0</v>
      </c>
      <c r="S517">
        <f>J517*(1000-(1000*0.61365*exp(17.502*W517/(240.97+W517))/(CD517+CE517)+BY517)/2)/(1000*0.61365*exp(17.502*W517/(240.97+W517))/(CD517+CE517)-BY517)</f>
        <v>0</v>
      </c>
      <c r="T517">
        <f>1/((BS517+1)/(Q517/1.6)+1/(R517/1.37)) + BS517/((BS517+1)/(Q517/1.6) + BS517/(R517/1.37))</f>
        <v>0</v>
      </c>
      <c r="U517">
        <f>(BN517*BQ517)</f>
        <v>0</v>
      </c>
      <c r="V517">
        <f>(CF517+(U517+2*0.95*5.67E-8*(((CF517+$B$7)+273)^4-(CF517+273)^4)-44100*J517)/(1.84*29.3*R517+8*0.95*5.67E-8*(CF517+273)^3))</f>
        <v>0</v>
      </c>
      <c r="W517">
        <f>($C$7*CG517+$D$7*CH517+$E$7*V517)</f>
        <v>0</v>
      </c>
      <c r="X517">
        <f>0.61365*exp(17.502*W517/(240.97+W517))</f>
        <v>0</v>
      </c>
      <c r="Y517">
        <f>(Z517/AA517*100)</f>
        <v>0</v>
      </c>
      <c r="Z517">
        <f>BY517*(CD517+CE517)/1000</f>
        <v>0</v>
      </c>
      <c r="AA517">
        <f>0.61365*exp(17.502*CF517/(240.97+CF517))</f>
        <v>0</v>
      </c>
      <c r="AB517">
        <f>(X517-BY517*(CD517+CE517)/1000)</f>
        <v>0</v>
      </c>
      <c r="AC517">
        <f>(-J517*44100)</f>
        <v>0</v>
      </c>
      <c r="AD517">
        <f>2*29.3*R517*0.92*(CF517-W517)</f>
        <v>0</v>
      </c>
      <c r="AE517">
        <f>2*0.95*5.67E-8*(((CF517+$B$7)+273)^4-(W517+273)^4)</f>
        <v>0</v>
      </c>
      <c r="AF517">
        <f>U517+AE517+AC517+AD517</f>
        <v>0</v>
      </c>
      <c r="AG517">
        <v>8</v>
      </c>
      <c r="AH517">
        <v>1</v>
      </c>
      <c r="AI517">
        <f>IF(AG517*$H$13&gt;=AK517,1.0,(AK517/(AK517-AG517*$H$13)))</f>
        <v>0</v>
      </c>
      <c r="AJ517">
        <f>(AI517-1)*100</f>
        <v>0</v>
      </c>
      <c r="AK517">
        <f>MAX(0,($B$13+$C$13*CK517)/(1+$D$13*CK517)*CD517/(CF517+273)*$E$13)</f>
        <v>0</v>
      </c>
      <c r="AL517" t="s">
        <v>292</v>
      </c>
      <c r="AM517" t="s">
        <v>292</v>
      </c>
      <c r="AN517">
        <v>0</v>
      </c>
      <c r="AO517">
        <v>0</v>
      </c>
      <c r="AP517">
        <f>1-AN517/AO517</f>
        <v>0</v>
      </c>
      <c r="AQ517">
        <v>0</v>
      </c>
      <c r="AR517" t="s">
        <v>292</v>
      </c>
      <c r="AS517" t="s">
        <v>292</v>
      </c>
      <c r="AT517">
        <v>0</v>
      </c>
      <c r="AU517">
        <v>0</v>
      </c>
      <c r="AV517">
        <f>1-AT517/AU517</f>
        <v>0</v>
      </c>
      <c r="AW517">
        <v>0.5</v>
      </c>
      <c r="AX517">
        <f>BO517</f>
        <v>0</v>
      </c>
      <c r="AY517">
        <f>L517</f>
        <v>0</v>
      </c>
      <c r="AZ517">
        <f>AV517*AW517*AX517</f>
        <v>0</v>
      </c>
      <c r="BA517">
        <f>(AY517-AQ517)/AX517</f>
        <v>0</v>
      </c>
      <c r="BB517">
        <f>(AO517-AU517)/AU517</f>
        <v>0</v>
      </c>
      <c r="BC517">
        <f>AN517/(AP517+AN517/AU517)</f>
        <v>0</v>
      </c>
      <c r="BD517" t="s">
        <v>292</v>
      </c>
      <c r="BE517">
        <v>0</v>
      </c>
      <c r="BF517">
        <f>IF(BE517&lt;&gt;0, BE517, BC517)</f>
        <v>0</v>
      </c>
      <c r="BG517">
        <f>1-BF517/AU517</f>
        <v>0</v>
      </c>
      <c r="BH517">
        <f>(AU517-AT517)/(AU517-BF517)</f>
        <v>0</v>
      </c>
      <c r="BI517">
        <f>(AO517-AU517)/(AO517-BF517)</f>
        <v>0</v>
      </c>
      <c r="BJ517">
        <f>(AU517-AT517)/(AU517-AN517)</f>
        <v>0</v>
      </c>
      <c r="BK517">
        <f>(AO517-AU517)/(AO517-AN517)</f>
        <v>0</v>
      </c>
      <c r="BL517">
        <f>(BH517*BF517/AT517)</f>
        <v>0</v>
      </c>
      <c r="BM517">
        <f>(1-BL517)</f>
        <v>0</v>
      </c>
      <c r="BN517">
        <f>$B$11*CL517+$C$11*CM517+$F$11*CN517*(1-CQ517)</f>
        <v>0</v>
      </c>
      <c r="BO517">
        <f>BN517*BP517</f>
        <v>0</v>
      </c>
      <c r="BP517">
        <f>($B$11*$D$9+$C$11*$D$9+$F$11*((DA517+CS517)/MAX(DA517+CS517+DB517, 0.1)*$I$9+DB517/MAX(DA517+CS517+DB517, 0.1)*$J$9))/($B$11+$C$11+$F$11)</f>
        <v>0</v>
      </c>
      <c r="BQ517">
        <f>($B$11*$K$9+$C$11*$K$9+$F$11*((DA517+CS517)/MAX(DA517+CS517+DB517, 0.1)*$P$9+DB517/MAX(DA517+CS517+DB517, 0.1)*$Q$9))/($B$11+$C$11+$F$11)</f>
        <v>0</v>
      </c>
      <c r="BR517">
        <v>6</v>
      </c>
      <c r="BS517">
        <v>0.5</v>
      </c>
      <c r="BT517" t="s">
        <v>293</v>
      </c>
      <c r="BU517">
        <v>2</v>
      </c>
      <c r="BV517">
        <v>1626127313.6</v>
      </c>
      <c r="BW517">
        <v>399.187</v>
      </c>
      <c r="BX517">
        <v>419.973333333333</v>
      </c>
      <c r="BY517">
        <v>17.3905333333333</v>
      </c>
      <c r="BZ517">
        <v>10.7118333333333</v>
      </c>
      <c r="CA517">
        <v>397.062</v>
      </c>
      <c r="CB517">
        <v>17.3609</v>
      </c>
      <c r="CC517">
        <v>899.993</v>
      </c>
      <c r="CD517">
        <v>100.766</v>
      </c>
      <c r="CE517">
        <v>0.112885666666667</v>
      </c>
      <c r="CF517">
        <v>33.1496</v>
      </c>
      <c r="CG517">
        <v>30.6284333333333</v>
      </c>
      <c r="CH517">
        <v>999.9</v>
      </c>
      <c r="CI517">
        <v>0</v>
      </c>
      <c r="CJ517">
        <v>0</v>
      </c>
      <c r="CK517">
        <v>9978.96</v>
      </c>
      <c r="CL517">
        <v>0</v>
      </c>
      <c r="CM517">
        <v>0.221023</v>
      </c>
      <c r="CN517">
        <v>1459.99666666667</v>
      </c>
      <c r="CO517">
        <v>0.973005666666667</v>
      </c>
      <c r="CP517">
        <v>0.0269945333333333</v>
      </c>
      <c r="CQ517">
        <v>0</v>
      </c>
      <c r="CR517">
        <v>883.348333333333</v>
      </c>
      <c r="CS517">
        <v>4.99999</v>
      </c>
      <c r="CT517">
        <v>13002.2333333333</v>
      </c>
      <c r="CU517">
        <v>12728.3333333333</v>
      </c>
      <c r="CV517">
        <v>41.312</v>
      </c>
      <c r="CW517">
        <v>42.75</v>
      </c>
      <c r="CX517">
        <v>42.125</v>
      </c>
      <c r="CY517">
        <v>42.437</v>
      </c>
      <c r="CZ517">
        <v>43.875</v>
      </c>
      <c r="DA517">
        <v>1415.71666666667</v>
      </c>
      <c r="DB517">
        <v>39.28</v>
      </c>
      <c r="DC517">
        <v>0</v>
      </c>
      <c r="DD517">
        <v>1626127323.7</v>
      </c>
      <c r="DE517">
        <v>0</v>
      </c>
      <c r="DF517">
        <v>883.128192307692</v>
      </c>
      <c r="DG517">
        <v>2.69329914719654</v>
      </c>
      <c r="DH517">
        <v>41.0017094554633</v>
      </c>
      <c r="DI517">
        <v>12997.8576923077</v>
      </c>
      <c r="DJ517">
        <v>15</v>
      </c>
      <c r="DK517">
        <v>1626126261</v>
      </c>
      <c r="DL517" t="s">
        <v>294</v>
      </c>
      <c r="DM517">
        <v>1626126255</v>
      </c>
      <c r="DN517">
        <v>1626126261</v>
      </c>
      <c r="DO517">
        <v>7</v>
      </c>
      <c r="DP517">
        <v>0.339</v>
      </c>
      <c r="DQ517">
        <v>0.02</v>
      </c>
      <c r="DR517">
        <v>2.158</v>
      </c>
      <c r="DS517">
        <v>-0.064</v>
      </c>
      <c r="DT517">
        <v>420</v>
      </c>
      <c r="DU517">
        <v>4</v>
      </c>
      <c r="DV517">
        <v>0.09</v>
      </c>
      <c r="DW517">
        <v>0.05</v>
      </c>
      <c r="DX517">
        <v>-20.8807780487805</v>
      </c>
      <c r="DY517">
        <v>0.370528222996518</v>
      </c>
      <c r="DZ517">
        <v>0.0481587441706611</v>
      </c>
      <c r="EA517">
        <v>1</v>
      </c>
      <c r="EB517">
        <v>883.024457142857</v>
      </c>
      <c r="EC517">
        <v>2.40207263360891</v>
      </c>
      <c r="ED517">
        <v>0.327446863114089</v>
      </c>
      <c r="EE517">
        <v>1</v>
      </c>
      <c r="EF517">
        <v>6.64965219512195</v>
      </c>
      <c r="EG517">
        <v>0.0618539372822342</v>
      </c>
      <c r="EH517">
        <v>0.0230708549655182</v>
      </c>
      <c r="EI517">
        <v>1</v>
      </c>
      <c r="EJ517">
        <v>3</v>
      </c>
      <c r="EK517">
        <v>3</v>
      </c>
      <c r="EL517" t="s">
        <v>295</v>
      </c>
      <c r="EM517">
        <v>100</v>
      </c>
      <c r="EN517">
        <v>100</v>
      </c>
      <c r="EO517">
        <v>2.125</v>
      </c>
      <c r="EP517">
        <v>0.0299</v>
      </c>
      <c r="EQ517">
        <v>1.36772170046793</v>
      </c>
      <c r="ER517">
        <v>0.00225868272383977</v>
      </c>
      <c r="ES517">
        <v>-9.96746185667655e-07</v>
      </c>
      <c r="ET517">
        <v>2.83711317370827e-10</v>
      </c>
      <c r="EU517">
        <v>-0.063082517618382</v>
      </c>
      <c r="EV517">
        <v>-0.00217948432402501</v>
      </c>
      <c r="EW517">
        <v>0.000453263451741206</v>
      </c>
      <c r="EX517">
        <v>-1.16319206543697e-06</v>
      </c>
      <c r="EY517">
        <v>-2</v>
      </c>
      <c r="EZ517">
        <v>2196</v>
      </c>
      <c r="FA517">
        <v>1</v>
      </c>
      <c r="FB517">
        <v>25</v>
      </c>
      <c r="FC517">
        <v>17.7</v>
      </c>
      <c r="FD517">
        <v>17.6</v>
      </c>
      <c r="FE517">
        <v>18</v>
      </c>
      <c r="FF517">
        <v>950.711</v>
      </c>
      <c r="FG517">
        <v>431.429</v>
      </c>
      <c r="FH517">
        <v>40.8334</v>
      </c>
      <c r="FI517">
        <v>25.7188</v>
      </c>
      <c r="FJ517">
        <v>30.0005</v>
      </c>
      <c r="FK517">
        <v>25.637</v>
      </c>
      <c r="FL517">
        <v>25.6543</v>
      </c>
      <c r="FM517">
        <v>25.3859</v>
      </c>
      <c r="FN517">
        <v>42.2926</v>
      </c>
      <c r="FO517">
        <v>0</v>
      </c>
      <c r="FP517">
        <v>40.97</v>
      </c>
      <c r="FQ517">
        <v>420</v>
      </c>
      <c r="FR517">
        <v>10.9348</v>
      </c>
      <c r="FS517">
        <v>101.421</v>
      </c>
      <c r="FT517">
        <v>102.028</v>
      </c>
    </row>
    <row r="518" spans="1:176">
      <c r="A518">
        <v>502</v>
      </c>
      <c r="B518">
        <v>1626127316.6</v>
      </c>
      <c r="C518">
        <v>1002.09999990463</v>
      </c>
      <c r="D518" t="s">
        <v>1298</v>
      </c>
      <c r="E518" t="s">
        <v>1299</v>
      </c>
      <c r="F518">
        <v>1</v>
      </c>
      <c r="I518">
        <v>1626127315.6</v>
      </c>
      <c r="J518">
        <f>(K518)/1000</f>
        <v>0</v>
      </c>
      <c r="K518">
        <f>1000*CC518*AI518*(BY518-BZ518)/(100*BR518*(1000-AI518*BY518))</f>
        <v>0</v>
      </c>
      <c r="L518">
        <f>CC518*AI518*(BX518-BW518*(1000-AI518*BZ518)/(1000-AI518*BY518))/(100*BR518)</f>
        <v>0</v>
      </c>
      <c r="M518">
        <f>BW518 - IF(AI518&gt;1, L518*BR518*100.0/(AK518*CK518), 0)</f>
        <v>0</v>
      </c>
      <c r="N518">
        <f>((T518-J518/2)*M518-L518)/(T518+J518/2)</f>
        <v>0</v>
      </c>
      <c r="O518">
        <f>N518*(CD518+CE518)/1000.0</f>
        <v>0</v>
      </c>
      <c r="P518">
        <f>(BW518 - IF(AI518&gt;1, L518*BR518*100.0/(AK518*CK518), 0))*(CD518+CE518)/1000.0</f>
        <v>0</v>
      </c>
      <c r="Q518">
        <f>2.0/((1/S518-1/R518)+SIGN(S518)*SQRT((1/S518-1/R518)*(1/S518-1/R518) + 4*BS518/((BS518+1)*(BS518+1))*(2*1/S518*1/R518-1/R518*1/R518)))</f>
        <v>0</v>
      </c>
      <c r="R518">
        <f>IF(LEFT(BT518,1)&lt;&gt;"0",IF(LEFT(BT518,1)="1",3.0,BU518),$D$5+$E$5*(CK518*CD518/($K$5*1000))+$F$5*(CK518*CD518/($K$5*1000))*MAX(MIN(BR518,$J$5),$I$5)*MAX(MIN(BR518,$J$5),$I$5)+$G$5*MAX(MIN(BR518,$J$5),$I$5)*(CK518*CD518/($K$5*1000))+$H$5*(CK518*CD518/($K$5*1000))*(CK518*CD518/($K$5*1000)))</f>
        <v>0</v>
      </c>
      <c r="S518">
        <f>J518*(1000-(1000*0.61365*exp(17.502*W518/(240.97+W518))/(CD518+CE518)+BY518)/2)/(1000*0.61365*exp(17.502*W518/(240.97+W518))/(CD518+CE518)-BY518)</f>
        <v>0</v>
      </c>
      <c r="T518">
        <f>1/((BS518+1)/(Q518/1.6)+1/(R518/1.37)) + BS518/((BS518+1)/(Q518/1.6) + BS518/(R518/1.37))</f>
        <v>0</v>
      </c>
      <c r="U518">
        <f>(BN518*BQ518)</f>
        <v>0</v>
      </c>
      <c r="V518">
        <f>(CF518+(U518+2*0.95*5.67E-8*(((CF518+$B$7)+273)^4-(CF518+273)^4)-44100*J518)/(1.84*29.3*R518+8*0.95*5.67E-8*(CF518+273)^3))</f>
        <v>0</v>
      </c>
      <c r="W518">
        <f>($C$7*CG518+$D$7*CH518+$E$7*V518)</f>
        <v>0</v>
      </c>
      <c r="X518">
        <f>0.61365*exp(17.502*W518/(240.97+W518))</f>
        <v>0</v>
      </c>
      <c r="Y518">
        <f>(Z518/AA518*100)</f>
        <v>0</v>
      </c>
      <c r="Z518">
        <f>BY518*(CD518+CE518)/1000</f>
        <v>0</v>
      </c>
      <c r="AA518">
        <f>0.61365*exp(17.502*CF518/(240.97+CF518))</f>
        <v>0</v>
      </c>
      <c r="AB518">
        <f>(X518-BY518*(CD518+CE518)/1000)</f>
        <v>0</v>
      </c>
      <c r="AC518">
        <f>(-J518*44100)</f>
        <v>0</v>
      </c>
      <c r="AD518">
        <f>2*29.3*R518*0.92*(CF518-W518)</f>
        <v>0</v>
      </c>
      <c r="AE518">
        <f>2*0.95*5.67E-8*(((CF518+$B$7)+273)^4-(W518+273)^4)</f>
        <v>0</v>
      </c>
      <c r="AF518">
        <f>U518+AE518+AC518+AD518</f>
        <v>0</v>
      </c>
      <c r="AG518">
        <v>8</v>
      </c>
      <c r="AH518">
        <v>1</v>
      </c>
      <c r="AI518">
        <f>IF(AG518*$H$13&gt;=AK518,1.0,(AK518/(AK518-AG518*$H$13)))</f>
        <v>0</v>
      </c>
      <c r="AJ518">
        <f>(AI518-1)*100</f>
        <v>0</v>
      </c>
      <c r="AK518">
        <f>MAX(0,($B$13+$C$13*CK518)/(1+$D$13*CK518)*CD518/(CF518+273)*$E$13)</f>
        <v>0</v>
      </c>
      <c r="AL518" t="s">
        <v>292</v>
      </c>
      <c r="AM518" t="s">
        <v>292</v>
      </c>
      <c r="AN518">
        <v>0</v>
      </c>
      <c r="AO518">
        <v>0</v>
      </c>
      <c r="AP518">
        <f>1-AN518/AO518</f>
        <v>0</v>
      </c>
      <c r="AQ518">
        <v>0</v>
      </c>
      <c r="AR518" t="s">
        <v>292</v>
      </c>
      <c r="AS518" t="s">
        <v>292</v>
      </c>
      <c r="AT518">
        <v>0</v>
      </c>
      <c r="AU518">
        <v>0</v>
      </c>
      <c r="AV518">
        <f>1-AT518/AU518</f>
        <v>0</v>
      </c>
      <c r="AW518">
        <v>0.5</v>
      </c>
      <c r="AX518">
        <f>BO518</f>
        <v>0</v>
      </c>
      <c r="AY518">
        <f>L518</f>
        <v>0</v>
      </c>
      <c r="AZ518">
        <f>AV518*AW518*AX518</f>
        <v>0</v>
      </c>
      <c r="BA518">
        <f>(AY518-AQ518)/AX518</f>
        <v>0</v>
      </c>
      <c r="BB518">
        <f>(AO518-AU518)/AU518</f>
        <v>0</v>
      </c>
      <c r="BC518">
        <f>AN518/(AP518+AN518/AU518)</f>
        <v>0</v>
      </c>
      <c r="BD518" t="s">
        <v>292</v>
      </c>
      <c r="BE518">
        <v>0</v>
      </c>
      <c r="BF518">
        <f>IF(BE518&lt;&gt;0, BE518, BC518)</f>
        <v>0</v>
      </c>
      <c r="BG518">
        <f>1-BF518/AU518</f>
        <v>0</v>
      </c>
      <c r="BH518">
        <f>(AU518-AT518)/(AU518-BF518)</f>
        <v>0</v>
      </c>
      <c r="BI518">
        <f>(AO518-AU518)/(AO518-BF518)</f>
        <v>0</v>
      </c>
      <c r="BJ518">
        <f>(AU518-AT518)/(AU518-AN518)</f>
        <v>0</v>
      </c>
      <c r="BK518">
        <f>(AO518-AU518)/(AO518-AN518)</f>
        <v>0</v>
      </c>
      <c r="BL518">
        <f>(BH518*BF518/AT518)</f>
        <v>0</v>
      </c>
      <c r="BM518">
        <f>(1-BL518)</f>
        <v>0</v>
      </c>
      <c r="BN518">
        <f>$B$11*CL518+$C$11*CM518+$F$11*CN518*(1-CQ518)</f>
        <v>0</v>
      </c>
      <c r="BO518">
        <f>BN518*BP518</f>
        <v>0</v>
      </c>
      <c r="BP518">
        <f>($B$11*$D$9+$C$11*$D$9+$F$11*((DA518+CS518)/MAX(DA518+CS518+DB518, 0.1)*$I$9+DB518/MAX(DA518+CS518+DB518, 0.1)*$J$9))/($B$11+$C$11+$F$11)</f>
        <v>0</v>
      </c>
      <c r="BQ518">
        <f>($B$11*$K$9+$C$11*$K$9+$F$11*((DA518+CS518)/MAX(DA518+CS518+DB518, 0.1)*$P$9+DB518/MAX(DA518+CS518+DB518, 0.1)*$Q$9))/($B$11+$C$11+$F$11)</f>
        <v>0</v>
      </c>
      <c r="BR518">
        <v>6</v>
      </c>
      <c r="BS518">
        <v>0.5</v>
      </c>
      <c r="BT518" t="s">
        <v>293</v>
      </c>
      <c r="BU518">
        <v>2</v>
      </c>
      <c r="BV518">
        <v>1626127315.6</v>
      </c>
      <c r="BW518">
        <v>399.165333333333</v>
      </c>
      <c r="BX518">
        <v>420.013</v>
      </c>
      <c r="BY518">
        <v>17.4296333333333</v>
      </c>
      <c r="BZ518">
        <v>10.7609666666667</v>
      </c>
      <c r="CA518">
        <v>397.040333333333</v>
      </c>
      <c r="CB518">
        <v>17.3995</v>
      </c>
      <c r="CC518">
        <v>900.007666666667</v>
      </c>
      <c r="CD518">
        <v>100.768</v>
      </c>
      <c r="CE518">
        <v>0.1124</v>
      </c>
      <c r="CF518">
        <v>33.1951666666667</v>
      </c>
      <c r="CG518">
        <v>30.6716333333333</v>
      </c>
      <c r="CH518">
        <v>999.9</v>
      </c>
      <c r="CI518">
        <v>0</v>
      </c>
      <c r="CJ518">
        <v>0</v>
      </c>
      <c r="CK518">
        <v>9986.04</v>
      </c>
      <c r="CL518">
        <v>0</v>
      </c>
      <c r="CM518">
        <v>0.221023</v>
      </c>
      <c r="CN518">
        <v>1460.07333333333</v>
      </c>
      <c r="CO518">
        <v>0.973005666666667</v>
      </c>
      <c r="CP518">
        <v>0.0269945333333333</v>
      </c>
      <c r="CQ518">
        <v>0</v>
      </c>
      <c r="CR518">
        <v>883.399333333333</v>
      </c>
      <c r="CS518">
        <v>4.99999</v>
      </c>
      <c r="CT518">
        <v>13004.1666666667</v>
      </c>
      <c r="CU518">
        <v>12729.0333333333</v>
      </c>
      <c r="CV518">
        <v>41.312</v>
      </c>
      <c r="CW518">
        <v>42.75</v>
      </c>
      <c r="CX518">
        <v>42.125</v>
      </c>
      <c r="CY518">
        <v>42.437</v>
      </c>
      <c r="CZ518">
        <v>43.9163333333333</v>
      </c>
      <c r="DA518">
        <v>1415.79333333333</v>
      </c>
      <c r="DB518">
        <v>39.28</v>
      </c>
      <c r="DC518">
        <v>0</v>
      </c>
      <c r="DD518">
        <v>1626127326.1</v>
      </c>
      <c r="DE518">
        <v>0</v>
      </c>
      <c r="DF518">
        <v>883.2025</v>
      </c>
      <c r="DG518">
        <v>2.90314530491951</v>
      </c>
      <c r="DH518">
        <v>42.5230769452749</v>
      </c>
      <c r="DI518">
        <v>12999.3923076923</v>
      </c>
      <c r="DJ518">
        <v>15</v>
      </c>
      <c r="DK518">
        <v>1626126261</v>
      </c>
      <c r="DL518" t="s">
        <v>294</v>
      </c>
      <c r="DM518">
        <v>1626126255</v>
      </c>
      <c r="DN518">
        <v>1626126261</v>
      </c>
      <c r="DO518">
        <v>7</v>
      </c>
      <c r="DP518">
        <v>0.339</v>
      </c>
      <c r="DQ518">
        <v>0.02</v>
      </c>
      <c r="DR518">
        <v>2.158</v>
      </c>
      <c r="DS518">
        <v>-0.064</v>
      </c>
      <c r="DT518">
        <v>420</v>
      </c>
      <c r="DU518">
        <v>4</v>
      </c>
      <c r="DV518">
        <v>0.09</v>
      </c>
      <c r="DW518">
        <v>0.05</v>
      </c>
      <c r="DX518">
        <v>-20.8711463414634</v>
      </c>
      <c r="DY518">
        <v>0.36043066202093</v>
      </c>
      <c r="DZ518">
        <v>0.0480061383146302</v>
      </c>
      <c r="EA518">
        <v>1</v>
      </c>
      <c r="EB518">
        <v>883.104205882353</v>
      </c>
      <c r="EC518">
        <v>2.25328871666978</v>
      </c>
      <c r="ED518">
        <v>0.307481303057762</v>
      </c>
      <c r="EE518">
        <v>1</v>
      </c>
      <c r="EF518">
        <v>6.6518887804878</v>
      </c>
      <c r="EG518">
        <v>0.0893473170731884</v>
      </c>
      <c r="EH518">
        <v>0.0237926113961745</v>
      </c>
      <c r="EI518">
        <v>1</v>
      </c>
      <c r="EJ518">
        <v>3</v>
      </c>
      <c r="EK518">
        <v>3</v>
      </c>
      <c r="EL518" t="s">
        <v>295</v>
      </c>
      <c r="EM518">
        <v>100</v>
      </c>
      <c r="EN518">
        <v>100</v>
      </c>
      <c r="EO518">
        <v>2.125</v>
      </c>
      <c r="EP518">
        <v>0.0303</v>
      </c>
      <c r="EQ518">
        <v>1.36772170046793</v>
      </c>
      <c r="ER518">
        <v>0.00225868272383977</v>
      </c>
      <c r="ES518">
        <v>-9.96746185667655e-07</v>
      </c>
      <c r="ET518">
        <v>2.83711317370827e-10</v>
      </c>
      <c r="EU518">
        <v>-0.063082517618382</v>
      </c>
      <c r="EV518">
        <v>-0.00217948432402501</v>
      </c>
      <c r="EW518">
        <v>0.000453263451741206</v>
      </c>
      <c r="EX518">
        <v>-1.16319206543697e-06</v>
      </c>
      <c r="EY518">
        <v>-2</v>
      </c>
      <c r="EZ518">
        <v>2196</v>
      </c>
      <c r="FA518">
        <v>1</v>
      </c>
      <c r="FB518">
        <v>25</v>
      </c>
      <c r="FC518">
        <v>17.7</v>
      </c>
      <c r="FD518">
        <v>17.6</v>
      </c>
      <c r="FE518">
        <v>18</v>
      </c>
      <c r="FF518">
        <v>950.671</v>
      </c>
      <c r="FG518">
        <v>431.358</v>
      </c>
      <c r="FH518">
        <v>40.8899</v>
      </c>
      <c r="FI518">
        <v>25.7223</v>
      </c>
      <c r="FJ518">
        <v>30.0005</v>
      </c>
      <c r="FK518">
        <v>25.6391</v>
      </c>
      <c r="FL518">
        <v>25.6565</v>
      </c>
      <c r="FM518">
        <v>25.3869</v>
      </c>
      <c r="FN518">
        <v>42.2926</v>
      </c>
      <c r="FO518">
        <v>0</v>
      </c>
      <c r="FP518">
        <v>40.97</v>
      </c>
      <c r="FQ518">
        <v>420</v>
      </c>
      <c r="FR518">
        <v>10.9511</v>
      </c>
      <c r="FS518">
        <v>101.419</v>
      </c>
      <c r="FT518">
        <v>102.028</v>
      </c>
    </row>
    <row r="519" spans="1:176">
      <c r="A519">
        <v>503</v>
      </c>
      <c r="B519">
        <v>1626127318.6</v>
      </c>
      <c r="C519">
        <v>1004.09999990463</v>
      </c>
      <c r="D519" t="s">
        <v>1300</v>
      </c>
      <c r="E519" t="s">
        <v>1301</v>
      </c>
      <c r="F519">
        <v>1</v>
      </c>
      <c r="I519">
        <v>1626127317.6</v>
      </c>
      <c r="J519">
        <f>(K519)/1000</f>
        <v>0</v>
      </c>
      <c r="K519">
        <f>1000*CC519*AI519*(BY519-BZ519)/(100*BR519*(1000-AI519*BY519))</f>
        <v>0</v>
      </c>
      <c r="L519">
        <f>CC519*AI519*(BX519-BW519*(1000-AI519*BZ519)/(1000-AI519*BY519))/(100*BR519)</f>
        <v>0</v>
      </c>
      <c r="M519">
        <f>BW519 - IF(AI519&gt;1, L519*BR519*100.0/(AK519*CK519), 0)</f>
        <v>0</v>
      </c>
      <c r="N519">
        <f>((T519-J519/2)*M519-L519)/(T519+J519/2)</f>
        <v>0</v>
      </c>
      <c r="O519">
        <f>N519*(CD519+CE519)/1000.0</f>
        <v>0</v>
      </c>
      <c r="P519">
        <f>(BW519 - IF(AI519&gt;1, L519*BR519*100.0/(AK519*CK519), 0))*(CD519+CE519)/1000.0</f>
        <v>0</v>
      </c>
      <c r="Q519">
        <f>2.0/((1/S519-1/R519)+SIGN(S519)*SQRT((1/S519-1/R519)*(1/S519-1/R519) + 4*BS519/((BS519+1)*(BS519+1))*(2*1/S519*1/R519-1/R519*1/R519)))</f>
        <v>0</v>
      </c>
      <c r="R519">
        <f>IF(LEFT(BT519,1)&lt;&gt;"0",IF(LEFT(BT519,1)="1",3.0,BU519),$D$5+$E$5*(CK519*CD519/($K$5*1000))+$F$5*(CK519*CD519/($K$5*1000))*MAX(MIN(BR519,$J$5),$I$5)*MAX(MIN(BR519,$J$5),$I$5)+$G$5*MAX(MIN(BR519,$J$5),$I$5)*(CK519*CD519/($K$5*1000))+$H$5*(CK519*CD519/($K$5*1000))*(CK519*CD519/($K$5*1000)))</f>
        <v>0</v>
      </c>
      <c r="S519">
        <f>J519*(1000-(1000*0.61365*exp(17.502*W519/(240.97+W519))/(CD519+CE519)+BY519)/2)/(1000*0.61365*exp(17.502*W519/(240.97+W519))/(CD519+CE519)-BY519)</f>
        <v>0</v>
      </c>
      <c r="T519">
        <f>1/((BS519+1)/(Q519/1.6)+1/(R519/1.37)) + BS519/((BS519+1)/(Q519/1.6) + BS519/(R519/1.37))</f>
        <v>0</v>
      </c>
      <c r="U519">
        <f>(BN519*BQ519)</f>
        <v>0</v>
      </c>
      <c r="V519">
        <f>(CF519+(U519+2*0.95*5.67E-8*(((CF519+$B$7)+273)^4-(CF519+273)^4)-44100*J519)/(1.84*29.3*R519+8*0.95*5.67E-8*(CF519+273)^3))</f>
        <v>0</v>
      </c>
      <c r="W519">
        <f>($C$7*CG519+$D$7*CH519+$E$7*V519)</f>
        <v>0</v>
      </c>
      <c r="X519">
        <f>0.61365*exp(17.502*W519/(240.97+W519))</f>
        <v>0</v>
      </c>
      <c r="Y519">
        <f>(Z519/AA519*100)</f>
        <v>0</v>
      </c>
      <c r="Z519">
        <f>BY519*(CD519+CE519)/1000</f>
        <v>0</v>
      </c>
      <c r="AA519">
        <f>0.61365*exp(17.502*CF519/(240.97+CF519))</f>
        <v>0</v>
      </c>
      <c r="AB519">
        <f>(X519-BY519*(CD519+CE519)/1000)</f>
        <v>0</v>
      </c>
      <c r="AC519">
        <f>(-J519*44100)</f>
        <v>0</v>
      </c>
      <c r="AD519">
        <f>2*29.3*R519*0.92*(CF519-W519)</f>
        <v>0</v>
      </c>
      <c r="AE519">
        <f>2*0.95*5.67E-8*(((CF519+$B$7)+273)^4-(W519+273)^4)</f>
        <v>0</v>
      </c>
      <c r="AF519">
        <f>U519+AE519+AC519+AD519</f>
        <v>0</v>
      </c>
      <c r="AG519">
        <v>8</v>
      </c>
      <c r="AH519">
        <v>1</v>
      </c>
      <c r="AI519">
        <f>IF(AG519*$H$13&gt;=AK519,1.0,(AK519/(AK519-AG519*$H$13)))</f>
        <v>0</v>
      </c>
      <c r="AJ519">
        <f>(AI519-1)*100</f>
        <v>0</v>
      </c>
      <c r="AK519">
        <f>MAX(0,($B$13+$C$13*CK519)/(1+$D$13*CK519)*CD519/(CF519+273)*$E$13)</f>
        <v>0</v>
      </c>
      <c r="AL519" t="s">
        <v>292</v>
      </c>
      <c r="AM519" t="s">
        <v>292</v>
      </c>
      <c r="AN519">
        <v>0</v>
      </c>
      <c r="AO519">
        <v>0</v>
      </c>
      <c r="AP519">
        <f>1-AN519/AO519</f>
        <v>0</v>
      </c>
      <c r="AQ519">
        <v>0</v>
      </c>
      <c r="AR519" t="s">
        <v>292</v>
      </c>
      <c r="AS519" t="s">
        <v>292</v>
      </c>
      <c r="AT519">
        <v>0</v>
      </c>
      <c r="AU519">
        <v>0</v>
      </c>
      <c r="AV519">
        <f>1-AT519/AU519</f>
        <v>0</v>
      </c>
      <c r="AW519">
        <v>0.5</v>
      </c>
      <c r="AX519">
        <f>BO519</f>
        <v>0</v>
      </c>
      <c r="AY519">
        <f>L519</f>
        <v>0</v>
      </c>
      <c r="AZ519">
        <f>AV519*AW519*AX519</f>
        <v>0</v>
      </c>
      <c r="BA519">
        <f>(AY519-AQ519)/AX519</f>
        <v>0</v>
      </c>
      <c r="BB519">
        <f>(AO519-AU519)/AU519</f>
        <v>0</v>
      </c>
      <c r="BC519">
        <f>AN519/(AP519+AN519/AU519)</f>
        <v>0</v>
      </c>
      <c r="BD519" t="s">
        <v>292</v>
      </c>
      <c r="BE519">
        <v>0</v>
      </c>
      <c r="BF519">
        <f>IF(BE519&lt;&gt;0, BE519, BC519)</f>
        <v>0</v>
      </c>
      <c r="BG519">
        <f>1-BF519/AU519</f>
        <v>0</v>
      </c>
      <c r="BH519">
        <f>(AU519-AT519)/(AU519-BF519)</f>
        <v>0</v>
      </c>
      <c r="BI519">
        <f>(AO519-AU519)/(AO519-BF519)</f>
        <v>0</v>
      </c>
      <c r="BJ519">
        <f>(AU519-AT519)/(AU519-AN519)</f>
        <v>0</v>
      </c>
      <c r="BK519">
        <f>(AO519-AU519)/(AO519-AN519)</f>
        <v>0</v>
      </c>
      <c r="BL519">
        <f>(BH519*BF519/AT519)</f>
        <v>0</v>
      </c>
      <c r="BM519">
        <f>(1-BL519)</f>
        <v>0</v>
      </c>
      <c r="BN519">
        <f>$B$11*CL519+$C$11*CM519+$F$11*CN519*(1-CQ519)</f>
        <v>0</v>
      </c>
      <c r="BO519">
        <f>BN519*BP519</f>
        <v>0</v>
      </c>
      <c r="BP519">
        <f>($B$11*$D$9+$C$11*$D$9+$F$11*((DA519+CS519)/MAX(DA519+CS519+DB519, 0.1)*$I$9+DB519/MAX(DA519+CS519+DB519, 0.1)*$J$9))/($B$11+$C$11+$F$11)</f>
        <v>0</v>
      </c>
      <c r="BQ519">
        <f>($B$11*$K$9+$C$11*$K$9+$F$11*((DA519+CS519)/MAX(DA519+CS519+DB519, 0.1)*$P$9+DB519/MAX(DA519+CS519+DB519, 0.1)*$Q$9))/($B$11+$C$11+$F$11)</f>
        <v>0</v>
      </c>
      <c r="BR519">
        <v>6</v>
      </c>
      <c r="BS519">
        <v>0.5</v>
      </c>
      <c r="BT519" t="s">
        <v>293</v>
      </c>
      <c r="BU519">
        <v>2</v>
      </c>
      <c r="BV519">
        <v>1626127317.6</v>
      </c>
      <c r="BW519">
        <v>399.171</v>
      </c>
      <c r="BX519">
        <v>420.008666666667</v>
      </c>
      <c r="BY519">
        <v>17.4720333333333</v>
      </c>
      <c r="BZ519">
        <v>10.7950666666667</v>
      </c>
      <c r="CA519">
        <v>397.045666666667</v>
      </c>
      <c r="CB519">
        <v>17.4414666666667</v>
      </c>
      <c r="CC519">
        <v>900.022</v>
      </c>
      <c r="CD519">
        <v>100.768</v>
      </c>
      <c r="CE519">
        <v>0.112985666666667</v>
      </c>
      <c r="CF519">
        <v>33.2393333333333</v>
      </c>
      <c r="CG519">
        <v>30.7158666666667</v>
      </c>
      <c r="CH519">
        <v>999.9</v>
      </c>
      <c r="CI519">
        <v>0</v>
      </c>
      <c r="CJ519">
        <v>0</v>
      </c>
      <c r="CK519">
        <v>9977.70666666667</v>
      </c>
      <c r="CL519">
        <v>0</v>
      </c>
      <c r="CM519">
        <v>0.221023</v>
      </c>
      <c r="CN519">
        <v>1460.07333333333</v>
      </c>
      <c r="CO519">
        <v>0.973005666666667</v>
      </c>
      <c r="CP519">
        <v>0.0269945333333333</v>
      </c>
      <c r="CQ519">
        <v>0</v>
      </c>
      <c r="CR519">
        <v>883.629666666667</v>
      </c>
      <c r="CS519">
        <v>4.99999</v>
      </c>
      <c r="CT519">
        <v>13005.2666666667</v>
      </c>
      <c r="CU519">
        <v>12729.0333333333</v>
      </c>
      <c r="CV519">
        <v>41.312</v>
      </c>
      <c r="CW519">
        <v>42.75</v>
      </c>
      <c r="CX519">
        <v>42.125</v>
      </c>
      <c r="CY519">
        <v>42.437</v>
      </c>
      <c r="CZ519">
        <v>43.937</v>
      </c>
      <c r="DA519">
        <v>1415.79333333333</v>
      </c>
      <c r="DB519">
        <v>39.28</v>
      </c>
      <c r="DC519">
        <v>0</v>
      </c>
      <c r="DD519">
        <v>1626127327.9</v>
      </c>
      <c r="DE519">
        <v>0</v>
      </c>
      <c r="DF519">
        <v>883.31156</v>
      </c>
      <c r="DG519">
        <v>2.50823077654103</v>
      </c>
      <c r="DH519">
        <v>39.4846153257482</v>
      </c>
      <c r="DI519">
        <v>13000.988</v>
      </c>
      <c r="DJ519">
        <v>15</v>
      </c>
      <c r="DK519">
        <v>1626126261</v>
      </c>
      <c r="DL519" t="s">
        <v>294</v>
      </c>
      <c r="DM519">
        <v>1626126255</v>
      </c>
      <c r="DN519">
        <v>1626126261</v>
      </c>
      <c r="DO519">
        <v>7</v>
      </c>
      <c r="DP519">
        <v>0.339</v>
      </c>
      <c r="DQ519">
        <v>0.02</v>
      </c>
      <c r="DR519">
        <v>2.158</v>
      </c>
      <c r="DS519">
        <v>-0.064</v>
      </c>
      <c r="DT519">
        <v>420</v>
      </c>
      <c r="DU519">
        <v>4</v>
      </c>
      <c r="DV519">
        <v>0.09</v>
      </c>
      <c r="DW519">
        <v>0.05</v>
      </c>
      <c r="DX519">
        <v>-20.8637390243902</v>
      </c>
      <c r="DY519">
        <v>0.316659930313541</v>
      </c>
      <c r="DZ519">
        <v>0.0459799154353117</v>
      </c>
      <c r="EA519">
        <v>1</v>
      </c>
      <c r="EB519">
        <v>883.158848484848</v>
      </c>
      <c r="EC519">
        <v>2.53856219436819</v>
      </c>
      <c r="ED519">
        <v>0.314485449989781</v>
      </c>
      <c r="EE519">
        <v>1</v>
      </c>
      <c r="EF519">
        <v>6.65265219512195</v>
      </c>
      <c r="EG519">
        <v>0.145044041811871</v>
      </c>
      <c r="EH519">
        <v>0.024317982758143</v>
      </c>
      <c r="EI519">
        <v>0</v>
      </c>
      <c r="EJ519">
        <v>2</v>
      </c>
      <c r="EK519">
        <v>3</v>
      </c>
      <c r="EL519" t="s">
        <v>340</v>
      </c>
      <c r="EM519">
        <v>100</v>
      </c>
      <c r="EN519">
        <v>100</v>
      </c>
      <c r="EO519">
        <v>2.125</v>
      </c>
      <c r="EP519">
        <v>0.0309</v>
      </c>
      <c r="EQ519">
        <v>1.36772170046793</v>
      </c>
      <c r="ER519">
        <v>0.00225868272383977</v>
      </c>
      <c r="ES519">
        <v>-9.96746185667655e-07</v>
      </c>
      <c r="ET519">
        <v>2.83711317370827e-10</v>
      </c>
      <c r="EU519">
        <v>-0.063082517618382</v>
      </c>
      <c r="EV519">
        <v>-0.00217948432402501</v>
      </c>
      <c r="EW519">
        <v>0.000453263451741206</v>
      </c>
      <c r="EX519">
        <v>-1.16319206543697e-06</v>
      </c>
      <c r="EY519">
        <v>-2</v>
      </c>
      <c r="EZ519">
        <v>2196</v>
      </c>
      <c r="FA519">
        <v>1</v>
      </c>
      <c r="FB519">
        <v>25</v>
      </c>
      <c r="FC519">
        <v>17.7</v>
      </c>
      <c r="FD519">
        <v>17.6</v>
      </c>
      <c r="FE519">
        <v>18</v>
      </c>
      <c r="FF519">
        <v>950.683</v>
      </c>
      <c r="FG519">
        <v>431.538</v>
      </c>
      <c r="FH519">
        <v>40.9587</v>
      </c>
      <c r="FI519">
        <v>25.7255</v>
      </c>
      <c r="FJ519">
        <v>30.0008</v>
      </c>
      <c r="FK519">
        <v>25.6413</v>
      </c>
      <c r="FL519">
        <v>25.6586</v>
      </c>
      <c r="FM519">
        <v>25.3873</v>
      </c>
      <c r="FN519">
        <v>41.7272</v>
      </c>
      <c r="FO519">
        <v>0</v>
      </c>
      <c r="FP519">
        <v>41.07</v>
      </c>
      <c r="FQ519">
        <v>420</v>
      </c>
      <c r="FR519">
        <v>11.0291</v>
      </c>
      <c r="FS519">
        <v>101.42</v>
      </c>
      <c r="FT519">
        <v>102.027</v>
      </c>
    </row>
    <row r="520" spans="1:176">
      <c r="A520">
        <v>504</v>
      </c>
      <c r="B520">
        <v>1626127320.6</v>
      </c>
      <c r="C520">
        <v>1006.09999990463</v>
      </c>
      <c r="D520" t="s">
        <v>1302</v>
      </c>
      <c r="E520" t="s">
        <v>1303</v>
      </c>
      <c r="F520">
        <v>1</v>
      </c>
      <c r="I520">
        <v>1626127319.6</v>
      </c>
      <c r="J520">
        <f>(K520)/1000</f>
        <v>0</v>
      </c>
      <c r="K520">
        <f>1000*CC520*AI520*(BY520-BZ520)/(100*BR520*(1000-AI520*BY520))</f>
        <v>0</v>
      </c>
      <c r="L520">
        <f>CC520*AI520*(BX520-BW520*(1000-AI520*BZ520)/(1000-AI520*BY520))/(100*BR520)</f>
        <v>0</v>
      </c>
      <c r="M520">
        <f>BW520 - IF(AI520&gt;1, L520*BR520*100.0/(AK520*CK520), 0)</f>
        <v>0</v>
      </c>
      <c r="N520">
        <f>((T520-J520/2)*M520-L520)/(T520+J520/2)</f>
        <v>0</v>
      </c>
      <c r="O520">
        <f>N520*(CD520+CE520)/1000.0</f>
        <v>0</v>
      </c>
      <c r="P520">
        <f>(BW520 - IF(AI520&gt;1, L520*BR520*100.0/(AK520*CK520), 0))*(CD520+CE520)/1000.0</f>
        <v>0</v>
      </c>
      <c r="Q520">
        <f>2.0/((1/S520-1/R520)+SIGN(S520)*SQRT((1/S520-1/R520)*(1/S520-1/R520) + 4*BS520/((BS520+1)*(BS520+1))*(2*1/S520*1/R520-1/R520*1/R520)))</f>
        <v>0</v>
      </c>
      <c r="R520">
        <f>IF(LEFT(BT520,1)&lt;&gt;"0",IF(LEFT(BT520,1)="1",3.0,BU520),$D$5+$E$5*(CK520*CD520/($K$5*1000))+$F$5*(CK520*CD520/($K$5*1000))*MAX(MIN(BR520,$J$5),$I$5)*MAX(MIN(BR520,$J$5),$I$5)+$G$5*MAX(MIN(BR520,$J$5),$I$5)*(CK520*CD520/($K$5*1000))+$H$5*(CK520*CD520/($K$5*1000))*(CK520*CD520/($K$5*1000)))</f>
        <v>0</v>
      </c>
      <c r="S520">
        <f>J520*(1000-(1000*0.61365*exp(17.502*W520/(240.97+W520))/(CD520+CE520)+BY520)/2)/(1000*0.61365*exp(17.502*W520/(240.97+W520))/(CD520+CE520)-BY520)</f>
        <v>0</v>
      </c>
      <c r="T520">
        <f>1/((BS520+1)/(Q520/1.6)+1/(R520/1.37)) + BS520/((BS520+1)/(Q520/1.6) + BS520/(R520/1.37))</f>
        <v>0</v>
      </c>
      <c r="U520">
        <f>(BN520*BQ520)</f>
        <v>0</v>
      </c>
      <c r="V520">
        <f>(CF520+(U520+2*0.95*5.67E-8*(((CF520+$B$7)+273)^4-(CF520+273)^4)-44100*J520)/(1.84*29.3*R520+8*0.95*5.67E-8*(CF520+273)^3))</f>
        <v>0</v>
      </c>
      <c r="W520">
        <f>($C$7*CG520+$D$7*CH520+$E$7*V520)</f>
        <v>0</v>
      </c>
      <c r="X520">
        <f>0.61365*exp(17.502*W520/(240.97+W520))</f>
        <v>0</v>
      </c>
      <c r="Y520">
        <f>(Z520/AA520*100)</f>
        <v>0</v>
      </c>
      <c r="Z520">
        <f>BY520*(CD520+CE520)/1000</f>
        <v>0</v>
      </c>
      <c r="AA520">
        <f>0.61365*exp(17.502*CF520/(240.97+CF520))</f>
        <v>0</v>
      </c>
      <c r="AB520">
        <f>(X520-BY520*(CD520+CE520)/1000)</f>
        <v>0</v>
      </c>
      <c r="AC520">
        <f>(-J520*44100)</f>
        <v>0</v>
      </c>
      <c r="AD520">
        <f>2*29.3*R520*0.92*(CF520-W520)</f>
        <v>0</v>
      </c>
      <c r="AE520">
        <f>2*0.95*5.67E-8*(((CF520+$B$7)+273)^4-(W520+273)^4)</f>
        <v>0</v>
      </c>
      <c r="AF520">
        <f>U520+AE520+AC520+AD520</f>
        <v>0</v>
      </c>
      <c r="AG520">
        <v>8</v>
      </c>
      <c r="AH520">
        <v>1</v>
      </c>
      <c r="AI520">
        <f>IF(AG520*$H$13&gt;=AK520,1.0,(AK520/(AK520-AG520*$H$13)))</f>
        <v>0</v>
      </c>
      <c r="AJ520">
        <f>(AI520-1)*100</f>
        <v>0</v>
      </c>
      <c r="AK520">
        <f>MAX(0,($B$13+$C$13*CK520)/(1+$D$13*CK520)*CD520/(CF520+273)*$E$13)</f>
        <v>0</v>
      </c>
      <c r="AL520" t="s">
        <v>292</v>
      </c>
      <c r="AM520" t="s">
        <v>292</v>
      </c>
      <c r="AN520">
        <v>0</v>
      </c>
      <c r="AO520">
        <v>0</v>
      </c>
      <c r="AP520">
        <f>1-AN520/AO520</f>
        <v>0</v>
      </c>
      <c r="AQ520">
        <v>0</v>
      </c>
      <c r="AR520" t="s">
        <v>292</v>
      </c>
      <c r="AS520" t="s">
        <v>292</v>
      </c>
      <c r="AT520">
        <v>0</v>
      </c>
      <c r="AU520">
        <v>0</v>
      </c>
      <c r="AV520">
        <f>1-AT520/AU520</f>
        <v>0</v>
      </c>
      <c r="AW520">
        <v>0.5</v>
      </c>
      <c r="AX520">
        <f>BO520</f>
        <v>0</v>
      </c>
      <c r="AY520">
        <f>L520</f>
        <v>0</v>
      </c>
      <c r="AZ520">
        <f>AV520*AW520*AX520</f>
        <v>0</v>
      </c>
      <c r="BA520">
        <f>(AY520-AQ520)/AX520</f>
        <v>0</v>
      </c>
      <c r="BB520">
        <f>(AO520-AU520)/AU520</f>
        <v>0</v>
      </c>
      <c r="BC520">
        <f>AN520/(AP520+AN520/AU520)</f>
        <v>0</v>
      </c>
      <c r="BD520" t="s">
        <v>292</v>
      </c>
      <c r="BE520">
        <v>0</v>
      </c>
      <c r="BF520">
        <f>IF(BE520&lt;&gt;0, BE520, BC520)</f>
        <v>0</v>
      </c>
      <c r="BG520">
        <f>1-BF520/AU520</f>
        <v>0</v>
      </c>
      <c r="BH520">
        <f>(AU520-AT520)/(AU520-BF520)</f>
        <v>0</v>
      </c>
      <c r="BI520">
        <f>(AO520-AU520)/(AO520-BF520)</f>
        <v>0</v>
      </c>
      <c r="BJ520">
        <f>(AU520-AT520)/(AU520-AN520)</f>
        <v>0</v>
      </c>
      <c r="BK520">
        <f>(AO520-AU520)/(AO520-AN520)</f>
        <v>0</v>
      </c>
      <c r="BL520">
        <f>(BH520*BF520/AT520)</f>
        <v>0</v>
      </c>
      <c r="BM520">
        <f>(1-BL520)</f>
        <v>0</v>
      </c>
      <c r="BN520">
        <f>$B$11*CL520+$C$11*CM520+$F$11*CN520*(1-CQ520)</f>
        <v>0</v>
      </c>
      <c r="BO520">
        <f>BN520*BP520</f>
        <v>0</v>
      </c>
      <c r="BP520">
        <f>($B$11*$D$9+$C$11*$D$9+$F$11*((DA520+CS520)/MAX(DA520+CS520+DB520, 0.1)*$I$9+DB520/MAX(DA520+CS520+DB520, 0.1)*$J$9))/($B$11+$C$11+$F$11)</f>
        <v>0</v>
      </c>
      <c r="BQ520">
        <f>($B$11*$K$9+$C$11*$K$9+$F$11*((DA520+CS520)/MAX(DA520+CS520+DB520, 0.1)*$P$9+DB520/MAX(DA520+CS520+DB520, 0.1)*$Q$9))/($B$11+$C$11+$F$11)</f>
        <v>0</v>
      </c>
      <c r="BR520">
        <v>6</v>
      </c>
      <c r="BS520">
        <v>0.5</v>
      </c>
      <c r="BT520" t="s">
        <v>293</v>
      </c>
      <c r="BU520">
        <v>2</v>
      </c>
      <c r="BV520">
        <v>1626127319.6</v>
      </c>
      <c r="BW520">
        <v>399.195666666667</v>
      </c>
      <c r="BX520">
        <v>419.984666666667</v>
      </c>
      <c r="BY520">
        <v>17.5120333333333</v>
      </c>
      <c r="BZ520">
        <v>10.8260333333333</v>
      </c>
      <c r="CA520">
        <v>397.070666666667</v>
      </c>
      <c r="CB520">
        <v>17.4809</v>
      </c>
      <c r="CC520">
        <v>899.964333333333</v>
      </c>
      <c r="CD520">
        <v>100.767</v>
      </c>
      <c r="CE520">
        <v>0.113280666666667</v>
      </c>
      <c r="CF520">
        <v>33.2827333333333</v>
      </c>
      <c r="CG520">
        <v>30.7608333333333</v>
      </c>
      <c r="CH520">
        <v>999.9</v>
      </c>
      <c r="CI520">
        <v>0</v>
      </c>
      <c r="CJ520">
        <v>0</v>
      </c>
      <c r="CK520">
        <v>9985.62333333333</v>
      </c>
      <c r="CL520">
        <v>0</v>
      </c>
      <c r="CM520">
        <v>0.221023</v>
      </c>
      <c r="CN520">
        <v>1459.98666666667</v>
      </c>
      <c r="CO520">
        <v>0.973005666666667</v>
      </c>
      <c r="CP520">
        <v>0.0269945333333333</v>
      </c>
      <c r="CQ520">
        <v>0</v>
      </c>
      <c r="CR520">
        <v>883.266</v>
      </c>
      <c r="CS520">
        <v>4.99999</v>
      </c>
      <c r="CT520">
        <v>13006.2</v>
      </c>
      <c r="CU520">
        <v>12728.2666666667</v>
      </c>
      <c r="CV520">
        <v>41.312</v>
      </c>
      <c r="CW520">
        <v>42.75</v>
      </c>
      <c r="CX520">
        <v>42.125</v>
      </c>
      <c r="CY520">
        <v>42.437</v>
      </c>
      <c r="CZ520">
        <v>43.937</v>
      </c>
      <c r="DA520">
        <v>1415.70666666667</v>
      </c>
      <c r="DB520">
        <v>39.28</v>
      </c>
      <c r="DC520">
        <v>0</v>
      </c>
      <c r="DD520">
        <v>1626127329.7</v>
      </c>
      <c r="DE520">
        <v>0</v>
      </c>
      <c r="DF520">
        <v>883.348884615385</v>
      </c>
      <c r="DG520">
        <v>1.06717950660006</v>
      </c>
      <c r="DH520">
        <v>39.9589743769461</v>
      </c>
      <c r="DI520">
        <v>13001.8846153846</v>
      </c>
      <c r="DJ520">
        <v>15</v>
      </c>
      <c r="DK520">
        <v>1626126261</v>
      </c>
      <c r="DL520" t="s">
        <v>294</v>
      </c>
      <c r="DM520">
        <v>1626126255</v>
      </c>
      <c r="DN520">
        <v>1626126261</v>
      </c>
      <c r="DO520">
        <v>7</v>
      </c>
      <c r="DP520">
        <v>0.339</v>
      </c>
      <c r="DQ520">
        <v>0.02</v>
      </c>
      <c r="DR520">
        <v>2.158</v>
      </c>
      <c r="DS520">
        <v>-0.064</v>
      </c>
      <c r="DT520">
        <v>420</v>
      </c>
      <c r="DU520">
        <v>4</v>
      </c>
      <c r="DV520">
        <v>0.09</v>
      </c>
      <c r="DW520">
        <v>0.05</v>
      </c>
      <c r="DX520">
        <v>-20.8549780487805</v>
      </c>
      <c r="DY520">
        <v>0.336783972125431</v>
      </c>
      <c r="DZ520">
        <v>0.0473549931031827</v>
      </c>
      <c r="EA520">
        <v>1</v>
      </c>
      <c r="EB520">
        <v>883.199314285714</v>
      </c>
      <c r="EC520">
        <v>1.95779445379714</v>
      </c>
      <c r="ED520">
        <v>0.323276685689206</v>
      </c>
      <c r="EE520">
        <v>1</v>
      </c>
      <c r="EF520">
        <v>6.65523048780488</v>
      </c>
      <c r="EG520">
        <v>0.205324599303143</v>
      </c>
      <c r="EH520">
        <v>0.026090822884425</v>
      </c>
      <c r="EI520">
        <v>0</v>
      </c>
      <c r="EJ520">
        <v>2</v>
      </c>
      <c r="EK520">
        <v>3</v>
      </c>
      <c r="EL520" t="s">
        <v>340</v>
      </c>
      <c r="EM520">
        <v>100</v>
      </c>
      <c r="EN520">
        <v>100</v>
      </c>
      <c r="EO520">
        <v>2.125</v>
      </c>
      <c r="EP520">
        <v>0.0314</v>
      </c>
      <c r="EQ520">
        <v>1.36772170046793</v>
      </c>
      <c r="ER520">
        <v>0.00225868272383977</v>
      </c>
      <c r="ES520">
        <v>-9.96746185667655e-07</v>
      </c>
      <c r="ET520">
        <v>2.83711317370827e-10</v>
      </c>
      <c r="EU520">
        <v>-0.063082517618382</v>
      </c>
      <c r="EV520">
        <v>-0.00217948432402501</v>
      </c>
      <c r="EW520">
        <v>0.000453263451741206</v>
      </c>
      <c r="EX520">
        <v>-1.16319206543697e-06</v>
      </c>
      <c r="EY520">
        <v>-2</v>
      </c>
      <c r="EZ520">
        <v>2196</v>
      </c>
      <c r="FA520">
        <v>1</v>
      </c>
      <c r="FB520">
        <v>25</v>
      </c>
      <c r="FC520">
        <v>17.8</v>
      </c>
      <c r="FD520">
        <v>17.7</v>
      </c>
      <c r="FE520">
        <v>18</v>
      </c>
      <c r="FF520">
        <v>950.721</v>
      </c>
      <c r="FG520">
        <v>431.571</v>
      </c>
      <c r="FH520">
        <v>41.0255</v>
      </c>
      <c r="FI520">
        <v>25.7296</v>
      </c>
      <c r="FJ520">
        <v>30.0009</v>
      </c>
      <c r="FK520">
        <v>25.6435</v>
      </c>
      <c r="FL520">
        <v>25.6607</v>
      </c>
      <c r="FM520">
        <v>25.3874</v>
      </c>
      <c r="FN520">
        <v>41.7272</v>
      </c>
      <c r="FO520">
        <v>0</v>
      </c>
      <c r="FP520">
        <v>41.17</v>
      </c>
      <c r="FQ520">
        <v>420</v>
      </c>
      <c r="FR520">
        <v>11.0435</v>
      </c>
      <c r="FS520">
        <v>101.42</v>
      </c>
      <c r="FT520">
        <v>102.027</v>
      </c>
    </row>
    <row r="521" spans="1:176">
      <c r="A521">
        <v>505</v>
      </c>
      <c r="B521">
        <v>1626127322.6</v>
      </c>
      <c r="C521">
        <v>1008.09999990463</v>
      </c>
      <c r="D521" t="s">
        <v>1304</v>
      </c>
      <c r="E521" t="s">
        <v>1305</v>
      </c>
      <c r="F521">
        <v>1</v>
      </c>
      <c r="I521">
        <v>1626127321.6</v>
      </c>
      <c r="J521">
        <f>(K521)/1000</f>
        <v>0</v>
      </c>
      <c r="K521">
        <f>1000*CC521*AI521*(BY521-BZ521)/(100*BR521*(1000-AI521*BY521))</f>
        <v>0</v>
      </c>
      <c r="L521">
        <f>CC521*AI521*(BX521-BW521*(1000-AI521*BZ521)/(1000-AI521*BY521))/(100*BR521)</f>
        <v>0</v>
      </c>
      <c r="M521">
        <f>BW521 - IF(AI521&gt;1, L521*BR521*100.0/(AK521*CK521), 0)</f>
        <v>0</v>
      </c>
      <c r="N521">
        <f>((T521-J521/2)*M521-L521)/(T521+J521/2)</f>
        <v>0</v>
      </c>
      <c r="O521">
        <f>N521*(CD521+CE521)/1000.0</f>
        <v>0</v>
      </c>
      <c r="P521">
        <f>(BW521 - IF(AI521&gt;1, L521*BR521*100.0/(AK521*CK521), 0))*(CD521+CE521)/1000.0</f>
        <v>0</v>
      </c>
      <c r="Q521">
        <f>2.0/((1/S521-1/R521)+SIGN(S521)*SQRT((1/S521-1/R521)*(1/S521-1/R521) + 4*BS521/((BS521+1)*(BS521+1))*(2*1/S521*1/R521-1/R521*1/R521)))</f>
        <v>0</v>
      </c>
      <c r="R521">
        <f>IF(LEFT(BT521,1)&lt;&gt;"0",IF(LEFT(BT521,1)="1",3.0,BU521),$D$5+$E$5*(CK521*CD521/($K$5*1000))+$F$5*(CK521*CD521/($K$5*1000))*MAX(MIN(BR521,$J$5),$I$5)*MAX(MIN(BR521,$J$5),$I$5)+$G$5*MAX(MIN(BR521,$J$5),$I$5)*(CK521*CD521/($K$5*1000))+$H$5*(CK521*CD521/($K$5*1000))*(CK521*CD521/($K$5*1000)))</f>
        <v>0</v>
      </c>
      <c r="S521">
        <f>J521*(1000-(1000*0.61365*exp(17.502*W521/(240.97+W521))/(CD521+CE521)+BY521)/2)/(1000*0.61365*exp(17.502*W521/(240.97+W521))/(CD521+CE521)-BY521)</f>
        <v>0</v>
      </c>
      <c r="T521">
        <f>1/((BS521+1)/(Q521/1.6)+1/(R521/1.37)) + BS521/((BS521+1)/(Q521/1.6) + BS521/(R521/1.37))</f>
        <v>0</v>
      </c>
      <c r="U521">
        <f>(BN521*BQ521)</f>
        <v>0</v>
      </c>
      <c r="V521">
        <f>(CF521+(U521+2*0.95*5.67E-8*(((CF521+$B$7)+273)^4-(CF521+273)^4)-44100*J521)/(1.84*29.3*R521+8*0.95*5.67E-8*(CF521+273)^3))</f>
        <v>0</v>
      </c>
      <c r="W521">
        <f>($C$7*CG521+$D$7*CH521+$E$7*V521)</f>
        <v>0</v>
      </c>
      <c r="X521">
        <f>0.61365*exp(17.502*W521/(240.97+W521))</f>
        <v>0</v>
      </c>
      <c r="Y521">
        <f>(Z521/AA521*100)</f>
        <v>0</v>
      </c>
      <c r="Z521">
        <f>BY521*(CD521+CE521)/1000</f>
        <v>0</v>
      </c>
      <c r="AA521">
        <f>0.61365*exp(17.502*CF521/(240.97+CF521))</f>
        <v>0</v>
      </c>
      <c r="AB521">
        <f>(X521-BY521*(CD521+CE521)/1000)</f>
        <v>0</v>
      </c>
      <c r="AC521">
        <f>(-J521*44100)</f>
        <v>0</v>
      </c>
      <c r="AD521">
        <f>2*29.3*R521*0.92*(CF521-W521)</f>
        <v>0</v>
      </c>
      <c r="AE521">
        <f>2*0.95*5.67E-8*(((CF521+$B$7)+273)^4-(W521+273)^4)</f>
        <v>0</v>
      </c>
      <c r="AF521">
        <f>U521+AE521+AC521+AD521</f>
        <v>0</v>
      </c>
      <c r="AG521">
        <v>8</v>
      </c>
      <c r="AH521">
        <v>1</v>
      </c>
      <c r="AI521">
        <f>IF(AG521*$H$13&gt;=AK521,1.0,(AK521/(AK521-AG521*$H$13)))</f>
        <v>0</v>
      </c>
      <c r="AJ521">
        <f>(AI521-1)*100</f>
        <v>0</v>
      </c>
      <c r="AK521">
        <f>MAX(0,($B$13+$C$13*CK521)/(1+$D$13*CK521)*CD521/(CF521+273)*$E$13)</f>
        <v>0</v>
      </c>
      <c r="AL521" t="s">
        <v>292</v>
      </c>
      <c r="AM521" t="s">
        <v>292</v>
      </c>
      <c r="AN521">
        <v>0</v>
      </c>
      <c r="AO521">
        <v>0</v>
      </c>
      <c r="AP521">
        <f>1-AN521/AO521</f>
        <v>0</v>
      </c>
      <c r="AQ521">
        <v>0</v>
      </c>
      <c r="AR521" t="s">
        <v>292</v>
      </c>
      <c r="AS521" t="s">
        <v>292</v>
      </c>
      <c r="AT521">
        <v>0</v>
      </c>
      <c r="AU521">
        <v>0</v>
      </c>
      <c r="AV521">
        <f>1-AT521/AU521</f>
        <v>0</v>
      </c>
      <c r="AW521">
        <v>0.5</v>
      </c>
      <c r="AX521">
        <f>BO521</f>
        <v>0</v>
      </c>
      <c r="AY521">
        <f>L521</f>
        <v>0</v>
      </c>
      <c r="AZ521">
        <f>AV521*AW521*AX521</f>
        <v>0</v>
      </c>
      <c r="BA521">
        <f>(AY521-AQ521)/AX521</f>
        <v>0</v>
      </c>
      <c r="BB521">
        <f>(AO521-AU521)/AU521</f>
        <v>0</v>
      </c>
      <c r="BC521">
        <f>AN521/(AP521+AN521/AU521)</f>
        <v>0</v>
      </c>
      <c r="BD521" t="s">
        <v>292</v>
      </c>
      <c r="BE521">
        <v>0</v>
      </c>
      <c r="BF521">
        <f>IF(BE521&lt;&gt;0, BE521, BC521)</f>
        <v>0</v>
      </c>
      <c r="BG521">
        <f>1-BF521/AU521</f>
        <v>0</v>
      </c>
      <c r="BH521">
        <f>(AU521-AT521)/(AU521-BF521)</f>
        <v>0</v>
      </c>
      <c r="BI521">
        <f>(AO521-AU521)/(AO521-BF521)</f>
        <v>0</v>
      </c>
      <c r="BJ521">
        <f>(AU521-AT521)/(AU521-AN521)</f>
        <v>0</v>
      </c>
      <c r="BK521">
        <f>(AO521-AU521)/(AO521-AN521)</f>
        <v>0</v>
      </c>
      <c r="BL521">
        <f>(BH521*BF521/AT521)</f>
        <v>0</v>
      </c>
      <c r="BM521">
        <f>(1-BL521)</f>
        <v>0</v>
      </c>
      <c r="BN521">
        <f>$B$11*CL521+$C$11*CM521+$F$11*CN521*(1-CQ521)</f>
        <v>0</v>
      </c>
      <c r="BO521">
        <f>BN521*BP521</f>
        <v>0</v>
      </c>
      <c r="BP521">
        <f>($B$11*$D$9+$C$11*$D$9+$F$11*((DA521+CS521)/MAX(DA521+CS521+DB521, 0.1)*$I$9+DB521/MAX(DA521+CS521+DB521, 0.1)*$J$9))/($B$11+$C$11+$F$11)</f>
        <v>0</v>
      </c>
      <c r="BQ521">
        <f>($B$11*$K$9+$C$11*$K$9+$F$11*((DA521+CS521)/MAX(DA521+CS521+DB521, 0.1)*$P$9+DB521/MAX(DA521+CS521+DB521, 0.1)*$Q$9))/($B$11+$C$11+$F$11)</f>
        <v>0</v>
      </c>
      <c r="BR521">
        <v>6</v>
      </c>
      <c r="BS521">
        <v>0.5</v>
      </c>
      <c r="BT521" t="s">
        <v>293</v>
      </c>
      <c r="BU521">
        <v>2</v>
      </c>
      <c r="BV521">
        <v>1626127321.6</v>
      </c>
      <c r="BW521">
        <v>399.204</v>
      </c>
      <c r="BX521">
        <v>419.975</v>
      </c>
      <c r="BY521">
        <v>17.5554666666667</v>
      </c>
      <c r="BZ521">
        <v>10.8801666666667</v>
      </c>
      <c r="CA521">
        <v>397.078666666667</v>
      </c>
      <c r="CB521">
        <v>17.5238333333333</v>
      </c>
      <c r="CC521">
        <v>899.971333333333</v>
      </c>
      <c r="CD521">
        <v>100.767</v>
      </c>
      <c r="CE521">
        <v>0.112949333333333</v>
      </c>
      <c r="CF521">
        <v>33.3268</v>
      </c>
      <c r="CG521">
        <v>30.8004333333333</v>
      </c>
      <c r="CH521">
        <v>999.9</v>
      </c>
      <c r="CI521">
        <v>0</v>
      </c>
      <c r="CJ521">
        <v>0</v>
      </c>
      <c r="CK521">
        <v>9980.20666666667</v>
      </c>
      <c r="CL521">
        <v>0</v>
      </c>
      <c r="CM521">
        <v>0.221023</v>
      </c>
      <c r="CN521">
        <v>1459.98</v>
      </c>
      <c r="CO521">
        <v>0.973005666666667</v>
      </c>
      <c r="CP521">
        <v>0.0269945333333333</v>
      </c>
      <c r="CQ521">
        <v>0</v>
      </c>
      <c r="CR521">
        <v>883.630666666667</v>
      </c>
      <c r="CS521">
        <v>4.99999</v>
      </c>
      <c r="CT521">
        <v>13007.1</v>
      </c>
      <c r="CU521">
        <v>12728.2</v>
      </c>
      <c r="CV521">
        <v>41.312</v>
      </c>
      <c r="CW521">
        <v>42.75</v>
      </c>
      <c r="CX521">
        <v>42.1663333333333</v>
      </c>
      <c r="CY521">
        <v>42.437</v>
      </c>
      <c r="CZ521">
        <v>43.937</v>
      </c>
      <c r="DA521">
        <v>1415.7</v>
      </c>
      <c r="DB521">
        <v>39.28</v>
      </c>
      <c r="DC521">
        <v>0</v>
      </c>
      <c r="DD521">
        <v>1626127332.1</v>
      </c>
      <c r="DE521">
        <v>0</v>
      </c>
      <c r="DF521">
        <v>883.425115384615</v>
      </c>
      <c r="DG521">
        <v>1.73822223793261</v>
      </c>
      <c r="DH521">
        <v>36.2085470520898</v>
      </c>
      <c r="DI521">
        <v>13003.3576923077</v>
      </c>
      <c r="DJ521">
        <v>15</v>
      </c>
      <c r="DK521">
        <v>1626126261</v>
      </c>
      <c r="DL521" t="s">
        <v>294</v>
      </c>
      <c r="DM521">
        <v>1626126255</v>
      </c>
      <c r="DN521">
        <v>1626126261</v>
      </c>
      <c r="DO521">
        <v>7</v>
      </c>
      <c r="DP521">
        <v>0.339</v>
      </c>
      <c r="DQ521">
        <v>0.02</v>
      </c>
      <c r="DR521">
        <v>2.158</v>
      </c>
      <c r="DS521">
        <v>-0.064</v>
      </c>
      <c r="DT521">
        <v>420</v>
      </c>
      <c r="DU521">
        <v>4</v>
      </c>
      <c r="DV521">
        <v>0.09</v>
      </c>
      <c r="DW521">
        <v>0.05</v>
      </c>
      <c r="DX521">
        <v>-20.8415317073171</v>
      </c>
      <c r="DY521">
        <v>0.35034146341463</v>
      </c>
      <c r="DZ521">
        <v>0.0484317847609793</v>
      </c>
      <c r="EA521">
        <v>1</v>
      </c>
      <c r="EB521">
        <v>883.257470588235</v>
      </c>
      <c r="EC521">
        <v>2.02553748359535</v>
      </c>
      <c r="ED521">
        <v>0.321959463587839</v>
      </c>
      <c r="EE521">
        <v>1</v>
      </c>
      <c r="EF521">
        <v>6.6587812195122</v>
      </c>
      <c r="EG521">
        <v>0.223414494773534</v>
      </c>
      <c r="EH521">
        <v>0.026803694976</v>
      </c>
      <c r="EI521">
        <v>0</v>
      </c>
      <c r="EJ521">
        <v>2</v>
      </c>
      <c r="EK521">
        <v>3</v>
      </c>
      <c r="EL521" t="s">
        <v>340</v>
      </c>
      <c r="EM521">
        <v>100</v>
      </c>
      <c r="EN521">
        <v>100</v>
      </c>
      <c r="EO521">
        <v>2.125</v>
      </c>
      <c r="EP521">
        <v>0.032</v>
      </c>
      <c r="EQ521">
        <v>1.36772170046793</v>
      </c>
      <c r="ER521">
        <v>0.00225868272383977</v>
      </c>
      <c r="ES521">
        <v>-9.96746185667655e-07</v>
      </c>
      <c r="ET521">
        <v>2.83711317370827e-10</v>
      </c>
      <c r="EU521">
        <v>-0.063082517618382</v>
      </c>
      <c r="EV521">
        <v>-0.00217948432402501</v>
      </c>
      <c r="EW521">
        <v>0.000453263451741206</v>
      </c>
      <c r="EX521">
        <v>-1.16319206543697e-06</v>
      </c>
      <c r="EY521">
        <v>-2</v>
      </c>
      <c r="EZ521">
        <v>2196</v>
      </c>
      <c r="FA521">
        <v>1</v>
      </c>
      <c r="FB521">
        <v>25</v>
      </c>
      <c r="FC521">
        <v>17.8</v>
      </c>
      <c r="FD521">
        <v>17.7</v>
      </c>
      <c r="FE521">
        <v>18</v>
      </c>
      <c r="FF521">
        <v>950.707</v>
      </c>
      <c r="FG521">
        <v>431.425</v>
      </c>
      <c r="FH521">
        <v>41.0914</v>
      </c>
      <c r="FI521">
        <v>25.7339</v>
      </c>
      <c r="FJ521">
        <v>30.0008</v>
      </c>
      <c r="FK521">
        <v>25.6456</v>
      </c>
      <c r="FL521">
        <v>25.6629</v>
      </c>
      <c r="FM521">
        <v>25.3888</v>
      </c>
      <c r="FN521">
        <v>41.7272</v>
      </c>
      <c r="FO521">
        <v>0</v>
      </c>
      <c r="FP521">
        <v>41.17</v>
      </c>
      <c r="FQ521">
        <v>420</v>
      </c>
      <c r="FR521">
        <v>11.035</v>
      </c>
      <c r="FS521">
        <v>101.421</v>
      </c>
      <c r="FT521">
        <v>102.026</v>
      </c>
    </row>
    <row r="522" spans="1:176">
      <c r="A522">
        <v>506</v>
      </c>
      <c r="B522">
        <v>1626127324.6</v>
      </c>
      <c r="C522">
        <v>1010.09999990463</v>
      </c>
      <c r="D522" t="s">
        <v>1306</v>
      </c>
      <c r="E522" t="s">
        <v>1307</v>
      </c>
      <c r="F522">
        <v>1</v>
      </c>
      <c r="I522">
        <v>1626127323.6</v>
      </c>
      <c r="J522">
        <f>(K522)/1000</f>
        <v>0</v>
      </c>
      <c r="K522">
        <f>1000*CC522*AI522*(BY522-BZ522)/(100*BR522*(1000-AI522*BY522))</f>
        <v>0</v>
      </c>
      <c r="L522">
        <f>CC522*AI522*(BX522-BW522*(1000-AI522*BZ522)/(1000-AI522*BY522))/(100*BR522)</f>
        <v>0</v>
      </c>
      <c r="M522">
        <f>BW522 - IF(AI522&gt;1, L522*BR522*100.0/(AK522*CK522), 0)</f>
        <v>0</v>
      </c>
      <c r="N522">
        <f>((T522-J522/2)*M522-L522)/(T522+J522/2)</f>
        <v>0</v>
      </c>
      <c r="O522">
        <f>N522*(CD522+CE522)/1000.0</f>
        <v>0</v>
      </c>
      <c r="P522">
        <f>(BW522 - IF(AI522&gt;1, L522*BR522*100.0/(AK522*CK522), 0))*(CD522+CE522)/1000.0</f>
        <v>0</v>
      </c>
      <c r="Q522">
        <f>2.0/((1/S522-1/R522)+SIGN(S522)*SQRT((1/S522-1/R522)*(1/S522-1/R522) + 4*BS522/((BS522+1)*(BS522+1))*(2*1/S522*1/R522-1/R522*1/R522)))</f>
        <v>0</v>
      </c>
      <c r="R522">
        <f>IF(LEFT(BT522,1)&lt;&gt;"0",IF(LEFT(BT522,1)="1",3.0,BU522),$D$5+$E$5*(CK522*CD522/($K$5*1000))+$F$5*(CK522*CD522/($K$5*1000))*MAX(MIN(BR522,$J$5),$I$5)*MAX(MIN(BR522,$J$5),$I$5)+$G$5*MAX(MIN(BR522,$J$5),$I$5)*(CK522*CD522/($K$5*1000))+$H$5*(CK522*CD522/($K$5*1000))*(CK522*CD522/($K$5*1000)))</f>
        <v>0</v>
      </c>
      <c r="S522">
        <f>J522*(1000-(1000*0.61365*exp(17.502*W522/(240.97+W522))/(CD522+CE522)+BY522)/2)/(1000*0.61365*exp(17.502*W522/(240.97+W522))/(CD522+CE522)-BY522)</f>
        <v>0</v>
      </c>
      <c r="T522">
        <f>1/((BS522+1)/(Q522/1.6)+1/(R522/1.37)) + BS522/((BS522+1)/(Q522/1.6) + BS522/(R522/1.37))</f>
        <v>0</v>
      </c>
      <c r="U522">
        <f>(BN522*BQ522)</f>
        <v>0</v>
      </c>
      <c r="V522">
        <f>(CF522+(U522+2*0.95*5.67E-8*(((CF522+$B$7)+273)^4-(CF522+273)^4)-44100*J522)/(1.84*29.3*R522+8*0.95*5.67E-8*(CF522+273)^3))</f>
        <v>0</v>
      </c>
      <c r="W522">
        <f>($C$7*CG522+$D$7*CH522+$E$7*V522)</f>
        <v>0</v>
      </c>
      <c r="X522">
        <f>0.61365*exp(17.502*W522/(240.97+W522))</f>
        <v>0</v>
      </c>
      <c r="Y522">
        <f>(Z522/AA522*100)</f>
        <v>0</v>
      </c>
      <c r="Z522">
        <f>BY522*(CD522+CE522)/1000</f>
        <v>0</v>
      </c>
      <c r="AA522">
        <f>0.61365*exp(17.502*CF522/(240.97+CF522))</f>
        <v>0</v>
      </c>
      <c r="AB522">
        <f>(X522-BY522*(CD522+CE522)/1000)</f>
        <v>0</v>
      </c>
      <c r="AC522">
        <f>(-J522*44100)</f>
        <v>0</v>
      </c>
      <c r="AD522">
        <f>2*29.3*R522*0.92*(CF522-W522)</f>
        <v>0</v>
      </c>
      <c r="AE522">
        <f>2*0.95*5.67E-8*(((CF522+$B$7)+273)^4-(W522+273)^4)</f>
        <v>0</v>
      </c>
      <c r="AF522">
        <f>U522+AE522+AC522+AD522</f>
        <v>0</v>
      </c>
      <c r="AG522">
        <v>8</v>
      </c>
      <c r="AH522">
        <v>1</v>
      </c>
      <c r="AI522">
        <f>IF(AG522*$H$13&gt;=AK522,1.0,(AK522/(AK522-AG522*$H$13)))</f>
        <v>0</v>
      </c>
      <c r="AJ522">
        <f>(AI522-1)*100</f>
        <v>0</v>
      </c>
      <c r="AK522">
        <f>MAX(0,($B$13+$C$13*CK522)/(1+$D$13*CK522)*CD522/(CF522+273)*$E$13)</f>
        <v>0</v>
      </c>
      <c r="AL522" t="s">
        <v>292</v>
      </c>
      <c r="AM522" t="s">
        <v>292</v>
      </c>
      <c r="AN522">
        <v>0</v>
      </c>
      <c r="AO522">
        <v>0</v>
      </c>
      <c r="AP522">
        <f>1-AN522/AO522</f>
        <v>0</v>
      </c>
      <c r="AQ522">
        <v>0</v>
      </c>
      <c r="AR522" t="s">
        <v>292</v>
      </c>
      <c r="AS522" t="s">
        <v>292</v>
      </c>
      <c r="AT522">
        <v>0</v>
      </c>
      <c r="AU522">
        <v>0</v>
      </c>
      <c r="AV522">
        <f>1-AT522/AU522</f>
        <v>0</v>
      </c>
      <c r="AW522">
        <v>0.5</v>
      </c>
      <c r="AX522">
        <f>BO522</f>
        <v>0</v>
      </c>
      <c r="AY522">
        <f>L522</f>
        <v>0</v>
      </c>
      <c r="AZ522">
        <f>AV522*AW522*AX522</f>
        <v>0</v>
      </c>
      <c r="BA522">
        <f>(AY522-AQ522)/AX522</f>
        <v>0</v>
      </c>
      <c r="BB522">
        <f>(AO522-AU522)/AU522</f>
        <v>0</v>
      </c>
      <c r="BC522">
        <f>AN522/(AP522+AN522/AU522)</f>
        <v>0</v>
      </c>
      <c r="BD522" t="s">
        <v>292</v>
      </c>
      <c r="BE522">
        <v>0</v>
      </c>
      <c r="BF522">
        <f>IF(BE522&lt;&gt;0, BE522, BC522)</f>
        <v>0</v>
      </c>
      <c r="BG522">
        <f>1-BF522/AU522</f>
        <v>0</v>
      </c>
      <c r="BH522">
        <f>(AU522-AT522)/(AU522-BF522)</f>
        <v>0</v>
      </c>
      <c r="BI522">
        <f>(AO522-AU522)/(AO522-BF522)</f>
        <v>0</v>
      </c>
      <c r="BJ522">
        <f>(AU522-AT522)/(AU522-AN522)</f>
        <v>0</v>
      </c>
      <c r="BK522">
        <f>(AO522-AU522)/(AO522-AN522)</f>
        <v>0</v>
      </c>
      <c r="BL522">
        <f>(BH522*BF522/AT522)</f>
        <v>0</v>
      </c>
      <c r="BM522">
        <f>(1-BL522)</f>
        <v>0</v>
      </c>
      <c r="BN522">
        <f>$B$11*CL522+$C$11*CM522+$F$11*CN522*(1-CQ522)</f>
        <v>0</v>
      </c>
      <c r="BO522">
        <f>BN522*BP522</f>
        <v>0</v>
      </c>
      <c r="BP522">
        <f>($B$11*$D$9+$C$11*$D$9+$F$11*((DA522+CS522)/MAX(DA522+CS522+DB522, 0.1)*$I$9+DB522/MAX(DA522+CS522+DB522, 0.1)*$J$9))/($B$11+$C$11+$F$11)</f>
        <v>0</v>
      </c>
      <c r="BQ522">
        <f>($B$11*$K$9+$C$11*$K$9+$F$11*((DA522+CS522)/MAX(DA522+CS522+DB522, 0.1)*$P$9+DB522/MAX(DA522+CS522+DB522, 0.1)*$Q$9))/($B$11+$C$11+$F$11)</f>
        <v>0</v>
      </c>
      <c r="BR522">
        <v>6</v>
      </c>
      <c r="BS522">
        <v>0.5</v>
      </c>
      <c r="BT522" t="s">
        <v>293</v>
      </c>
      <c r="BU522">
        <v>2</v>
      </c>
      <c r="BV522">
        <v>1626127323.6</v>
      </c>
      <c r="BW522">
        <v>399.220333333333</v>
      </c>
      <c r="BX522">
        <v>419.952</v>
      </c>
      <c r="BY522">
        <v>17.6055333333333</v>
      </c>
      <c r="BZ522">
        <v>10.9413</v>
      </c>
      <c r="CA522">
        <v>397.094666666667</v>
      </c>
      <c r="CB522">
        <v>17.5732666666667</v>
      </c>
      <c r="CC522">
        <v>900.076333333333</v>
      </c>
      <c r="CD522">
        <v>100.767</v>
      </c>
      <c r="CE522">
        <v>0.113678333333333</v>
      </c>
      <c r="CF522">
        <v>33.3663333333333</v>
      </c>
      <c r="CG522">
        <v>30.8313333333333</v>
      </c>
      <c r="CH522">
        <v>999.9</v>
      </c>
      <c r="CI522">
        <v>0</v>
      </c>
      <c r="CJ522">
        <v>0</v>
      </c>
      <c r="CK522">
        <v>9985</v>
      </c>
      <c r="CL522">
        <v>0</v>
      </c>
      <c r="CM522">
        <v>0.221023</v>
      </c>
      <c r="CN522">
        <v>1459.98</v>
      </c>
      <c r="CO522">
        <v>0.973005666666667</v>
      </c>
      <c r="CP522">
        <v>0.0269945333333333</v>
      </c>
      <c r="CQ522">
        <v>0</v>
      </c>
      <c r="CR522">
        <v>883.68</v>
      </c>
      <c r="CS522">
        <v>4.99999</v>
      </c>
      <c r="CT522">
        <v>13007.7666666667</v>
      </c>
      <c r="CU522">
        <v>12728.1666666667</v>
      </c>
      <c r="CV522">
        <v>41.375</v>
      </c>
      <c r="CW522">
        <v>42.75</v>
      </c>
      <c r="CX522">
        <v>42.187</v>
      </c>
      <c r="CY522">
        <v>42.437</v>
      </c>
      <c r="CZ522">
        <v>43.937</v>
      </c>
      <c r="DA522">
        <v>1415.7</v>
      </c>
      <c r="DB522">
        <v>39.28</v>
      </c>
      <c r="DC522">
        <v>0</v>
      </c>
      <c r="DD522">
        <v>1626127333.9</v>
      </c>
      <c r="DE522">
        <v>0</v>
      </c>
      <c r="DF522">
        <v>883.48284</v>
      </c>
      <c r="DG522">
        <v>1.34815386471249</v>
      </c>
      <c r="DH522">
        <v>29.8000000116113</v>
      </c>
      <c r="DI522">
        <v>13004.724</v>
      </c>
      <c r="DJ522">
        <v>15</v>
      </c>
      <c r="DK522">
        <v>1626126261</v>
      </c>
      <c r="DL522" t="s">
        <v>294</v>
      </c>
      <c r="DM522">
        <v>1626126255</v>
      </c>
      <c r="DN522">
        <v>1626126261</v>
      </c>
      <c r="DO522">
        <v>7</v>
      </c>
      <c r="DP522">
        <v>0.339</v>
      </c>
      <c r="DQ522">
        <v>0.02</v>
      </c>
      <c r="DR522">
        <v>2.158</v>
      </c>
      <c r="DS522">
        <v>-0.064</v>
      </c>
      <c r="DT522">
        <v>420</v>
      </c>
      <c r="DU522">
        <v>4</v>
      </c>
      <c r="DV522">
        <v>0.09</v>
      </c>
      <c r="DW522">
        <v>0.05</v>
      </c>
      <c r="DX522">
        <v>-20.8280926829268</v>
      </c>
      <c r="DY522">
        <v>0.417344947735142</v>
      </c>
      <c r="DZ522">
        <v>0.0536871896890154</v>
      </c>
      <c r="EA522">
        <v>1</v>
      </c>
      <c r="EB522">
        <v>883.36596969697</v>
      </c>
      <c r="EC522">
        <v>2.00287898375472</v>
      </c>
      <c r="ED522">
        <v>0.318745123299447</v>
      </c>
      <c r="EE522">
        <v>1</v>
      </c>
      <c r="EF522">
        <v>6.66217</v>
      </c>
      <c r="EG522">
        <v>0.184545993031358</v>
      </c>
      <c r="EH522">
        <v>0.0252946216205506</v>
      </c>
      <c r="EI522">
        <v>0</v>
      </c>
      <c r="EJ522">
        <v>2</v>
      </c>
      <c r="EK522">
        <v>3</v>
      </c>
      <c r="EL522" t="s">
        <v>340</v>
      </c>
      <c r="EM522">
        <v>100</v>
      </c>
      <c r="EN522">
        <v>100</v>
      </c>
      <c r="EO522">
        <v>2.125</v>
      </c>
      <c r="EP522">
        <v>0.0326</v>
      </c>
      <c r="EQ522">
        <v>1.36772170046793</v>
      </c>
      <c r="ER522">
        <v>0.00225868272383977</v>
      </c>
      <c r="ES522">
        <v>-9.96746185667655e-07</v>
      </c>
      <c r="ET522">
        <v>2.83711317370827e-10</v>
      </c>
      <c r="EU522">
        <v>-0.063082517618382</v>
      </c>
      <c r="EV522">
        <v>-0.00217948432402501</v>
      </c>
      <c r="EW522">
        <v>0.000453263451741206</v>
      </c>
      <c r="EX522">
        <v>-1.16319206543697e-06</v>
      </c>
      <c r="EY522">
        <v>-2</v>
      </c>
      <c r="EZ522">
        <v>2196</v>
      </c>
      <c r="FA522">
        <v>1</v>
      </c>
      <c r="FB522">
        <v>25</v>
      </c>
      <c r="FC522">
        <v>17.8</v>
      </c>
      <c r="FD522">
        <v>17.7</v>
      </c>
      <c r="FE522">
        <v>18</v>
      </c>
      <c r="FF522">
        <v>950.771</v>
      </c>
      <c r="FG522">
        <v>431.784</v>
      </c>
      <c r="FH522">
        <v>41.1614</v>
      </c>
      <c r="FI522">
        <v>25.7374</v>
      </c>
      <c r="FJ522">
        <v>30.0009</v>
      </c>
      <c r="FK522">
        <v>25.6478</v>
      </c>
      <c r="FL522">
        <v>25.665</v>
      </c>
      <c r="FM522">
        <v>25.3909</v>
      </c>
      <c r="FN522">
        <v>41.4422</v>
      </c>
      <c r="FO522">
        <v>0</v>
      </c>
      <c r="FP522">
        <v>41.27</v>
      </c>
      <c r="FQ522">
        <v>420</v>
      </c>
      <c r="FR522">
        <v>11.1001</v>
      </c>
      <c r="FS522">
        <v>101.42</v>
      </c>
      <c r="FT522">
        <v>102.025</v>
      </c>
    </row>
    <row r="523" spans="1:176">
      <c r="A523">
        <v>507</v>
      </c>
      <c r="B523">
        <v>1626127326.6</v>
      </c>
      <c r="C523">
        <v>1012.09999990463</v>
      </c>
      <c r="D523" t="s">
        <v>1308</v>
      </c>
      <c r="E523" t="s">
        <v>1309</v>
      </c>
      <c r="F523">
        <v>1</v>
      </c>
      <c r="I523">
        <v>1626127325.6</v>
      </c>
      <c r="J523">
        <f>(K523)/1000</f>
        <v>0</v>
      </c>
      <c r="K523">
        <f>1000*CC523*AI523*(BY523-BZ523)/(100*BR523*(1000-AI523*BY523))</f>
        <v>0</v>
      </c>
      <c r="L523">
        <f>CC523*AI523*(BX523-BW523*(1000-AI523*BZ523)/(1000-AI523*BY523))/(100*BR523)</f>
        <v>0</v>
      </c>
      <c r="M523">
        <f>BW523 - IF(AI523&gt;1, L523*BR523*100.0/(AK523*CK523), 0)</f>
        <v>0</v>
      </c>
      <c r="N523">
        <f>((T523-J523/2)*M523-L523)/(T523+J523/2)</f>
        <v>0</v>
      </c>
      <c r="O523">
        <f>N523*(CD523+CE523)/1000.0</f>
        <v>0</v>
      </c>
      <c r="P523">
        <f>(BW523 - IF(AI523&gt;1, L523*BR523*100.0/(AK523*CK523), 0))*(CD523+CE523)/1000.0</f>
        <v>0</v>
      </c>
      <c r="Q523">
        <f>2.0/((1/S523-1/R523)+SIGN(S523)*SQRT((1/S523-1/R523)*(1/S523-1/R523) + 4*BS523/((BS523+1)*(BS523+1))*(2*1/S523*1/R523-1/R523*1/R523)))</f>
        <v>0</v>
      </c>
      <c r="R523">
        <f>IF(LEFT(BT523,1)&lt;&gt;"0",IF(LEFT(BT523,1)="1",3.0,BU523),$D$5+$E$5*(CK523*CD523/($K$5*1000))+$F$5*(CK523*CD523/($K$5*1000))*MAX(MIN(BR523,$J$5),$I$5)*MAX(MIN(BR523,$J$5),$I$5)+$G$5*MAX(MIN(BR523,$J$5),$I$5)*(CK523*CD523/($K$5*1000))+$H$5*(CK523*CD523/($K$5*1000))*(CK523*CD523/($K$5*1000)))</f>
        <v>0</v>
      </c>
      <c r="S523">
        <f>J523*(1000-(1000*0.61365*exp(17.502*W523/(240.97+W523))/(CD523+CE523)+BY523)/2)/(1000*0.61365*exp(17.502*W523/(240.97+W523))/(CD523+CE523)-BY523)</f>
        <v>0</v>
      </c>
      <c r="T523">
        <f>1/((BS523+1)/(Q523/1.6)+1/(R523/1.37)) + BS523/((BS523+1)/(Q523/1.6) + BS523/(R523/1.37))</f>
        <v>0</v>
      </c>
      <c r="U523">
        <f>(BN523*BQ523)</f>
        <v>0</v>
      </c>
      <c r="V523">
        <f>(CF523+(U523+2*0.95*5.67E-8*(((CF523+$B$7)+273)^4-(CF523+273)^4)-44100*J523)/(1.84*29.3*R523+8*0.95*5.67E-8*(CF523+273)^3))</f>
        <v>0</v>
      </c>
      <c r="W523">
        <f>($C$7*CG523+$D$7*CH523+$E$7*V523)</f>
        <v>0</v>
      </c>
      <c r="X523">
        <f>0.61365*exp(17.502*W523/(240.97+W523))</f>
        <v>0</v>
      </c>
      <c r="Y523">
        <f>(Z523/AA523*100)</f>
        <v>0</v>
      </c>
      <c r="Z523">
        <f>BY523*(CD523+CE523)/1000</f>
        <v>0</v>
      </c>
      <c r="AA523">
        <f>0.61365*exp(17.502*CF523/(240.97+CF523))</f>
        <v>0</v>
      </c>
      <c r="AB523">
        <f>(X523-BY523*(CD523+CE523)/1000)</f>
        <v>0</v>
      </c>
      <c r="AC523">
        <f>(-J523*44100)</f>
        <v>0</v>
      </c>
      <c r="AD523">
        <f>2*29.3*R523*0.92*(CF523-W523)</f>
        <v>0</v>
      </c>
      <c r="AE523">
        <f>2*0.95*5.67E-8*(((CF523+$B$7)+273)^4-(W523+273)^4)</f>
        <v>0</v>
      </c>
      <c r="AF523">
        <f>U523+AE523+AC523+AD523</f>
        <v>0</v>
      </c>
      <c r="AG523">
        <v>7</v>
      </c>
      <c r="AH523">
        <v>1</v>
      </c>
      <c r="AI523">
        <f>IF(AG523*$H$13&gt;=AK523,1.0,(AK523/(AK523-AG523*$H$13)))</f>
        <v>0</v>
      </c>
      <c r="AJ523">
        <f>(AI523-1)*100</f>
        <v>0</v>
      </c>
      <c r="AK523">
        <f>MAX(0,($B$13+$C$13*CK523)/(1+$D$13*CK523)*CD523/(CF523+273)*$E$13)</f>
        <v>0</v>
      </c>
      <c r="AL523" t="s">
        <v>292</v>
      </c>
      <c r="AM523" t="s">
        <v>292</v>
      </c>
      <c r="AN523">
        <v>0</v>
      </c>
      <c r="AO523">
        <v>0</v>
      </c>
      <c r="AP523">
        <f>1-AN523/AO523</f>
        <v>0</v>
      </c>
      <c r="AQ523">
        <v>0</v>
      </c>
      <c r="AR523" t="s">
        <v>292</v>
      </c>
      <c r="AS523" t="s">
        <v>292</v>
      </c>
      <c r="AT523">
        <v>0</v>
      </c>
      <c r="AU523">
        <v>0</v>
      </c>
      <c r="AV523">
        <f>1-AT523/AU523</f>
        <v>0</v>
      </c>
      <c r="AW523">
        <v>0.5</v>
      </c>
      <c r="AX523">
        <f>BO523</f>
        <v>0</v>
      </c>
      <c r="AY523">
        <f>L523</f>
        <v>0</v>
      </c>
      <c r="AZ523">
        <f>AV523*AW523*AX523</f>
        <v>0</v>
      </c>
      <c r="BA523">
        <f>(AY523-AQ523)/AX523</f>
        <v>0</v>
      </c>
      <c r="BB523">
        <f>(AO523-AU523)/AU523</f>
        <v>0</v>
      </c>
      <c r="BC523">
        <f>AN523/(AP523+AN523/AU523)</f>
        <v>0</v>
      </c>
      <c r="BD523" t="s">
        <v>292</v>
      </c>
      <c r="BE523">
        <v>0</v>
      </c>
      <c r="BF523">
        <f>IF(BE523&lt;&gt;0, BE523, BC523)</f>
        <v>0</v>
      </c>
      <c r="BG523">
        <f>1-BF523/AU523</f>
        <v>0</v>
      </c>
      <c r="BH523">
        <f>(AU523-AT523)/(AU523-BF523)</f>
        <v>0</v>
      </c>
      <c r="BI523">
        <f>(AO523-AU523)/(AO523-BF523)</f>
        <v>0</v>
      </c>
      <c r="BJ523">
        <f>(AU523-AT523)/(AU523-AN523)</f>
        <v>0</v>
      </c>
      <c r="BK523">
        <f>(AO523-AU523)/(AO523-AN523)</f>
        <v>0</v>
      </c>
      <c r="BL523">
        <f>(BH523*BF523/AT523)</f>
        <v>0</v>
      </c>
      <c r="BM523">
        <f>(1-BL523)</f>
        <v>0</v>
      </c>
      <c r="BN523">
        <f>$B$11*CL523+$C$11*CM523+$F$11*CN523*(1-CQ523)</f>
        <v>0</v>
      </c>
      <c r="BO523">
        <f>BN523*BP523</f>
        <v>0</v>
      </c>
      <c r="BP523">
        <f>($B$11*$D$9+$C$11*$D$9+$F$11*((DA523+CS523)/MAX(DA523+CS523+DB523, 0.1)*$I$9+DB523/MAX(DA523+CS523+DB523, 0.1)*$J$9))/($B$11+$C$11+$F$11)</f>
        <v>0</v>
      </c>
      <c r="BQ523">
        <f>($B$11*$K$9+$C$11*$K$9+$F$11*((DA523+CS523)/MAX(DA523+CS523+DB523, 0.1)*$P$9+DB523/MAX(DA523+CS523+DB523, 0.1)*$Q$9))/($B$11+$C$11+$F$11)</f>
        <v>0</v>
      </c>
      <c r="BR523">
        <v>6</v>
      </c>
      <c r="BS523">
        <v>0.5</v>
      </c>
      <c r="BT523" t="s">
        <v>293</v>
      </c>
      <c r="BU523">
        <v>2</v>
      </c>
      <c r="BV523">
        <v>1626127325.6</v>
      </c>
      <c r="BW523">
        <v>399.234333333333</v>
      </c>
      <c r="BX523">
        <v>419.886333333333</v>
      </c>
      <c r="BY523">
        <v>17.6573666666667</v>
      </c>
      <c r="BZ523">
        <v>10.9684666666667</v>
      </c>
      <c r="CA523">
        <v>397.109333333333</v>
      </c>
      <c r="CB523">
        <v>17.6244333333333</v>
      </c>
      <c r="CC523">
        <v>900.134333333333</v>
      </c>
      <c r="CD523">
        <v>100.767</v>
      </c>
      <c r="CE523">
        <v>0.113046666666667</v>
      </c>
      <c r="CF523">
        <v>33.4088333333333</v>
      </c>
      <c r="CG523">
        <v>30.8756666666667</v>
      </c>
      <c r="CH523">
        <v>999.9</v>
      </c>
      <c r="CI523">
        <v>0</v>
      </c>
      <c r="CJ523">
        <v>0</v>
      </c>
      <c r="CK523">
        <v>10019.5666666667</v>
      </c>
      <c r="CL523">
        <v>0</v>
      </c>
      <c r="CM523">
        <v>0.221023</v>
      </c>
      <c r="CN523">
        <v>1459.97333333333</v>
      </c>
      <c r="CO523">
        <v>0.973005666666667</v>
      </c>
      <c r="CP523">
        <v>0.0269945333333333</v>
      </c>
      <c r="CQ523">
        <v>0</v>
      </c>
      <c r="CR523">
        <v>883.760666666667</v>
      </c>
      <c r="CS523">
        <v>4.99999</v>
      </c>
      <c r="CT523">
        <v>13009.1333333333</v>
      </c>
      <c r="CU523">
        <v>12728.1333333333</v>
      </c>
      <c r="CV523">
        <v>41.354</v>
      </c>
      <c r="CW523">
        <v>42.75</v>
      </c>
      <c r="CX523">
        <v>42.187</v>
      </c>
      <c r="CY523">
        <v>42.437</v>
      </c>
      <c r="CZ523">
        <v>43.937</v>
      </c>
      <c r="DA523">
        <v>1415.69333333333</v>
      </c>
      <c r="DB523">
        <v>39.28</v>
      </c>
      <c r="DC523">
        <v>0</v>
      </c>
      <c r="DD523">
        <v>1626127335.7</v>
      </c>
      <c r="DE523">
        <v>0</v>
      </c>
      <c r="DF523">
        <v>883.532807692308</v>
      </c>
      <c r="DG523">
        <v>1.40769232145378</v>
      </c>
      <c r="DH523">
        <v>32.666666733311</v>
      </c>
      <c r="DI523">
        <v>13005.4038461538</v>
      </c>
      <c r="DJ523">
        <v>15</v>
      </c>
      <c r="DK523">
        <v>1626126261</v>
      </c>
      <c r="DL523" t="s">
        <v>294</v>
      </c>
      <c r="DM523">
        <v>1626126255</v>
      </c>
      <c r="DN523">
        <v>1626126261</v>
      </c>
      <c r="DO523">
        <v>7</v>
      </c>
      <c r="DP523">
        <v>0.339</v>
      </c>
      <c r="DQ523">
        <v>0.02</v>
      </c>
      <c r="DR523">
        <v>2.158</v>
      </c>
      <c r="DS523">
        <v>-0.064</v>
      </c>
      <c r="DT523">
        <v>420</v>
      </c>
      <c r="DU523">
        <v>4</v>
      </c>
      <c r="DV523">
        <v>0.09</v>
      </c>
      <c r="DW523">
        <v>0.05</v>
      </c>
      <c r="DX523">
        <v>-20.8116243902439</v>
      </c>
      <c r="DY523">
        <v>0.558397212543532</v>
      </c>
      <c r="DZ523">
        <v>0.0655189035484352</v>
      </c>
      <c r="EA523">
        <v>0</v>
      </c>
      <c r="EB523">
        <v>883.440028571429</v>
      </c>
      <c r="EC523">
        <v>1.66406989061482</v>
      </c>
      <c r="ED523">
        <v>0.296803204229357</v>
      </c>
      <c r="EE523">
        <v>1</v>
      </c>
      <c r="EF523">
        <v>6.66843048780488</v>
      </c>
      <c r="EG523">
        <v>0.114179163763069</v>
      </c>
      <c r="EH523">
        <v>0.0196011413245623</v>
      </c>
      <c r="EI523">
        <v>0</v>
      </c>
      <c r="EJ523">
        <v>1</v>
      </c>
      <c r="EK523">
        <v>3</v>
      </c>
      <c r="EL523" t="s">
        <v>459</v>
      </c>
      <c r="EM523">
        <v>100</v>
      </c>
      <c r="EN523">
        <v>100</v>
      </c>
      <c r="EO523">
        <v>2.126</v>
      </c>
      <c r="EP523">
        <v>0.0333</v>
      </c>
      <c r="EQ523">
        <v>1.36772170046793</v>
      </c>
      <c r="ER523">
        <v>0.00225868272383977</v>
      </c>
      <c r="ES523">
        <v>-9.96746185667655e-07</v>
      </c>
      <c r="ET523">
        <v>2.83711317370827e-10</v>
      </c>
      <c r="EU523">
        <v>-0.063082517618382</v>
      </c>
      <c r="EV523">
        <v>-0.00217948432402501</v>
      </c>
      <c r="EW523">
        <v>0.000453263451741206</v>
      </c>
      <c r="EX523">
        <v>-1.16319206543697e-06</v>
      </c>
      <c r="EY523">
        <v>-2</v>
      </c>
      <c r="EZ523">
        <v>2196</v>
      </c>
      <c r="FA523">
        <v>1</v>
      </c>
      <c r="FB523">
        <v>25</v>
      </c>
      <c r="FC523">
        <v>17.9</v>
      </c>
      <c r="FD523">
        <v>17.8</v>
      </c>
      <c r="FE523">
        <v>18</v>
      </c>
      <c r="FF523">
        <v>951.044</v>
      </c>
      <c r="FG523">
        <v>432.413</v>
      </c>
      <c r="FH523">
        <v>41.226</v>
      </c>
      <c r="FI523">
        <v>25.7407</v>
      </c>
      <c r="FJ523">
        <v>30.0007</v>
      </c>
      <c r="FK523">
        <v>25.6499</v>
      </c>
      <c r="FL523">
        <v>25.6672</v>
      </c>
      <c r="FM523">
        <v>25.396</v>
      </c>
      <c r="FN523">
        <v>41.4422</v>
      </c>
      <c r="FO523">
        <v>0</v>
      </c>
      <c r="FP523">
        <v>41.37</v>
      </c>
      <c r="FQ523">
        <v>420</v>
      </c>
      <c r="FR523">
        <v>11.1062</v>
      </c>
      <c r="FS523">
        <v>101.419</v>
      </c>
      <c r="FT523">
        <v>102.025</v>
      </c>
    </row>
    <row r="524" spans="1:176">
      <c r="A524">
        <v>508</v>
      </c>
      <c r="B524">
        <v>1626127328.6</v>
      </c>
      <c r="C524">
        <v>1014.09999990463</v>
      </c>
      <c r="D524" t="s">
        <v>1310</v>
      </c>
      <c r="E524" t="s">
        <v>1311</v>
      </c>
      <c r="F524">
        <v>1</v>
      </c>
      <c r="I524">
        <v>1626127327.6</v>
      </c>
      <c r="J524">
        <f>(K524)/1000</f>
        <v>0</v>
      </c>
      <c r="K524">
        <f>1000*CC524*AI524*(BY524-BZ524)/(100*BR524*(1000-AI524*BY524))</f>
        <v>0</v>
      </c>
      <c r="L524">
        <f>CC524*AI524*(BX524-BW524*(1000-AI524*BZ524)/(1000-AI524*BY524))/(100*BR524)</f>
        <v>0</v>
      </c>
      <c r="M524">
        <f>BW524 - IF(AI524&gt;1, L524*BR524*100.0/(AK524*CK524), 0)</f>
        <v>0</v>
      </c>
      <c r="N524">
        <f>((T524-J524/2)*M524-L524)/(T524+J524/2)</f>
        <v>0</v>
      </c>
      <c r="O524">
        <f>N524*(CD524+CE524)/1000.0</f>
        <v>0</v>
      </c>
      <c r="P524">
        <f>(BW524 - IF(AI524&gt;1, L524*BR524*100.0/(AK524*CK524), 0))*(CD524+CE524)/1000.0</f>
        <v>0</v>
      </c>
      <c r="Q524">
        <f>2.0/((1/S524-1/R524)+SIGN(S524)*SQRT((1/S524-1/R524)*(1/S524-1/R524) + 4*BS524/((BS524+1)*(BS524+1))*(2*1/S524*1/R524-1/R524*1/R524)))</f>
        <v>0</v>
      </c>
      <c r="R524">
        <f>IF(LEFT(BT524,1)&lt;&gt;"0",IF(LEFT(BT524,1)="1",3.0,BU524),$D$5+$E$5*(CK524*CD524/($K$5*1000))+$F$5*(CK524*CD524/($K$5*1000))*MAX(MIN(BR524,$J$5),$I$5)*MAX(MIN(BR524,$J$5),$I$5)+$G$5*MAX(MIN(BR524,$J$5),$I$5)*(CK524*CD524/($K$5*1000))+$H$5*(CK524*CD524/($K$5*1000))*(CK524*CD524/($K$5*1000)))</f>
        <v>0</v>
      </c>
      <c r="S524">
        <f>J524*(1000-(1000*0.61365*exp(17.502*W524/(240.97+W524))/(CD524+CE524)+BY524)/2)/(1000*0.61365*exp(17.502*W524/(240.97+W524))/(CD524+CE524)-BY524)</f>
        <v>0</v>
      </c>
      <c r="T524">
        <f>1/((BS524+1)/(Q524/1.6)+1/(R524/1.37)) + BS524/((BS524+1)/(Q524/1.6) + BS524/(R524/1.37))</f>
        <v>0</v>
      </c>
      <c r="U524">
        <f>(BN524*BQ524)</f>
        <v>0</v>
      </c>
      <c r="V524">
        <f>(CF524+(U524+2*0.95*5.67E-8*(((CF524+$B$7)+273)^4-(CF524+273)^4)-44100*J524)/(1.84*29.3*R524+8*0.95*5.67E-8*(CF524+273)^3))</f>
        <v>0</v>
      </c>
      <c r="W524">
        <f>($C$7*CG524+$D$7*CH524+$E$7*V524)</f>
        <v>0</v>
      </c>
      <c r="X524">
        <f>0.61365*exp(17.502*W524/(240.97+W524))</f>
        <v>0</v>
      </c>
      <c r="Y524">
        <f>(Z524/AA524*100)</f>
        <v>0</v>
      </c>
      <c r="Z524">
        <f>BY524*(CD524+CE524)/1000</f>
        <v>0</v>
      </c>
      <c r="AA524">
        <f>0.61365*exp(17.502*CF524/(240.97+CF524))</f>
        <v>0</v>
      </c>
      <c r="AB524">
        <f>(X524-BY524*(CD524+CE524)/1000)</f>
        <v>0</v>
      </c>
      <c r="AC524">
        <f>(-J524*44100)</f>
        <v>0</v>
      </c>
      <c r="AD524">
        <f>2*29.3*R524*0.92*(CF524-W524)</f>
        <v>0</v>
      </c>
      <c r="AE524">
        <f>2*0.95*5.67E-8*(((CF524+$B$7)+273)^4-(W524+273)^4)</f>
        <v>0</v>
      </c>
      <c r="AF524">
        <f>U524+AE524+AC524+AD524</f>
        <v>0</v>
      </c>
      <c r="AG524">
        <v>8</v>
      </c>
      <c r="AH524">
        <v>1</v>
      </c>
      <c r="AI524">
        <f>IF(AG524*$H$13&gt;=AK524,1.0,(AK524/(AK524-AG524*$H$13)))</f>
        <v>0</v>
      </c>
      <c r="AJ524">
        <f>(AI524-1)*100</f>
        <v>0</v>
      </c>
      <c r="AK524">
        <f>MAX(0,($B$13+$C$13*CK524)/(1+$D$13*CK524)*CD524/(CF524+273)*$E$13)</f>
        <v>0</v>
      </c>
      <c r="AL524" t="s">
        <v>292</v>
      </c>
      <c r="AM524" t="s">
        <v>292</v>
      </c>
      <c r="AN524">
        <v>0</v>
      </c>
      <c r="AO524">
        <v>0</v>
      </c>
      <c r="AP524">
        <f>1-AN524/AO524</f>
        <v>0</v>
      </c>
      <c r="AQ524">
        <v>0</v>
      </c>
      <c r="AR524" t="s">
        <v>292</v>
      </c>
      <c r="AS524" t="s">
        <v>292</v>
      </c>
      <c r="AT524">
        <v>0</v>
      </c>
      <c r="AU524">
        <v>0</v>
      </c>
      <c r="AV524">
        <f>1-AT524/AU524</f>
        <v>0</v>
      </c>
      <c r="AW524">
        <v>0.5</v>
      </c>
      <c r="AX524">
        <f>BO524</f>
        <v>0</v>
      </c>
      <c r="AY524">
        <f>L524</f>
        <v>0</v>
      </c>
      <c r="AZ524">
        <f>AV524*AW524*AX524</f>
        <v>0</v>
      </c>
      <c r="BA524">
        <f>(AY524-AQ524)/AX524</f>
        <v>0</v>
      </c>
      <c r="BB524">
        <f>(AO524-AU524)/AU524</f>
        <v>0</v>
      </c>
      <c r="BC524">
        <f>AN524/(AP524+AN524/AU524)</f>
        <v>0</v>
      </c>
      <c r="BD524" t="s">
        <v>292</v>
      </c>
      <c r="BE524">
        <v>0</v>
      </c>
      <c r="BF524">
        <f>IF(BE524&lt;&gt;0, BE524, BC524)</f>
        <v>0</v>
      </c>
      <c r="BG524">
        <f>1-BF524/AU524</f>
        <v>0</v>
      </c>
      <c r="BH524">
        <f>(AU524-AT524)/(AU524-BF524)</f>
        <v>0</v>
      </c>
      <c r="BI524">
        <f>(AO524-AU524)/(AO524-BF524)</f>
        <v>0</v>
      </c>
      <c r="BJ524">
        <f>(AU524-AT524)/(AU524-AN524)</f>
        <v>0</v>
      </c>
      <c r="BK524">
        <f>(AO524-AU524)/(AO524-AN524)</f>
        <v>0</v>
      </c>
      <c r="BL524">
        <f>(BH524*BF524/AT524)</f>
        <v>0</v>
      </c>
      <c r="BM524">
        <f>(1-BL524)</f>
        <v>0</v>
      </c>
      <c r="BN524">
        <f>$B$11*CL524+$C$11*CM524+$F$11*CN524*(1-CQ524)</f>
        <v>0</v>
      </c>
      <c r="BO524">
        <f>BN524*BP524</f>
        <v>0</v>
      </c>
      <c r="BP524">
        <f>($B$11*$D$9+$C$11*$D$9+$F$11*((DA524+CS524)/MAX(DA524+CS524+DB524, 0.1)*$I$9+DB524/MAX(DA524+CS524+DB524, 0.1)*$J$9))/($B$11+$C$11+$F$11)</f>
        <v>0</v>
      </c>
      <c r="BQ524">
        <f>($B$11*$K$9+$C$11*$K$9+$F$11*((DA524+CS524)/MAX(DA524+CS524+DB524, 0.1)*$P$9+DB524/MAX(DA524+CS524+DB524, 0.1)*$Q$9))/($B$11+$C$11+$F$11)</f>
        <v>0</v>
      </c>
      <c r="BR524">
        <v>6</v>
      </c>
      <c r="BS524">
        <v>0.5</v>
      </c>
      <c r="BT524" t="s">
        <v>293</v>
      </c>
      <c r="BU524">
        <v>2</v>
      </c>
      <c r="BV524">
        <v>1626127327.6</v>
      </c>
      <c r="BW524">
        <v>399.207</v>
      </c>
      <c r="BX524">
        <v>419.791333333333</v>
      </c>
      <c r="BY524">
        <v>17.7035666666667</v>
      </c>
      <c r="BZ524">
        <v>10.9937333333333</v>
      </c>
      <c r="CA524">
        <v>397.082</v>
      </c>
      <c r="CB524">
        <v>17.6700666666667</v>
      </c>
      <c r="CC524">
        <v>900.011333333333</v>
      </c>
      <c r="CD524">
        <v>100.767</v>
      </c>
      <c r="CE524">
        <v>0.112054333333333</v>
      </c>
      <c r="CF524">
        <v>33.4560333333333</v>
      </c>
      <c r="CG524">
        <v>30.9164666666667</v>
      </c>
      <c r="CH524">
        <v>999.9</v>
      </c>
      <c r="CI524">
        <v>0</v>
      </c>
      <c r="CJ524">
        <v>0</v>
      </c>
      <c r="CK524">
        <v>10025.6333333333</v>
      </c>
      <c r="CL524">
        <v>0</v>
      </c>
      <c r="CM524">
        <v>0.221023</v>
      </c>
      <c r="CN524">
        <v>1460.05333333333</v>
      </c>
      <c r="CO524">
        <v>0.973005666666667</v>
      </c>
      <c r="CP524">
        <v>0.0269945333333333</v>
      </c>
      <c r="CQ524">
        <v>0</v>
      </c>
      <c r="CR524">
        <v>884.016333333333</v>
      </c>
      <c r="CS524">
        <v>4.99999</v>
      </c>
      <c r="CT524">
        <v>13011.0666666667</v>
      </c>
      <c r="CU524">
        <v>12728.8666666667</v>
      </c>
      <c r="CV524">
        <v>41.354</v>
      </c>
      <c r="CW524">
        <v>42.7913333333333</v>
      </c>
      <c r="CX524">
        <v>42.187</v>
      </c>
      <c r="CY524">
        <v>42.479</v>
      </c>
      <c r="CZ524">
        <v>43.937</v>
      </c>
      <c r="DA524">
        <v>1415.77333333333</v>
      </c>
      <c r="DB524">
        <v>39.28</v>
      </c>
      <c r="DC524">
        <v>0</v>
      </c>
      <c r="DD524">
        <v>1626127338.1</v>
      </c>
      <c r="DE524">
        <v>0</v>
      </c>
      <c r="DF524">
        <v>883.608538461539</v>
      </c>
      <c r="DG524">
        <v>2.62290598387173</v>
      </c>
      <c r="DH524">
        <v>36.1128205381368</v>
      </c>
      <c r="DI524">
        <v>13006.8807692308</v>
      </c>
      <c r="DJ524">
        <v>15</v>
      </c>
      <c r="DK524">
        <v>1626126261</v>
      </c>
      <c r="DL524" t="s">
        <v>294</v>
      </c>
      <c r="DM524">
        <v>1626126255</v>
      </c>
      <c r="DN524">
        <v>1626126261</v>
      </c>
      <c r="DO524">
        <v>7</v>
      </c>
      <c r="DP524">
        <v>0.339</v>
      </c>
      <c r="DQ524">
        <v>0.02</v>
      </c>
      <c r="DR524">
        <v>2.158</v>
      </c>
      <c r="DS524">
        <v>-0.064</v>
      </c>
      <c r="DT524">
        <v>420</v>
      </c>
      <c r="DU524">
        <v>4</v>
      </c>
      <c r="DV524">
        <v>0.09</v>
      </c>
      <c r="DW524">
        <v>0.05</v>
      </c>
      <c r="DX524">
        <v>-20.7819365853659</v>
      </c>
      <c r="DY524">
        <v>0.699526829268252</v>
      </c>
      <c r="DZ524">
        <v>0.0817424681578392</v>
      </c>
      <c r="EA524">
        <v>0</v>
      </c>
      <c r="EB524">
        <v>883.498529411765</v>
      </c>
      <c r="EC524">
        <v>1.8365014896412</v>
      </c>
      <c r="ED524">
        <v>0.313440231219141</v>
      </c>
      <c r="EE524">
        <v>1</v>
      </c>
      <c r="EF524">
        <v>6.67689317073171</v>
      </c>
      <c r="EG524">
        <v>0.0776331010452873</v>
      </c>
      <c r="EH524">
        <v>0.0142013024890495</v>
      </c>
      <c r="EI524">
        <v>1</v>
      </c>
      <c r="EJ524">
        <v>2</v>
      </c>
      <c r="EK524">
        <v>3</v>
      </c>
      <c r="EL524" t="s">
        <v>340</v>
      </c>
      <c r="EM524">
        <v>100</v>
      </c>
      <c r="EN524">
        <v>100</v>
      </c>
      <c r="EO524">
        <v>2.125</v>
      </c>
      <c r="EP524">
        <v>0.0338</v>
      </c>
      <c r="EQ524">
        <v>1.36772170046793</v>
      </c>
      <c r="ER524">
        <v>0.00225868272383977</v>
      </c>
      <c r="ES524">
        <v>-9.96746185667655e-07</v>
      </c>
      <c r="ET524">
        <v>2.83711317370827e-10</v>
      </c>
      <c r="EU524">
        <v>-0.063082517618382</v>
      </c>
      <c r="EV524">
        <v>-0.00217948432402501</v>
      </c>
      <c r="EW524">
        <v>0.000453263451741206</v>
      </c>
      <c r="EX524">
        <v>-1.16319206543697e-06</v>
      </c>
      <c r="EY524">
        <v>-2</v>
      </c>
      <c r="EZ524">
        <v>2196</v>
      </c>
      <c r="FA524">
        <v>1</v>
      </c>
      <c r="FB524">
        <v>25</v>
      </c>
      <c r="FC524">
        <v>17.9</v>
      </c>
      <c r="FD524">
        <v>17.8</v>
      </c>
      <c r="FE524">
        <v>18</v>
      </c>
      <c r="FF524">
        <v>950.847</v>
      </c>
      <c r="FG524">
        <v>432.848</v>
      </c>
      <c r="FH524">
        <v>41.2894</v>
      </c>
      <c r="FI524">
        <v>25.7447</v>
      </c>
      <c r="FJ524">
        <v>30.0006</v>
      </c>
      <c r="FK524">
        <v>25.6521</v>
      </c>
      <c r="FL524">
        <v>25.6694</v>
      </c>
      <c r="FM524">
        <v>25.3994</v>
      </c>
      <c r="FN524">
        <v>41.4422</v>
      </c>
      <c r="FO524">
        <v>0</v>
      </c>
      <c r="FP524">
        <v>41.37</v>
      </c>
      <c r="FQ524">
        <v>420</v>
      </c>
      <c r="FR524">
        <v>11.1822</v>
      </c>
      <c r="FS524">
        <v>101.418</v>
      </c>
      <c r="FT524">
        <v>102.024</v>
      </c>
    </row>
    <row r="525" spans="1:176">
      <c r="A525">
        <v>509</v>
      </c>
      <c r="B525">
        <v>1626127330.6</v>
      </c>
      <c r="C525">
        <v>1016.09999990463</v>
      </c>
      <c r="D525" t="s">
        <v>1312</v>
      </c>
      <c r="E525" t="s">
        <v>1313</v>
      </c>
      <c r="F525">
        <v>1</v>
      </c>
      <c r="I525">
        <v>1626127329.6</v>
      </c>
      <c r="J525">
        <f>(K525)/1000</f>
        <v>0</v>
      </c>
      <c r="K525">
        <f>1000*CC525*AI525*(BY525-BZ525)/(100*BR525*(1000-AI525*BY525))</f>
        <v>0</v>
      </c>
      <c r="L525">
        <f>CC525*AI525*(BX525-BW525*(1000-AI525*BZ525)/(1000-AI525*BY525))/(100*BR525)</f>
        <v>0</v>
      </c>
      <c r="M525">
        <f>BW525 - IF(AI525&gt;1, L525*BR525*100.0/(AK525*CK525), 0)</f>
        <v>0</v>
      </c>
      <c r="N525">
        <f>((T525-J525/2)*M525-L525)/(T525+J525/2)</f>
        <v>0</v>
      </c>
      <c r="O525">
        <f>N525*(CD525+CE525)/1000.0</f>
        <v>0</v>
      </c>
      <c r="P525">
        <f>(BW525 - IF(AI525&gt;1, L525*BR525*100.0/(AK525*CK525), 0))*(CD525+CE525)/1000.0</f>
        <v>0</v>
      </c>
      <c r="Q525">
        <f>2.0/((1/S525-1/R525)+SIGN(S525)*SQRT((1/S525-1/R525)*(1/S525-1/R525) + 4*BS525/((BS525+1)*(BS525+1))*(2*1/S525*1/R525-1/R525*1/R525)))</f>
        <v>0</v>
      </c>
      <c r="R525">
        <f>IF(LEFT(BT525,1)&lt;&gt;"0",IF(LEFT(BT525,1)="1",3.0,BU525),$D$5+$E$5*(CK525*CD525/($K$5*1000))+$F$5*(CK525*CD525/($K$5*1000))*MAX(MIN(BR525,$J$5),$I$5)*MAX(MIN(BR525,$J$5),$I$5)+$G$5*MAX(MIN(BR525,$J$5),$I$5)*(CK525*CD525/($K$5*1000))+$H$5*(CK525*CD525/($K$5*1000))*(CK525*CD525/($K$5*1000)))</f>
        <v>0</v>
      </c>
      <c r="S525">
        <f>J525*(1000-(1000*0.61365*exp(17.502*W525/(240.97+W525))/(CD525+CE525)+BY525)/2)/(1000*0.61365*exp(17.502*W525/(240.97+W525))/(CD525+CE525)-BY525)</f>
        <v>0</v>
      </c>
      <c r="T525">
        <f>1/((BS525+1)/(Q525/1.6)+1/(R525/1.37)) + BS525/((BS525+1)/(Q525/1.6) + BS525/(R525/1.37))</f>
        <v>0</v>
      </c>
      <c r="U525">
        <f>(BN525*BQ525)</f>
        <v>0</v>
      </c>
      <c r="V525">
        <f>(CF525+(U525+2*0.95*5.67E-8*(((CF525+$B$7)+273)^4-(CF525+273)^4)-44100*J525)/(1.84*29.3*R525+8*0.95*5.67E-8*(CF525+273)^3))</f>
        <v>0</v>
      </c>
      <c r="W525">
        <f>($C$7*CG525+$D$7*CH525+$E$7*V525)</f>
        <v>0</v>
      </c>
      <c r="X525">
        <f>0.61365*exp(17.502*W525/(240.97+W525))</f>
        <v>0</v>
      </c>
      <c r="Y525">
        <f>(Z525/AA525*100)</f>
        <v>0</v>
      </c>
      <c r="Z525">
        <f>BY525*(CD525+CE525)/1000</f>
        <v>0</v>
      </c>
      <c r="AA525">
        <f>0.61365*exp(17.502*CF525/(240.97+CF525))</f>
        <v>0</v>
      </c>
      <c r="AB525">
        <f>(X525-BY525*(CD525+CE525)/1000)</f>
        <v>0</v>
      </c>
      <c r="AC525">
        <f>(-J525*44100)</f>
        <v>0</v>
      </c>
      <c r="AD525">
        <f>2*29.3*R525*0.92*(CF525-W525)</f>
        <v>0</v>
      </c>
      <c r="AE525">
        <f>2*0.95*5.67E-8*(((CF525+$B$7)+273)^4-(W525+273)^4)</f>
        <v>0</v>
      </c>
      <c r="AF525">
        <f>U525+AE525+AC525+AD525</f>
        <v>0</v>
      </c>
      <c r="AG525">
        <v>8</v>
      </c>
      <c r="AH525">
        <v>1</v>
      </c>
      <c r="AI525">
        <f>IF(AG525*$H$13&gt;=AK525,1.0,(AK525/(AK525-AG525*$H$13)))</f>
        <v>0</v>
      </c>
      <c r="AJ525">
        <f>(AI525-1)*100</f>
        <v>0</v>
      </c>
      <c r="AK525">
        <f>MAX(0,($B$13+$C$13*CK525)/(1+$D$13*CK525)*CD525/(CF525+273)*$E$13)</f>
        <v>0</v>
      </c>
      <c r="AL525" t="s">
        <v>292</v>
      </c>
      <c r="AM525" t="s">
        <v>292</v>
      </c>
      <c r="AN525">
        <v>0</v>
      </c>
      <c r="AO525">
        <v>0</v>
      </c>
      <c r="AP525">
        <f>1-AN525/AO525</f>
        <v>0</v>
      </c>
      <c r="AQ525">
        <v>0</v>
      </c>
      <c r="AR525" t="s">
        <v>292</v>
      </c>
      <c r="AS525" t="s">
        <v>292</v>
      </c>
      <c r="AT525">
        <v>0</v>
      </c>
      <c r="AU525">
        <v>0</v>
      </c>
      <c r="AV525">
        <f>1-AT525/AU525</f>
        <v>0</v>
      </c>
      <c r="AW525">
        <v>0.5</v>
      </c>
      <c r="AX525">
        <f>BO525</f>
        <v>0</v>
      </c>
      <c r="AY525">
        <f>L525</f>
        <v>0</v>
      </c>
      <c r="AZ525">
        <f>AV525*AW525*AX525</f>
        <v>0</v>
      </c>
      <c r="BA525">
        <f>(AY525-AQ525)/AX525</f>
        <v>0</v>
      </c>
      <c r="BB525">
        <f>(AO525-AU525)/AU525</f>
        <v>0</v>
      </c>
      <c r="BC525">
        <f>AN525/(AP525+AN525/AU525)</f>
        <v>0</v>
      </c>
      <c r="BD525" t="s">
        <v>292</v>
      </c>
      <c r="BE525">
        <v>0</v>
      </c>
      <c r="BF525">
        <f>IF(BE525&lt;&gt;0, BE525, BC525)</f>
        <v>0</v>
      </c>
      <c r="BG525">
        <f>1-BF525/AU525</f>
        <v>0</v>
      </c>
      <c r="BH525">
        <f>(AU525-AT525)/(AU525-BF525)</f>
        <v>0</v>
      </c>
      <c r="BI525">
        <f>(AO525-AU525)/(AO525-BF525)</f>
        <v>0</v>
      </c>
      <c r="BJ525">
        <f>(AU525-AT525)/(AU525-AN525)</f>
        <v>0</v>
      </c>
      <c r="BK525">
        <f>(AO525-AU525)/(AO525-AN525)</f>
        <v>0</v>
      </c>
      <c r="BL525">
        <f>(BH525*BF525/AT525)</f>
        <v>0</v>
      </c>
      <c r="BM525">
        <f>(1-BL525)</f>
        <v>0</v>
      </c>
      <c r="BN525">
        <f>$B$11*CL525+$C$11*CM525+$F$11*CN525*(1-CQ525)</f>
        <v>0</v>
      </c>
      <c r="BO525">
        <f>BN525*BP525</f>
        <v>0</v>
      </c>
      <c r="BP525">
        <f>($B$11*$D$9+$C$11*$D$9+$F$11*((DA525+CS525)/MAX(DA525+CS525+DB525, 0.1)*$I$9+DB525/MAX(DA525+CS525+DB525, 0.1)*$J$9))/($B$11+$C$11+$F$11)</f>
        <v>0</v>
      </c>
      <c r="BQ525">
        <f>($B$11*$K$9+$C$11*$K$9+$F$11*((DA525+CS525)/MAX(DA525+CS525+DB525, 0.1)*$P$9+DB525/MAX(DA525+CS525+DB525, 0.1)*$Q$9))/($B$11+$C$11+$F$11)</f>
        <v>0</v>
      </c>
      <c r="BR525">
        <v>6</v>
      </c>
      <c r="BS525">
        <v>0.5</v>
      </c>
      <c r="BT525" t="s">
        <v>293</v>
      </c>
      <c r="BU525">
        <v>2</v>
      </c>
      <c r="BV525">
        <v>1626127329.6</v>
      </c>
      <c r="BW525">
        <v>399.148333333333</v>
      </c>
      <c r="BX525">
        <v>419.743</v>
      </c>
      <c r="BY525">
        <v>17.7455</v>
      </c>
      <c r="BZ525">
        <v>11.0357333333333</v>
      </c>
      <c r="CA525">
        <v>397.023</v>
      </c>
      <c r="CB525">
        <v>17.7115</v>
      </c>
      <c r="CC525">
        <v>900.039666666667</v>
      </c>
      <c r="CD525">
        <v>100.768</v>
      </c>
      <c r="CE525">
        <v>0.112230666666667</v>
      </c>
      <c r="CF525">
        <v>33.5014333333333</v>
      </c>
      <c r="CG525">
        <v>30.9567333333333</v>
      </c>
      <c r="CH525">
        <v>999.9</v>
      </c>
      <c r="CI525">
        <v>0</v>
      </c>
      <c r="CJ525">
        <v>0</v>
      </c>
      <c r="CK525">
        <v>10015.2</v>
      </c>
      <c r="CL525">
        <v>0</v>
      </c>
      <c r="CM525">
        <v>0.221023</v>
      </c>
      <c r="CN525">
        <v>1459.96333333333</v>
      </c>
      <c r="CO525">
        <v>0.973005666666667</v>
      </c>
      <c r="CP525">
        <v>0.0269945333333333</v>
      </c>
      <c r="CQ525">
        <v>0</v>
      </c>
      <c r="CR525">
        <v>883.742</v>
      </c>
      <c r="CS525">
        <v>4.99999</v>
      </c>
      <c r="CT525">
        <v>13011.1666666667</v>
      </c>
      <c r="CU525">
        <v>12728.0333333333</v>
      </c>
      <c r="CV525">
        <v>41.375</v>
      </c>
      <c r="CW525">
        <v>42.812</v>
      </c>
      <c r="CX525">
        <v>42.187</v>
      </c>
      <c r="CY525">
        <v>42.479</v>
      </c>
      <c r="CZ525">
        <v>44</v>
      </c>
      <c r="DA525">
        <v>1415.68333333333</v>
      </c>
      <c r="DB525">
        <v>39.28</v>
      </c>
      <c r="DC525">
        <v>0</v>
      </c>
      <c r="DD525">
        <v>1626127339.9</v>
      </c>
      <c r="DE525">
        <v>0</v>
      </c>
      <c r="DF525">
        <v>883.65432</v>
      </c>
      <c r="DG525">
        <v>2.2663076868142</v>
      </c>
      <c r="DH525">
        <v>34.2999999740223</v>
      </c>
      <c r="DI525">
        <v>13008.028</v>
      </c>
      <c r="DJ525">
        <v>15</v>
      </c>
      <c r="DK525">
        <v>1626126261</v>
      </c>
      <c r="DL525" t="s">
        <v>294</v>
      </c>
      <c r="DM525">
        <v>1626126255</v>
      </c>
      <c r="DN525">
        <v>1626126261</v>
      </c>
      <c r="DO525">
        <v>7</v>
      </c>
      <c r="DP525">
        <v>0.339</v>
      </c>
      <c r="DQ525">
        <v>0.02</v>
      </c>
      <c r="DR525">
        <v>2.158</v>
      </c>
      <c r="DS525">
        <v>-0.064</v>
      </c>
      <c r="DT525">
        <v>420</v>
      </c>
      <c r="DU525">
        <v>4</v>
      </c>
      <c r="DV525">
        <v>0.09</v>
      </c>
      <c r="DW525">
        <v>0.05</v>
      </c>
      <c r="DX525">
        <v>-20.749656097561</v>
      </c>
      <c r="DY525">
        <v>0.777342857142863</v>
      </c>
      <c r="DZ525">
        <v>0.0904308684853509</v>
      </c>
      <c r="EA525">
        <v>0</v>
      </c>
      <c r="EB525">
        <v>883.574121212121</v>
      </c>
      <c r="EC525">
        <v>1.8593533247144</v>
      </c>
      <c r="ED525">
        <v>0.324505475284223</v>
      </c>
      <c r="EE525">
        <v>1</v>
      </c>
      <c r="EF525">
        <v>6.68271536585366</v>
      </c>
      <c r="EG525">
        <v>0.079602439024397</v>
      </c>
      <c r="EH525">
        <v>0.0142915166884552</v>
      </c>
      <c r="EI525">
        <v>1</v>
      </c>
      <c r="EJ525">
        <v>2</v>
      </c>
      <c r="EK525">
        <v>3</v>
      </c>
      <c r="EL525" t="s">
        <v>340</v>
      </c>
      <c r="EM525">
        <v>100</v>
      </c>
      <c r="EN525">
        <v>100</v>
      </c>
      <c r="EO525">
        <v>2.125</v>
      </c>
      <c r="EP525">
        <v>0.0343</v>
      </c>
      <c r="EQ525">
        <v>1.36772170046793</v>
      </c>
      <c r="ER525">
        <v>0.00225868272383977</v>
      </c>
      <c r="ES525">
        <v>-9.96746185667655e-07</v>
      </c>
      <c r="ET525">
        <v>2.83711317370827e-10</v>
      </c>
      <c r="EU525">
        <v>-0.063082517618382</v>
      </c>
      <c r="EV525">
        <v>-0.00217948432402501</v>
      </c>
      <c r="EW525">
        <v>0.000453263451741206</v>
      </c>
      <c r="EX525">
        <v>-1.16319206543697e-06</v>
      </c>
      <c r="EY525">
        <v>-2</v>
      </c>
      <c r="EZ525">
        <v>2196</v>
      </c>
      <c r="FA525">
        <v>1</v>
      </c>
      <c r="FB525">
        <v>25</v>
      </c>
      <c r="FC525">
        <v>17.9</v>
      </c>
      <c r="FD525">
        <v>17.8</v>
      </c>
      <c r="FE525">
        <v>18</v>
      </c>
      <c r="FF525">
        <v>950.911</v>
      </c>
      <c r="FG525">
        <v>433.118</v>
      </c>
      <c r="FH525">
        <v>41.3545</v>
      </c>
      <c r="FI525">
        <v>25.7491</v>
      </c>
      <c r="FJ525">
        <v>30.0006</v>
      </c>
      <c r="FK525">
        <v>25.6543</v>
      </c>
      <c r="FL525">
        <v>25.6715</v>
      </c>
      <c r="FM525">
        <v>25.4048</v>
      </c>
      <c r="FN525">
        <v>41.1388</v>
      </c>
      <c r="FO525">
        <v>0</v>
      </c>
      <c r="FP525">
        <v>41.47</v>
      </c>
      <c r="FQ525">
        <v>420</v>
      </c>
      <c r="FR525">
        <v>11.1939</v>
      </c>
      <c r="FS525">
        <v>101.419</v>
      </c>
      <c r="FT525">
        <v>102.024</v>
      </c>
    </row>
    <row r="526" spans="1:176">
      <c r="A526">
        <v>510</v>
      </c>
      <c r="B526">
        <v>1626127332.6</v>
      </c>
      <c r="C526">
        <v>1018.09999990463</v>
      </c>
      <c r="D526" t="s">
        <v>1314</v>
      </c>
      <c r="E526" t="s">
        <v>1315</v>
      </c>
      <c r="F526">
        <v>1</v>
      </c>
      <c r="I526">
        <v>1626127331.6</v>
      </c>
      <c r="J526">
        <f>(K526)/1000</f>
        <v>0</v>
      </c>
      <c r="K526">
        <f>1000*CC526*AI526*(BY526-BZ526)/(100*BR526*(1000-AI526*BY526))</f>
        <v>0</v>
      </c>
      <c r="L526">
        <f>CC526*AI526*(BX526-BW526*(1000-AI526*BZ526)/(1000-AI526*BY526))/(100*BR526)</f>
        <v>0</v>
      </c>
      <c r="M526">
        <f>BW526 - IF(AI526&gt;1, L526*BR526*100.0/(AK526*CK526), 0)</f>
        <v>0</v>
      </c>
      <c r="N526">
        <f>((T526-J526/2)*M526-L526)/(T526+J526/2)</f>
        <v>0</v>
      </c>
      <c r="O526">
        <f>N526*(CD526+CE526)/1000.0</f>
        <v>0</v>
      </c>
      <c r="P526">
        <f>(BW526 - IF(AI526&gt;1, L526*BR526*100.0/(AK526*CK526), 0))*(CD526+CE526)/1000.0</f>
        <v>0</v>
      </c>
      <c r="Q526">
        <f>2.0/((1/S526-1/R526)+SIGN(S526)*SQRT((1/S526-1/R526)*(1/S526-1/R526) + 4*BS526/((BS526+1)*(BS526+1))*(2*1/S526*1/R526-1/R526*1/R526)))</f>
        <v>0</v>
      </c>
      <c r="R526">
        <f>IF(LEFT(BT526,1)&lt;&gt;"0",IF(LEFT(BT526,1)="1",3.0,BU526),$D$5+$E$5*(CK526*CD526/($K$5*1000))+$F$5*(CK526*CD526/($K$5*1000))*MAX(MIN(BR526,$J$5),$I$5)*MAX(MIN(BR526,$J$5),$I$5)+$G$5*MAX(MIN(BR526,$J$5),$I$5)*(CK526*CD526/($K$5*1000))+$H$5*(CK526*CD526/($K$5*1000))*(CK526*CD526/($K$5*1000)))</f>
        <v>0</v>
      </c>
      <c r="S526">
        <f>J526*(1000-(1000*0.61365*exp(17.502*W526/(240.97+W526))/(CD526+CE526)+BY526)/2)/(1000*0.61365*exp(17.502*W526/(240.97+W526))/(CD526+CE526)-BY526)</f>
        <v>0</v>
      </c>
      <c r="T526">
        <f>1/((BS526+1)/(Q526/1.6)+1/(R526/1.37)) + BS526/((BS526+1)/(Q526/1.6) + BS526/(R526/1.37))</f>
        <v>0</v>
      </c>
      <c r="U526">
        <f>(BN526*BQ526)</f>
        <v>0</v>
      </c>
      <c r="V526">
        <f>(CF526+(U526+2*0.95*5.67E-8*(((CF526+$B$7)+273)^4-(CF526+273)^4)-44100*J526)/(1.84*29.3*R526+8*0.95*5.67E-8*(CF526+273)^3))</f>
        <v>0</v>
      </c>
      <c r="W526">
        <f>($C$7*CG526+$D$7*CH526+$E$7*V526)</f>
        <v>0</v>
      </c>
      <c r="X526">
        <f>0.61365*exp(17.502*W526/(240.97+W526))</f>
        <v>0</v>
      </c>
      <c r="Y526">
        <f>(Z526/AA526*100)</f>
        <v>0</v>
      </c>
      <c r="Z526">
        <f>BY526*(CD526+CE526)/1000</f>
        <v>0</v>
      </c>
      <c r="AA526">
        <f>0.61365*exp(17.502*CF526/(240.97+CF526))</f>
        <v>0</v>
      </c>
      <c r="AB526">
        <f>(X526-BY526*(CD526+CE526)/1000)</f>
        <v>0</v>
      </c>
      <c r="AC526">
        <f>(-J526*44100)</f>
        <v>0</v>
      </c>
      <c r="AD526">
        <f>2*29.3*R526*0.92*(CF526-W526)</f>
        <v>0</v>
      </c>
      <c r="AE526">
        <f>2*0.95*5.67E-8*(((CF526+$B$7)+273)^4-(W526+273)^4)</f>
        <v>0</v>
      </c>
      <c r="AF526">
        <f>U526+AE526+AC526+AD526</f>
        <v>0</v>
      </c>
      <c r="AG526">
        <v>7</v>
      </c>
      <c r="AH526">
        <v>1</v>
      </c>
      <c r="AI526">
        <f>IF(AG526*$H$13&gt;=AK526,1.0,(AK526/(AK526-AG526*$H$13)))</f>
        <v>0</v>
      </c>
      <c r="AJ526">
        <f>(AI526-1)*100</f>
        <v>0</v>
      </c>
      <c r="AK526">
        <f>MAX(0,($B$13+$C$13*CK526)/(1+$D$13*CK526)*CD526/(CF526+273)*$E$13)</f>
        <v>0</v>
      </c>
      <c r="AL526" t="s">
        <v>292</v>
      </c>
      <c r="AM526" t="s">
        <v>292</v>
      </c>
      <c r="AN526">
        <v>0</v>
      </c>
      <c r="AO526">
        <v>0</v>
      </c>
      <c r="AP526">
        <f>1-AN526/AO526</f>
        <v>0</v>
      </c>
      <c r="AQ526">
        <v>0</v>
      </c>
      <c r="AR526" t="s">
        <v>292</v>
      </c>
      <c r="AS526" t="s">
        <v>292</v>
      </c>
      <c r="AT526">
        <v>0</v>
      </c>
      <c r="AU526">
        <v>0</v>
      </c>
      <c r="AV526">
        <f>1-AT526/AU526</f>
        <v>0</v>
      </c>
      <c r="AW526">
        <v>0.5</v>
      </c>
      <c r="AX526">
        <f>BO526</f>
        <v>0</v>
      </c>
      <c r="AY526">
        <f>L526</f>
        <v>0</v>
      </c>
      <c r="AZ526">
        <f>AV526*AW526*AX526</f>
        <v>0</v>
      </c>
      <c r="BA526">
        <f>(AY526-AQ526)/AX526</f>
        <v>0</v>
      </c>
      <c r="BB526">
        <f>(AO526-AU526)/AU526</f>
        <v>0</v>
      </c>
      <c r="BC526">
        <f>AN526/(AP526+AN526/AU526)</f>
        <v>0</v>
      </c>
      <c r="BD526" t="s">
        <v>292</v>
      </c>
      <c r="BE526">
        <v>0</v>
      </c>
      <c r="BF526">
        <f>IF(BE526&lt;&gt;0, BE526, BC526)</f>
        <v>0</v>
      </c>
      <c r="BG526">
        <f>1-BF526/AU526</f>
        <v>0</v>
      </c>
      <c r="BH526">
        <f>(AU526-AT526)/(AU526-BF526)</f>
        <v>0</v>
      </c>
      <c r="BI526">
        <f>(AO526-AU526)/(AO526-BF526)</f>
        <v>0</v>
      </c>
      <c r="BJ526">
        <f>(AU526-AT526)/(AU526-AN526)</f>
        <v>0</v>
      </c>
      <c r="BK526">
        <f>(AO526-AU526)/(AO526-AN526)</f>
        <v>0</v>
      </c>
      <c r="BL526">
        <f>(BH526*BF526/AT526)</f>
        <v>0</v>
      </c>
      <c r="BM526">
        <f>(1-BL526)</f>
        <v>0</v>
      </c>
      <c r="BN526">
        <f>$B$11*CL526+$C$11*CM526+$F$11*CN526*(1-CQ526)</f>
        <v>0</v>
      </c>
      <c r="BO526">
        <f>BN526*BP526</f>
        <v>0</v>
      </c>
      <c r="BP526">
        <f>($B$11*$D$9+$C$11*$D$9+$F$11*((DA526+CS526)/MAX(DA526+CS526+DB526, 0.1)*$I$9+DB526/MAX(DA526+CS526+DB526, 0.1)*$J$9))/($B$11+$C$11+$F$11)</f>
        <v>0</v>
      </c>
      <c r="BQ526">
        <f>($B$11*$K$9+$C$11*$K$9+$F$11*((DA526+CS526)/MAX(DA526+CS526+DB526, 0.1)*$P$9+DB526/MAX(DA526+CS526+DB526, 0.1)*$Q$9))/($B$11+$C$11+$F$11)</f>
        <v>0</v>
      </c>
      <c r="BR526">
        <v>6</v>
      </c>
      <c r="BS526">
        <v>0.5</v>
      </c>
      <c r="BT526" t="s">
        <v>293</v>
      </c>
      <c r="BU526">
        <v>2</v>
      </c>
      <c r="BV526">
        <v>1626127331.6</v>
      </c>
      <c r="BW526">
        <v>399.130333333333</v>
      </c>
      <c r="BX526">
        <v>419.725</v>
      </c>
      <c r="BY526">
        <v>17.7864</v>
      </c>
      <c r="BZ526">
        <v>11.0680666666667</v>
      </c>
      <c r="CA526">
        <v>397.005333333333</v>
      </c>
      <c r="CB526">
        <v>17.7518333333333</v>
      </c>
      <c r="CC526">
        <v>900.032</v>
      </c>
      <c r="CD526">
        <v>100.77</v>
      </c>
      <c r="CE526">
        <v>0.112755</v>
      </c>
      <c r="CF526">
        <v>33.5411333333333</v>
      </c>
      <c r="CG526">
        <v>30.9908666666667</v>
      </c>
      <c r="CH526">
        <v>999.9</v>
      </c>
      <c r="CI526">
        <v>0</v>
      </c>
      <c r="CJ526">
        <v>0</v>
      </c>
      <c r="CK526">
        <v>9994.37333333333</v>
      </c>
      <c r="CL526">
        <v>0</v>
      </c>
      <c r="CM526">
        <v>0.221023</v>
      </c>
      <c r="CN526">
        <v>1460.04333333333</v>
      </c>
      <c r="CO526">
        <v>0.973005666666667</v>
      </c>
      <c r="CP526">
        <v>0.0269945333333333</v>
      </c>
      <c r="CQ526">
        <v>0</v>
      </c>
      <c r="CR526">
        <v>883.849</v>
      </c>
      <c r="CS526">
        <v>4.99999</v>
      </c>
      <c r="CT526">
        <v>13012.4333333333</v>
      </c>
      <c r="CU526">
        <v>12728.7333333333</v>
      </c>
      <c r="CV526">
        <v>41.375</v>
      </c>
      <c r="CW526">
        <v>42.812</v>
      </c>
      <c r="CX526">
        <v>42.187</v>
      </c>
      <c r="CY526">
        <v>42.479</v>
      </c>
      <c r="CZ526">
        <v>44</v>
      </c>
      <c r="DA526">
        <v>1415.76333333333</v>
      </c>
      <c r="DB526">
        <v>39.28</v>
      </c>
      <c r="DC526">
        <v>0</v>
      </c>
      <c r="DD526">
        <v>1626127341.7</v>
      </c>
      <c r="DE526">
        <v>0</v>
      </c>
      <c r="DF526">
        <v>883.698576923077</v>
      </c>
      <c r="DG526">
        <v>1.93268376707618</v>
      </c>
      <c r="DH526">
        <v>31.4974359248926</v>
      </c>
      <c r="DI526">
        <v>13008.9192307692</v>
      </c>
      <c r="DJ526">
        <v>15</v>
      </c>
      <c r="DK526">
        <v>1626126261</v>
      </c>
      <c r="DL526" t="s">
        <v>294</v>
      </c>
      <c r="DM526">
        <v>1626126255</v>
      </c>
      <c r="DN526">
        <v>1626126261</v>
      </c>
      <c r="DO526">
        <v>7</v>
      </c>
      <c r="DP526">
        <v>0.339</v>
      </c>
      <c r="DQ526">
        <v>0.02</v>
      </c>
      <c r="DR526">
        <v>2.158</v>
      </c>
      <c r="DS526">
        <v>-0.064</v>
      </c>
      <c r="DT526">
        <v>420</v>
      </c>
      <c r="DU526">
        <v>4</v>
      </c>
      <c r="DV526">
        <v>0.09</v>
      </c>
      <c r="DW526">
        <v>0.05</v>
      </c>
      <c r="DX526">
        <v>-20.7271463414634</v>
      </c>
      <c r="DY526">
        <v>0.853459233449419</v>
      </c>
      <c r="DZ526">
        <v>0.0955346625833144</v>
      </c>
      <c r="EA526">
        <v>0</v>
      </c>
      <c r="EB526">
        <v>883.611314285714</v>
      </c>
      <c r="EC526">
        <v>1.50423023315373</v>
      </c>
      <c r="ED526">
        <v>0.311640706256291</v>
      </c>
      <c r="EE526">
        <v>1</v>
      </c>
      <c r="EF526">
        <v>6.68635146341463</v>
      </c>
      <c r="EG526">
        <v>0.112789337979071</v>
      </c>
      <c r="EH526">
        <v>0.0165236673660622</v>
      </c>
      <c r="EI526">
        <v>0</v>
      </c>
      <c r="EJ526">
        <v>1</v>
      </c>
      <c r="EK526">
        <v>3</v>
      </c>
      <c r="EL526" t="s">
        <v>459</v>
      </c>
      <c r="EM526">
        <v>100</v>
      </c>
      <c r="EN526">
        <v>100</v>
      </c>
      <c r="EO526">
        <v>2.125</v>
      </c>
      <c r="EP526">
        <v>0.0348</v>
      </c>
      <c r="EQ526">
        <v>1.36772170046793</v>
      </c>
      <c r="ER526">
        <v>0.00225868272383977</v>
      </c>
      <c r="ES526">
        <v>-9.96746185667655e-07</v>
      </c>
      <c r="ET526">
        <v>2.83711317370827e-10</v>
      </c>
      <c r="EU526">
        <v>-0.063082517618382</v>
      </c>
      <c r="EV526">
        <v>-0.00217948432402501</v>
      </c>
      <c r="EW526">
        <v>0.000453263451741206</v>
      </c>
      <c r="EX526">
        <v>-1.16319206543697e-06</v>
      </c>
      <c r="EY526">
        <v>-2</v>
      </c>
      <c r="EZ526">
        <v>2196</v>
      </c>
      <c r="FA526">
        <v>1</v>
      </c>
      <c r="FB526">
        <v>25</v>
      </c>
      <c r="FC526">
        <v>18</v>
      </c>
      <c r="FD526">
        <v>17.9</v>
      </c>
      <c r="FE526">
        <v>18</v>
      </c>
      <c r="FF526">
        <v>951.08</v>
      </c>
      <c r="FG526">
        <v>433.509</v>
      </c>
      <c r="FH526">
        <v>41.4175</v>
      </c>
      <c r="FI526">
        <v>25.7534</v>
      </c>
      <c r="FJ526">
        <v>30.0007</v>
      </c>
      <c r="FK526">
        <v>25.6564</v>
      </c>
      <c r="FL526">
        <v>25.6737</v>
      </c>
      <c r="FM526">
        <v>25.4087</v>
      </c>
      <c r="FN526">
        <v>40.8203</v>
      </c>
      <c r="FO526">
        <v>0</v>
      </c>
      <c r="FP526">
        <v>41.57</v>
      </c>
      <c r="FQ526">
        <v>420</v>
      </c>
      <c r="FR526">
        <v>11.2696</v>
      </c>
      <c r="FS526">
        <v>101.419</v>
      </c>
      <c r="FT526">
        <v>102.024</v>
      </c>
    </row>
    <row r="527" spans="1:176">
      <c r="A527">
        <v>511</v>
      </c>
      <c r="B527">
        <v>1626127334.6</v>
      </c>
      <c r="C527">
        <v>1020.09999990463</v>
      </c>
      <c r="D527" t="s">
        <v>1316</v>
      </c>
      <c r="E527" t="s">
        <v>1317</v>
      </c>
      <c r="F527">
        <v>1</v>
      </c>
      <c r="I527">
        <v>1626127333.6</v>
      </c>
      <c r="J527">
        <f>(K527)/1000</f>
        <v>0</v>
      </c>
      <c r="K527">
        <f>1000*CC527*AI527*(BY527-BZ527)/(100*BR527*(1000-AI527*BY527))</f>
        <v>0</v>
      </c>
      <c r="L527">
        <f>CC527*AI527*(BX527-BW527*(1000-AI527*BZ527)/(1000-AI527*BY527))/(100*BR527)</f>
        <v>0</v>
      </c>
      <c r="M527">
        <f>BW527 - IF(AI527&gt;1, L527*BR527*100.0/(AK527*CK527), 0)</f>
        <v>0</v>
      </c>
      <c r="N527">
        <f>((T527-J527/2)*M527-L527)/(T527+J527/2)</f>
        <v>0</v>
      </c>
      <c r="O527">
        <f>N527*(CD527+CE527)/1000.0</f>
        <v>0</v>
      </c>
      <c r="P527">
        <f>(BW527 - IF(AI527&gt;1, L527*BR527*100.0/(AK527*CK527), 0))*(CD527+CE527)/1000.0</f>
        <v>0</v>
      </c>
      <c r="Q527">
        <f>2.0/((1/S527-1/R527)+SIGN(S527)*SQRT((1/S527-1/R527)*(1/S527-1/R527) + 4*BS527/((BS527+1)*(BS527+1))*(2*1/S527*1/R527-1/R527*1/R527)))</f>
        <v>0</v>
      </c>
      <c r="R527">
        <f>IF(LEFT(BT527,1)&lt;&gt;"0",IF(LEFT(BT527,1)="1",3.0,BU527),$D$5+$E$5*(CK527*CD527/($K$5*1000))+$F$5*(CK527*CD527/($K$5*1000))*MAX(MIN(BR527,$J$5),$I$5)*MAX(MIN(BR527,$J$5),$I$5)+$G$5*MAX(MIN(BR527,$J$5),$I$5)*(CK527*CD527/($K$5*1000))+$H$5*(CK527*CD527/($K$5*1000))*(CK527*CD527/($K$5*1000)))</f>
        <v>0</v>
      </c>
      <c r="S527">
        <f>J527*(1000-(1000*0.61365*exp(17.502*W527/(240.97+W527))/(CD527+CE527)+BY527)/2)/(1000*0.61365*exp(17.502*W527/(240.97+W527))/(CD527+CE527)-BY527)</f>
        <v>0</v>
      </c>
      <c r="T527">
        <f>1/((BS527+1)/(Q527/1.6)+1/(R527/1.37)) + BS527/((BS527+1)/(Q527/1.6) + BS527/(R527/1.37))</f>
        <v>0</v>
      </c>
      <c r="U527">
        <f>(BN527*BQ527)</f>
        <v>0</v>
      </c>
      <c r="V527">
        <f>(CF527+(U527+2*0.95*5.67E-8*(((CF527+$B$7)+273)^4-(CF527+273)^4)-44100*J527)/(1.84*29.3*R527+8*0.95*5.67E-8*(CF527+273)^3))</f>
        <v>0</v>
      </c>
      <c r="W527">
        <f>($C$7*CG527+$D$7*CH527+$E$7*V527)</f>
        <v>0</v>
      </c>
      <c r="X527">
        <f>0.61365*exp(17.502*W527/(240.97+W527))</f>
        <v>0</v>
      </c>
      <c r="Y527">
        <f>(Z527/AA527*100)</f>
        <v>0</v>
      </c>
      <c r="Z527">
        <f>BY527*(CD527+CE527)/1000</f>
        <v>0</v>
      </c>
      <c r="AA527">
        <f>0.61365*exp(17.502*CF527/(240.97+CF527))</f>
        <v>0</v>
      </c>
      <c r="AB527">
        <f>(X527-BY527*(CD527+CE527)/1000)</f>
        <v>0</v>
      </c>
      <c r="AC527">
        <f>(-J527*44100)</f>
        <v>0</v>
      </c>
      <c r="AD527">
        <f>2*29.3*R527*0.92*(CF527-W527)</f>
        <v>0</v>
      </c>
      <c r="AE527">
        <f>2*0.95*5.67E-8*(((CF527+$B$7)+273)^4-(W527+273)^4)</f>
        <v>0</v>
      </c>
      <c r="AF527">
        <f>U527+AE527+AC527+AD527</f>
        <v>0</v>
      </c>
      <c r="AG527">
        <v>8</v>
      </c>
      <c r="AH527">
        <v>1</v>
      </c>
      <c r="AI527">
        <f>IF(AG527*$H$13&gt;=AK527,1.0,(AK527/(AK527-AG527*$H$13)))</f>
        <v>0</v>
      </c>
      <c r="AJ527">
        <f>(AI527-1)*100</f>
        <v>0</v>
      </c>
      <c r="AK527">
        <f>MAX(0,($B$13+$C$13*CK527)/(1+$D$13*CK527)*CD527/(CF527+273)*$E$13)</f>
        <v>0</v>
      </c>
      <c r="AL527" t="s">
        <v>292</v>
      </c>
      <c r="AM527" t="s">
        <v>292</v>
      </c>
      <c r="AN527">
        <v>0</v>
      </c>
      <c r="AO527">
        <v>0</v>
      </c>
      <c r="AP527">
        <f>1-AN527/AO527</f>
        <v>0</v>
      </c>
      <c r="AQ527">
        <v>0</v>
      </c>
      <c r="AR527" t="s">
        <v>292</v>
      </c>
      <c r="AS527" t="s">
        <v>292</v>
      </c>
      <c r="AT527">
        <v>0</v>
      </c>
      <c r="AU527">
        <v>0</v>
      </c>
      <c r="AV527">
        <f>1-AT527/AU527</f>
        <v>0</v>
      </c>
      <c r="AW527">
        <v>0.5</v>
      </c>
      <c r="AX527">
        <f>BO527</f>
        <v>0</v>
      </c>
      <c r="AY527">
        <f>L527</f>
        <v>0</v>
      </c>
      <c r="AZ527">
        <f>AV527*AW527*AX527</f>
        <v>0</v>
      </c>
      <c r="BA527">
        <f>(AY527-AQ527)/AX527</f>
        <v>0</v>
      </c>
      <c r="BB527">
        <f>(AO527-AU527)/AU527</f>
        <v>0</v>
      </c>
      <c r="BC527">
        <f>AN527/(AP527+AN527/AU527)</f>
        <v>0</v>
      </c>
      <c r="BD527" t="s">
        <v>292</v>
      </c>
      <c r="BE527">
        <v>0</v>
      </c>
      <c r="BF527">
        <f>IF(BE527&lt;&gt;0, BE527, BC527)</f>
        <v>0</v>
      </c>
      <c r="BG527">
        <f>1-BF527/AU527</f>
        <v>0</v>
      </c>
      <c r="BH527">
        <f>(AU527-AT527)/(AU527-BF527)</f>
        <v>0</v>
      </c>
      <c r="BI527">
        <f>(AO527-AU527)/(AO527-BF527)</f>
        <v>0</v>
      </c>
      <c r="BJ527">
        <f>(AU527-AT527)/(AU527-AN527)</f>
        <v>0</v>
      </c>
      <c r="BK527">
        <f>(AO527-AU527)/(AO527-AN527)</f>
        <v>0</v>
      </c>
      <c r="BL527">
        <f>(BH527*BF527/AT527)</f>
        <v>0</v>
      </c>
      <c r="BM527">
        <f>(1-BL527)</f>
        <v>0</v>
      </c>
      <c r="BN527">
        <f>$B$11*CL527+$C$11*CM527+$F$11*CN527*(1-CQ527)</f>
        <v>0</v>
      </c>
      <c r="BO527">
        <f>BN527*BP527</f>
        <v>0</v>
      </c>
      <c r="BP527">
        <f>($B$11*$D$9+$C$11*$D$9+$F$11*((DA527+CS527)/MAX(DA527+CS527+DB527, 0.1)*$I$9+DB527/MAX(DA527+CS527+DB527, 0.1)*$J$9))/($B$11+$C$11+$F$11)</f>
        <v>0</v>
      </c>
      <c r="BQ527">
        <f>($B$11*$K$9+$C$11*$K$9+$F$11*((DA527+CS527)/MAX(DA527+CS527+DB527, 0.1)*$P$9+DB527/MAX(DA527+CS527+DB527, 0.1)*$Q$9))/($B$11+$C$11+$F$11)</f>
        <v>0</v>
      </c>
      <c r="BR527">
        <v>6</v>
      </c>
      <c r="BS527">
        <v>0.5</v>
      </c>
      <c r="BT527" t="s">
        <v>293</v>
      </c>
      <c r="BU527">
        <v>2</v>
      </c>
      <c r="BV527">
        <v>1626127333.6</v>
      </c>
      <c r="BW527">
        <v>399.104666666667</v>
      </c>
      <c r="BX527">
        <v>419.723666666667</v>
      </c>
      <c r="BY527">
        <v>17.8263333333333</v>
      </c>
      <c r="BZ527">
        <v>11.0943666666667</v>
      </c>
      <c r="CA527">
        <v>396.979666666667</v>
      </c>
      <c r="CB527">
        <v>17.7912666666667</v>
      </c>
      <c r="CC527">
        <v>900.010666666667</v>
      </c>
      <c r="CD527">
        <v>100.768</v>
      </c>
      <c r="CE527">
        <v>0.112825333333333</v>
      </c>
      <c r="CF527">
        <v>33.5860333333333</v>
      </c>
      <c r="CG527">
        <v>31.0248666666667</v>
      </c>
      <c r="CH527">
        <v>999.9</v>
      </c>
      <c r="CI527">
        <v>0</v>
      </c>
      <c r="CJ527">
        <v>0</v>
      </c>
      <c r="CK527">
        <v>9996.23333333333</v>
      </c>
      <c r="CL527">
        <v>0</v>
      </c>
      <c r="CM527">
        <v>0.221023</v>
      </c>
      <c r="CN527">
        <v>1459.96</v>
      </c>
      <c r="CO527">
        <v>0.973005666666667</v>
      </c>
      <c r="CP527">
        <v>0.0269945333333333</v>
      </c>
      <c r="CQ527">
        <v>0</v>
      </c>
      <c r="CR527">
        <v>883.871666666667</v>
      </c>
      <c r="CS527">
        <v>4.99999</v>
      </c>
      <c r="CT527">
        <v>13012.7333333333</v>
      </c>
      <c r="CU527">
        <v>12728</v>
      </c>
      <c r="CV527">
        <v>41.375</v>
      </c>
      <c r="CW527">
        <v>42.812</v>
      </c>
      <c r="CX527">
        <v>42.187</v>
      </c>
      <c r="CY527">
        <v>42.437</v>
      </c>
      <c r="CZ527">
        <v>43.979</v>
      </c>
      <c r="DA527">
        <v>1415.68</v>
      </c>
      <c r="DB527">
        <v>39.28</v>
      </c>
      <c r="DC527">
        <v>0</v>
      </c>
      <c r="DD527">
        <v>1626127344.1</v>
      </c>
      <c r="DE527">
        <v>0</v>
      </c>
      <c r="DF527">
        <v>883.753269230769</v>
      </c>
      <c r="DG527">
        <v>2.08037607231679</v>
      </c>
      <c r="DH527">
        <v>31.4051282689748</v>
      </c>
      <c r="DI527">
        <v>13009.9230769231</v>
      </c>
      <c r="DJ527">
        <v>15</v>
      </c>
      <c r="DK527">
        <v>1626126261</v>
      </c>
      <c r="DL527" t="s">
        <v>294</v>
      </c>
      <c r="DM527">
        <v>1626126255</v>
      </c>
      <c r="DN527">
        <v>1626126261</v>
      </c>
      <c r="DO527">
        <v>7</v>
      </c>
      <c r="DP527">
        <v>0.339</v>
      </c>
      <c r="DQ527">
        <v>0.02</v>
      </c>
      <c r="DR527">
        <v>2.158</v>
      </c>
      <c r="DS527">
        <v>-0.064</v>
      </c>
      <c r="DT527">
        <v>420</v>
      </c>
      <c r="DU527">
        <v>4</v>
      </c>
      <c r="DV527">
        <v>0.09</v>
      </c>
      <c r="DW527">
        <v>0.05</v>
      </c>
      <c r="DX527">
        <v>-20.7099243902439</v>
      </c>
      <c r="DY527">
        <v>0.950055052264847</v>
      </c>
      <c r="DZ527">
        <v>0.100626253133812</v>
      </c>
      <c r="EA527">
        <v>0</v>
      </c>
      <c r="EB527">
        <v>883.656088235294</v>
      </c>
      <c r="EC527">
        <v>1.86211485473458</v>
      </c>
      <c r="ED527">
        <v>0.317137321124192</v>
      </c>
      <c r="EE527">
        <v>1</v>
      </c>
      <c r="EF527">
        <v>6.69044317073171</v>
      </c>
      <c r="EG527">
        <v>0.176053797909411</v>
      </c>
      <c r="EH527">
        <v>0.0205918403729842</v>
      </c>
      <c r="EI527">
        <v>0</v>
      </c>
      <c r="EJ527">
        <v>1</v>
      </c>
      <c r="EK527">
        <v>3</v>
      </c>
      <c r="EL527" t="s">
        <v>459</v>
      </c>
      <c r="EM527">
        <v>100</v>
      </c>
      <c r="EN527">
        <v>100</v>
      </c>
      <c r="EO527">
        <v>2.125</v>
      </c>
      <c r="EP527">
        <v>0.0353</v>
      </c>
      <c r="EQ527">
        <v>1.36772170046793</v>
      </c>
      <c r="ER527">
        <v>0.00225868272383977</v>
      </c>
      <c r="ES527">
        <v>-9.96746185667655e-07</v>
      </c>
      <c r="ET527">
        <v>2.83711317370827e-10</v>
      </c>
      <c r="EU527">
        <v>-0.063082517618382</v>
      </c>
      <c r="EV527">
        <v>-0.00217948432402501</v>
      </c>
      <c r="EW527">
        <v>0.000453263451741206</v>
      </c>
      <c r="EX527">
        <v>-1.16319206543697e-06</v>
      </c>
      <c r="EY527">
        <v>-2</v>
      </c>
      <c r="EZ527">
        <v>2196</v>
      </c>
      <c r="FA527">
        <v>1</v>
      </c>
      <c r="FB527">
        <v>25</v>
      </c>
      <c r="FC527">
        <v>18</v>
      </c>
      <c r="FD527">
        <v>17.9</v>
      </c>
      <c r="FE527">
        <v>18</v>
      </c>
      <c r="FF527">
        <v>950.703</v>
      </c>
      <c r="FG527">
        <v>434.005</v>
      </c>
      <c r="FH527">
        <v>41.479</v>
      </c>
      <c r="FI527">
        <v>25.757</v>
      </c>
      <c r="FJ527">
        <v>30.0007</v>
      </c>
      <c r="FK527">
        <v>25.6589</v>
      </c>
      <c r="FL527">
        <v>25.6758</v>
      </c>
      <c r="FM527">
        <v>25.4135</v>
      </c>
      <c r="FN527">
        <v>40.8203</v>
      </c>
      <c r="FO527">
        <v>0</v>
      </c>
      <c r="FP527">
        <v>41.57</v>
      </c>
      <c r="FQ527">
        <v>420</v>
      </c>
      <c r="FR527">
        <v>11.2927</v>
      </c>
      <c r="FS527">
        <v>101.418</v>
      </c>
      <c r="FT527">
        <v>102.022</v>
      </c>
    </row>
    <row r="528" spans="1:176">
      <c r="A528">
        <v>512</v>
      </c>
      <c r="B528">
        <v>1626127336.6</v>
      </c>
      <c r="C528">
        <v>1022.09999990463</v>
      </c>
      <c r="D528" t="s">
        <v>1318</v>
      </c>
      <c r="E528" t="s">
        <v>1319</v>
      </c>
      <c r="F528">
        <v>1</v>
      </c>
      <c r="I528">
        <v>1626127335.6</v>
      </c>
      <c r="J528">
        <f>(K528)/1000</f>
        <v>0</v>
      </c>
      <c r="K528">
        <f>1000*CC528*AI528*(BY528-BZ528)/(100*BR528*(1000-AI528*BY528))</f>
        <v>0</v>
      </c>
      <c r="L528">
        <f>CC528*AI528*(BX528-BW528*(1000-AI528*BZ528)/(1000-AI528*BY528))/(100*BR528)</f>
        <v>0</v>
      </c>
      <c r="M528">
        <f>BW528 - IF(AI528&gt;1, L528*BR528*100.0/(AK528*CK528), 0)</f>
        <v>0</v>
      </c>
      <c r="N528">
        <f>((T528-J528/2)*M528-L528)/(T528+J528/2)</f>
        <v>0</v>
      </c>
      <c r="O528">
        <f>N528*(CD528+CE528)/1000.0</f>
        <v>0</v>
      </c>
      <c r="P528">
        <f>(BW528 - IF(AI528&gt;1, L528*BR528*100.0/(AK528*CK528), 0))*(CD528+CE528)/1000.0</f>
        <v>0</v>
      </c>
      <c r="Q528">
        <f>2.0/((1/S528-1/R528)+SIGN(S528)*SQRT((1/S528-1/R528)*(1/S528-1/R528) + 4*BS528/((BS528+1)*(BS528+1))*(2*1/S528*1/R528-1/R528*1/R528)))</f>
        <v>0</v>
      </c>
      <c r="R528">
        <f>IF(LEFT(BT528,1)&lt;&gt;"0",IF(LEFT(BT528,1)="1",3.0,BU528),$D$5+$E$5*(CK528*CD528/($K$5*1000))+$F$5*(CK528*CD528/($K$5*1000))*MAX(MIN(BR528,$J$5),$I$5)*MAX(MIN(BR528,$J$5),$I$5)+$G$5*MAX(MIN(BR528,$J$5),$I$5)*(CK528*CD528/($K$5*1000))+$H$5*(CK528*CD528/($K$5*1000))*(CK528*CD528/($K$5*1000)))</f>
        <v>0</v>
      </c>
      <c r="S528">
        <f>J528*(1000-(1000*0.61365*exp(17.502*W528/(240.97+W528))/(CD528+CE528)+BY528)/2)/(1000*0.61365*exp(17.502*W528/(240.97+W528))/(CD528+CE528)-BY528)</f>
        <v>0</v>
      </c>
      <c r="T528">
        <f>1/((BS528+1)/(Q528/1.6)+1/(R528/1.37)) + BS528/((BS528+1)/(Q528/1.6) + BS528/(R528/1.37))</f>
        <v>0</v>
      </c>
      <c r="U528">
        <f>(BN528*BQ528)</f>
        <v>0</v>
      </c>
      <c r="V528">
        <f>(CF528+(U528+2*0.95*5.67E-8*(((CF528+$B$7)+273)^4-(CF528+273)^4)-44100*J528)/(1.84*29.3*R528+8*0.95*5.67E-8*(CF528+273)^3))</f>
        <v>0</v>
      </c>
      <c r="W528">
        <f>($C$7*CG528+$D$7*CH528+$E$7*V528)</f>
        <v>0</v>
      </c>
      <c r="X528">
        <f>0.61365*exp(17.502*W528/(240.97+W528))</f>
        <v>0</v>
      </c>
      <c r="Y528">
        <f>(Z528/AA528*100)</f>
        <v>0</v>
      </c>
      <c r="Z528">
        <f>BY528*(CD528+CE528)/1000</f>
        <v>0</v>
      </c>
      <c r="AA528">
        <f>0.61365*exp(17.502*CF528/(240.97+CF528))</f>
        <v>0</v>
      </c>
      <c r="AB528">
        <f>(X528-BY528*(CD528+CE528)/1000)</f>
        <v>0</v>
      </c>
      <c r="AC528">
        <f>(-J528*44100)</f>
        <v>0</v>
      </c>
      <c r="AD528">
        <f>2*29.3*R528*0.92*(CF528-W528)</f>
        <v>0</v>
      </c>
      <c r="AE528">
        <f>2*0.95*5.67E-8*(((CF528+$B$7)+273)^4-(W528+273)^4)</f>
        <v>0</v>
      </c>
      <c r="AF528">
        <f>U528+AE528+AC528+AD528</f>
        <v>0</v>
      </c>
      <c r="AG528">
        <v>8</v>
      </c>
      <c r="AH528">
        <v>1</v>
      </c>
      <c r="AI528">
        <f>IF(AG528*$H$13&gt;=AK528,1.0,(AK528/(AK528-AG528*$H$13)))</f>
        <v>0</v>
      </c>
      <c r="AJ528">
        <f>(AI528-1)*100</f>
        <v>0</v>
      </c>
      <c r="AK528">
        <f>MAX(0,($B$13+$C$13*CK528)/(1+$D$13*CK528)*CD528/(CF528+273)*$E$13)</f>
        <v>0</v>
      </c>
      <c r="AL528" t="s">
        <v>292</v>
      </c>
      <c r="AM528" t="s">
        <v>292</v>
      </c>
      <c r="AN528">
        <v>0</v>
      </c>
      <c r="AO528">
        <v>0</v>
      </c>
      <c r="AP528">
        <f>1-AN528/AO528</f>
        <v>0</v>
      </c>
      <c r="AQ528">
        <v>0</v>
      </c>
      <c r="AR528" t="s">
        <v>292</v>
      </c>
      <c r="AS528" t="s">
        <v>292</v>
      </c>
      <c r="AT528">
        <v>0</v>
      </c>
      <c r="AU528">
        <v>0</v>
      </c>
      <c r="AV528">
        <f>1-AT528/AU528</f>
        <v>0</v>
      </c>
      <c r="AW528">
        <v>0.5</v>
      </c>
      <c r="AX528">
        <f>BO528</f>
        <v>0</v>
      </c>
      <c r="AY528">
        <f>L528</f>
        <v>0</v>
      </c>
      <c r="AZ528">
        <f>AV528*AW528*AX528</f>
        <v>0</v>
      </c>
      <c r="BA528">
        <f>(AY528-AQ528)/AX528</f>
        <v>0</v>
      </c>
      <c r="BB528">
        <f>(AO528-AU528)/AU528</f>
        <v>0</v>
      </c>
      <c r="BC528">
        <f>AN528/(AP528+AN528/AU528)</f>
        <v>0</v>
      </c>
      <c r="BD528" t="s">
        <v>292</v>
      </c>
      <c r="BE528">
        <v>0</v>
      </c>
      <c r="BF528">
        <f>IF(BE528&lt;&gt;0, BE528, BC528)</f>
        <v>0</v>
      </c>
      <c r="BG528">
        <f>1-BF528/AU528</f>
        <v>0</v>
      </c>
      <c r="BH528">
        <f>(AU528-AT528)/(AU528-BF528)</f>
        <v>0</v>
      </c>
      <c r="BI528">
        <f>(AO528-AU528)/(AO528-BF528)</f>
        <v>0</v>
      </c>
      <c r="BJ528">
        <f>(AU528-AT528)/(AU528-AN528)</f>
        <v>0</v>
      </c>
      <c r="BK528">
        <f>(AO528-AU528)/(AO528-AN528)</f>
        <v>0</v>
      </c>
      <c r="BL528">
        <f>(BH528*BF528/AT528)</f>
        <v>0</v>
      </c>
      <c r="BM528">
        <f>(1-BL528)</f>
        <v>0</v>
      </c>
      <c r="BN528">
        <f>$B$11*CL528+$C$11*CM528+$F$11*CN528*(1-CQ528)</f>
        <v>0</v>
      </c>
      <c r="BO528">
        <f>BN528*BP528</f>
        <v>0</v>
      </c>
      <c r="BP528">
        <f>($B$11*$D$9+$C$11*$D$9+$F$11*((DA528+CS528)/MAX(DA528+CS528+DB528, 0.1)*$I$9+DB528/MAX(DA528+CS528+DB528, 0.1)*$J$9))/($B$11+$C$11+$F$11)</f>
        <v>0</v>
      </c>
      <c r="BQ528">
        <f>($B$11*$K$9+$C$11*$K$9+$F$11*((DA528+CS528)/MAX(DA528+CS528+DB528, 0.1)*$P$9+DB528/MAX(DA528+CS528+DB528, 0.1)*$Q$9))/($B$11+$C$11+$F$11)</f>
        <v>0</v>
      </c>
      <c r="BR528">
        <v>6</v>
      </c>
      <c r="BS528">
        <v>0.5</v>
      </c>
      <c r="BT528" t="s">
        <v>293</v>
      </c>
      <c r="BU528">
        <v>2</v>
      </c>
      <c r="BV528">
        <v>1626127335.6</v>
      </c>
      <c r="BW528">
        <v>399.075</v>
      </c>
      <c r="BX528">
        <v>419.732666666667</v>
      </c>
      <c r="BY528">
        <v>17.8621666666667</v>
      </c>
      <c r="BZ528">
        <v>11.1373666666667</v>
      </c>
      <c r="CA528">
        <v>396.95</v>
      </c>
      <c r="CB528">
        <v>17.8266333333333</v>
      </c>
      <c r="CC528">
        <v>900.034666666667</v>
      </c>
      <c r="CD528">
        <v>100.767</v>
      </c>
      <c r="CE528">
        <v>0.113330666666667</v>
      </c>
      <c r="CF528">
        <v>33.6297666666667</v>
      </c>
      <c r="CG528">
        <v>31.0713666666667</v>
      </c>
      <c r="CH528">
        <v>999.9</v>
      </c>
      <c r="CI528">
        <v>0</v>
      </c>
      <c r="CJ528">
        <v>0</v>
      </c>
      <c r="CK528">
        <v>9995.84</v>
      </c>
      <c r="CL528">
        <v>0</v>
      </c>
      <c r="CM528">
        <v>0.221023</v>
      </c>
      <c r="CN528">
        <v>1459.95333333333</v>
      </c>
      <c r="CO528">
        <v>0.973005666666667</v>
      </c>
      <c r="CP528">
        <v>0.0269945333333333</v>
      </c>
      <c r="CQ528">
        <v>0</v>
      </c>
      <c r="CR528">
        <v>883.931666666667</v>
      </c>
      <c r="CS528">
        <v>4.99999</v>
      </c>
      <c r="CT528">
        <v>13013.6666666667</v>
      </c>
      <c r="CU528">
        <v>12727.9666666667</v>
      </c>
      <c r="CV528">
        <v>41.375</v>
      </c>
      <c r="CW528">
        <v>42.812</v>
      </c>
      <c r="CX528">
        <v>42.187</v>
      </c>
      <c r="CY528">
        <v>42.479</v>
      </c>
      <c r="CZ528">
        <v>43.979</v>
      </c>
      <c r="DA528">
        <v>1415.67333333333</v>
      </c>
      <c r="DB528">
        <v>39.28</v>
      </c>
      <c r="DC528">
        <v>0</v>
      </c>
      <c r="DD528">
        <v>1626127345.9</v>
      </c>
      <c r="DE528">
        <v>0</v>
      </c>
      <c r="DF528">
        <v>883.84052</v>
      </c>
      <c r="DG528">
        <v>0.584230760771886</v>
      </c>
      <c r="DH528">
        <v>31.7230769477932</v>
      </c>
      <c r="DI528">
        <v>13011.068</v>
      </c>
      <c r="DJ528">
        <v>15</v>
      </c>
      <c r="DK528">
        <v>1626126261</v>
      </c>
      <c r="DL528" t="s">
        <v>294</v>
      </c>
      <c r="DM528">
        <v>1626126255</v>
      </c>
      <c r="DN528">
        <v>1626126261</v>
      </c>
      <c r="DO528">
        <v>7</v>
      </c>
      <c r="DP528">
        <v>0.339</v>
      </c>
      <c r="DQ528">
        <v>0.02</v>
      </c>
      <c r="DR528">
        <v>2.158</v>
      </c>
      <c r="DS528">
        <v>-0.064</v>
      </c>
      <c r="DT528">
        <v>420</v>
      </c>
      <c r="DU528">
        <v>4</v>
      </c>
      <c r="DV528">
        <v>0.09</v>
      </c>
      <c r="DW528">
        <v>0.05</v>
      </c>
      <c r="DX528">
        <v>-20.6941097560976</v>
      </c>
      <c r="DY528">
        <v>0.858165156794421</v>
      </c>
      <c r="DZ528">
        <v>0.0961020336955897</v>
      </c>
      <c r="EA528">
        <v>0</v>
      </c>
      <c r="EB528">
        <v>883.714939393939</v>
      </c>
      <c r="EC528">
        <v>1.8560373222414</v>
      </c>
      <c r="ED528">
        <v>0.313073032373653</v>
      </c>
      <c r="EE528">
        <v>1</v>
      </c>
      <c r="EF528">
        <v>6.69590853658537</v>
      </c>
      <c r="EG528">
        <v>0.202769477351904</v>
      </c>
      <c r="EH528">
        <v>0.0225543120706522</v>
      </c>
      <c r="EI528">
        <v>0</v>
      </c>
      <c r="EJ528">
        <v>1</v>
      </c>
      <c r="EK528">
        <v>3</v>
      </c>
      <c r="EL528" t="s">
        <v>459</v>
      </c>
      <c r="EM528">
        <v>100</v>
      </c>
      <c r="EN528">
        <v>100</v>
      </c>
      <c r="EO528">
        <v>2.125</v>
      </c>
      <c r="EP528">
        <v>0.0358</v>
      </c>
      <c r="EQ528">
        <v>1.36772170046793</v>
      </c>
      <c r="ER528">
        <v>0.00225868272383977</v>
      </c>
      <c r="ES528">
        <v>-9.96746185667655e-07</v>
      </c>
      <c r="ET528">
        <v>2.83711317370827e-10</v>
      </c>
      <c r="EU528">
        <v>-0.063082517618382</v>
      </c>
      <c r="EV528">
        <v>-0.00217948432402501</v>
      </c>
      <c r="EW528">
        <v>0.000453263451741206</v>
      </c>
      <c r="EX528">
        <v>-1.16319206543697e-06</v>
      </c>
      <c r="EY528">
        <v>-2</v>
      </c>
      <c r="EZ528">
        <v>2196</v>
      </c>
      <c r="FA528">
        <v>1</v>
      </c>
      <c r="FB528">
        <v>25</v>
      </c>
      <c r="FC528">
        <v>18</v>
      </c>
      <c r="FD528">
        <v>17.9</v>
      </c>
      <c r="FE528">
        <v>18</v>
      </c>
      <c r="FF528">
        <v>950.333</v>
      </c>
      <c r="FG528">
        <v>434.232</v>
      </c>
      <c r="FH528">
        <v>41.5392</v>
      </c>
      <c r="FI528">
        <v>25.7602</v>
      </c>
      <c r="FJ528">
        <v>30.0007</v>
      </c>
      <c r="FK528">
        <v>25.6616</v>
      </c>
      <c r="FL528">
        <v>25.678</v>
      </c>
      <c r="FM528">
        <v>25.417</v>
      </c>
      <c r="FN528">
        <v>40.3795</v>
      </c>
      <c r="FO528">
        <v>0</v>
      </c>
      <c r="FP528">
        <v>41.68</v>
      </c>
      <c r="FQ528">
        <v>420</v>
      </c>
      <c r="FR528">
        <v>11.3645</v>
      </c>
      <c r="FS528">
        <v>101.418</v>
      </c>
      <c r="FT528">
        <v>102.022</v>
      </c>
    </row>
    <row r="529" spans="1:176">
      <c r="A529">
        <v>513</v>
      </c>
      <c r="B529">
        <v>1626127338.6</v>
      </c>
      <c r="C529">
        <v>1024.09999990463</v>
      </c>
      <c r="D529" t="s">
        <v>1320</v>
      </c>
      <c r="E529" t="s">
        <v>1321</v>
      </c>
      <c r="F529">
        <v>1</v>
      </c>
      <c r="I529">
        <v>1626127337.6</v>
      </c>
      <c r="J529">
        <f>(K529)/1000</f>
        <v>0</v>
      </c>
      <c r="K529">
        <f>1000*CC529*AI529*(BY529-BZ529)/(100*BR529*(1000-AI529*BY529))</f>
        <v>0</v>
      </c>
      <c r="L529">
        <f>CC529*AI529*(BX529-BW529*(1000-AI529*BZ529)/(1000-AI529*BY529))/(100*BR529)</f>
        <v>0</v>
      </c>
      <c r="M529">
        <f>BW529 - IF(AI529&gt;1, L529*BR529*100.0/(AK529*CK529), 0)</f>
        <v>0</v>
      </c>
      <c r="N529">
        <f>((T529-J529/2)*M529-L529)/(T529+J529/2)</f>
        <v>0</v>
      </c>
      <c r="O529">
        <f>N529*(CD529+CE529)/1000.0</f>
        <v>0</v>
      </c>
      <c r="P529">
        <f>(BW529 - IF(AI529&gt;1, L529*BR529*100.0/(AK529*CK529), 0))*(CD529+CE529)/1000.0</f>
        <v>0</v>
      </c>
      <c r="Q529">
        <f>2.0/((1/S529-1/R529)+SIGN(S529)*SQRT((1/S529-1/R529)*(1/S529-1/R529) + 4*BS529/((BS529+1)*(BS529+1))*(2*1/S529*1/R529-1/R529*1/R529)))</f>
        <v>0</v>
      </c>
      <c r="R529">
        <f>IF(LEFT(BT529,1)&lt;&gt;"0",IF(LEFT(BT529,1)="1",3.0,BU529),$D$5+$E$5*(CK529*CD529/($K$5*1000))+$F$5*(CK529*CD529/($K$5*1000))*MAX(MIN(BR529,$J$5),$I$5)*MAX(MIN(BR529,$J$5),$I$5)+$G$5*MAX(MIN(BR529,$J$5),$I$5)*(CK529*CD529/($K$5*1000))+$H$5*(CK529*CD529/($K$5*1000))*(CK529*CD529/($K$5*1000)))</f>
        <v>0</v>
      </c>
      <c r="S529">
        <f>J529*(1000-(1000*0.61365*exp(17.502*W529/(240.97+W529))/(CD529+CE529)+BY529)/2)/(1000*0.61365*exp(17.502*W529/(240.97+W529))/(CD529+CE529)-BY529)</f>
        <v>0</v>
      </c>
      <c r="T529">
        <f>1/((BS529+1)/(Q529/1.6)+1/(R529/1.37)) + BS529/((BS529+1)/(Q529/1.6) + BS529/(R529/1.37))</f>
        <v>0</v>
      </c>
      <c r="U529">
        <f>(BN529*BQ529)</f>
        <v>0</v>
      </c>
      <c r="V529">
        <f>(CF529+(U529+2*0.95*5.67E-8*(((CF529+$B$7)+273)^4-(CF529+273)^4)-44100*J529)/(1.84*29.3*R529+8*0.95*5.67E-8*(CF529+273)^3))</f>
        <v>0</v>
      </c>
      <c r="W529">
        <f>($C$7*CG529+$D$7*CH529+$E$7*V529)</f>
        <v>0</v>
      </c>
      <c r="X529">
        <f>0.61365*exp(17.502*W529/(240.97+W529))</f>
        <v>0</v>
      </c>
      <c r="Y529">
        <f>(Z529/AA529*100)</f>
        <v>0</v>
      </c>
      <c r="Z529">
        <f>BY529*(CD529+CE529)/1000</f>
        <v>0</v>
      </c>
      <c r="AA529">
        <f>0.61365*exp(17.502*CF529/(240.97+CF529))</f>
        <v>0</v>
      </c>
      <c r="AB529">
        <f>(X529-BY529*(CD529+CE529)/1000)</f>
        <v>0</v>
      </c>
      <c r="AC529">
        <f>(-J529*44100)</f>
        <v>0</v>
      </c>
      <c r="AD529">
        <f>2*29.3*R529*0.92*(CF529-W529)</f>
        <v>0</v>
      </c>
      <c r="AE529">
        <f>2*0.95*5.67E-8*(((CF529+$B$7)+273)^4-(W529+273)^4)</f>
        <v>0</v>
      </c>
      <c r="AF529">
        <f>U529+AE529+AC529+AD529</f>
        <v>0</v>
      </c>
      <c r="AG529">
        <v>8</v>
      </c>
      <c r="AH529">
        <v>1</v>
      </c>
      <c r="AI529">
        <f>IF(AG529*$H$13&gt;=AK529,1.0,(AK529/(AK529-AG529*$H$13)))</f>
        <v>0</v>
      </c>
      <c r="AJ529">
        <f>(AI529-1)*100</f>
        <v>0</v>
      </c>
      <c r="AK529">
        <f>MAX(0,($B$13+$C$13*CK529)/(1+$D$13*CK529)*CD529/(CF529+273)*$E$13)</f>
        <v>0</v>
      </c>
      <c r="AL529" t="s">
        <v>292</v>
      </c>
      <c r="AM529" t="s">
        <v>292</v>
      </c>
      <c r="AN529">
        <v>0</v>
      </c>
      <c r="AO529">
        <v>0</v>
      </c>
      <c r="AP529">
        <f>1-AN529/AO529</f>
        <v>0</v>
      </c>
      <c r="AQ529">
        <v>0</v>
      </c>
      <c r="AR529" t="s">
        <v>292</v>
      </c>
      <c r="AS529" t="s">
        <v>292</v>
      </c>
      <c r="AT529">
        <v>0</v>
      </c>
      <c r="AU529">
        <v>0</v>
      </c>
      <c r="AV529">
        <f>1-AT529/AU529</f>
        <v>0</v>
      </c>
      <c r="AW529">
        <v>0.5</v>
      </c>
      <c r="AX529">
        <f>BO529</f>
        <v>0</v>
      </c>
      <c r="AY529">
        <f>L529</f>
        <v>0</v>
      </c>
      <c r="AZ529">
        <f>AV529*AW529*AX529</f>
        <v>0</v>
      </c>
      <c r="BA529">
        <f>(AY529-AQ529)/AX529</f>
        <v>0</v>
      </c>
      <c r="BB529">
        <f>(AO529-AU529)/AU529</f>
        <v>0</v>
      </c>
      <c r="BC529">
        <f>AN529/(AP529+AN529/AU529)</f>
        <v>0</v>
      </c>
      <c r="BD529" t="s">
        <v>292</v>
      </c>
      <c r="BE529">
        <v>0</v>
      </c>
      <c r="BF529">
        <f>IF(BE529&lt;&gt;0, BE529, BC529)</f>
        <v>0</v>
      </c>
      <c r="BG529">
        <f>1-BF529/AU529</f>
        <v>0</v>
      </c>
      <c r="BH529">
        <f>(AU529-AT529)/(AU529-BF529)</f>
        <v>0</v>
      </c>
      <c r="BI529">
        <f>(AO529-AU529)/(AO529-BF529)</f>
        <v>0</v>
      </c>
      <c r="BJ529">
        <f>(AU529-AT529)/(AU529-AN529)</f>
        <v>0</v>
      </c>
      <c r="BK529">
        <f>(AO529-AU529)/(AO529-AN529)</f>
        <v>0</v>
      </c>
      <c r="BL529">
        <f>(BH529*BF529/AT529)</f>
        <v>0</v>
      </c>
      <c r="BM529">
        <f>(1-BL529)</f>
        <v>0</v>
      </c>
      <c r="BN529">
        <f>$B$11*CL529+$C$11*CM529+$F$11*CN529*(1-CQ529)</f>
        <v>0</v>
      </c>
      <c r="BO529">
        <f>BN529*BP529</f>
        <v>0</v>
      </c>
      <c r="BP529">
        <f>($B$11*$D$9+$C$11*$D$9+$F$11*((DA529+CS529)/MAX(DA529+CS529+DB529, 0.1)*$I$9+DB529/MAX(DA529+CS529+DB529, 0.1)*$J$9))/($B$11+$C$11+$F$11)</f>
        <v>0</v>
      </c>
      <c r="BQ529">
        <f>($B$11*$K$9+$C$11*$K$9+$F$11*((DA529+CS529)/MAX(DA529+CS529+DB529, 0.1)*$P$9+DB529/MAX(DA529+CS529+DB529, 0.1)*$Q$9))/($B$11+$C$11+$F$11)</f>
        <v>0</v>
      </c>
      <c r="BR529">
        <v>6</v>
      </c>
      <c r="BS529">
        <v>0.5</v>
      </c>
      <c r="BT529" t="s">
        <v>293</v>
      </c>
      <c r="BU529">
        <v>2</v>
      </c>
      <c r="BV529">
        <v>1626127337.6</v>
      </c>
      <c r="BW529">
        <v>399.107333333333</v>
      </c>
      <c r="BX529">
        <v>419.737333333333</v>
      </c>
      <c r="BY529">
        <v>17.901</v>
      </c>
      <c r="BZ529">
        <v>11.182</v>
      </c>
      <c r="CA529">
        <v>396.982333333333</v>
      </c>
      <c r="CB529">
        <v>17.8649666666667</v>
      </c>
      <c r="CC529">
        <v>900.045</v>
      </c>
      <c r="CD529">
        <v>100.767</v>
      </c>
      <c r="CE529">
        <v>0.113433</v>
      </c>
      <c r="CF529">
        <v>33.6713</v>
      </c>
      <c r="CG529">
        <v>31.1159666666667</v>
      </c>
      <c r="CH529">
        <v>999.9</v>
      </c>
      <c r="CI529">
        <v>0</v>
      </c>
      <c r="CJ529">
        <v>0</v>
      </c>
      <c r="CK529">
        <v>9966.04</v>
      </c>
      <c r="CL529">
        <v>0</v>
      </c>
      <c r="CM529">
        <v>0.221023</v>
      </c>
      <c r="CN529">
        <v>1459.95666666667</v>
      </c>
      <c r="CO529">
        <v>0.973005666666667</v>
      </c>
      <c r="CP529">
        <v>0.0269945333333333</v>
      </c>
      <c r="CQ529">
        <v>0</v>
      </c>
      <c r="CR529">
        <v>883.927666666667</v>
      </c>
      <c r="CS529">
        <v>4.99999</v>
      </c>
      <c r="CT529">
        <v>13014.8666666667</v>
      </c>
      <c r="CU529">
        <v>12727.9666666667</v>
      </c>
      <c r="CV529">
        <v>41.375</v>
      </c>
      <c r="CW529">
        <v>42.812</v>
      </c>
      <c r="CX529">
        <v>42.187</v>
      </c>
      <c r="CY529">
        <v>42.5</v>
      </c>
      <c r="CZ529">
        <v>44</v>
      </c>
      <c r="DA529">
        <v>1415.67666666667</v>
      </c>
      <c r="DB529">
        <v>39.28</v>
      </c>
      <c r="DC529">
        <v>0</v>
      </c>
      <c r="DD529">
        <v>1626127347.7</v>
      </c>
      <c r="DE529">
        <v>0</v>
      </c>
      <c r="DF529">
        <v>883.850423076923</v>
      </c>
      <c r="DG529">
        <v>1.19435897278</v>
      </c>
      <c r="DH529">
        <v>30.4649573581053</v>
      </c>
      <c r="DI529">
        <v>13011.9653846154</v>
      </c>
      <c r="DJ529">
        <v>15</v>
      </c>
      <c r="DK529">
        <v>1626126261</v>
      </c>
      <c r="DL529" t="s">
        <v>294</v>
      </c>
      <c r="DM529">
        <v>1626126255</v>
      </c>
      <c r="DN529">
        <v>1626126261</v>
      </c>
      <c r="DO529">
        <v>7</v>
      </c>
      <c r="DP529">
        <v>0.339</v>
      </c>
      <c r="DQ529">
        <v>0.02</v>
      </c>
      <c r="DR529">
        <v>2.158</v>
      </c>
      <c r="DS529">
        <v>-0.064</v>
      </c>
      <c r="DT529">
        <v>420</v>
      </c>
      <c r="DU529">
        <v>4</v>
      </c>
      <c r="DV529">
        <v>0.09</v>
      </c>
      <c r="DW529">
        <v>0.05</v>
      </c>
      <c r="DX529">
        <v>-20.675043902439</v>
      </c>
      <c r="DY529">
        <v>0.631373519163776</v>
      </c>
      <c r="DZ529">
        <v>0.0820139935971085</v>
      </c>
      <c r="EA529">
        <v>0</v>
      </c>
      <c r="EB529">
        <v>883.7548</v>
      </c>
      <c r="EC529">
        <v>1.51079736404972</v>
      </c>
      <c r="ED529">
        <v>0.295158533673008</v>
      </c>
      <c r="EE529">
        <v>1</v>
      </c>
      <c r="EF529">
        <v>6.70083780487805</v>
      </c>
      <c r="EG529">
        <v>0.192545853658542</v>
      </c>
      <c r="EH529">
        <v>0.0219140274167133</v>
      </c>
      <c r="EI529">
        <v>0</v>
      </c>
      <c r="EJ529">
        <v>1</v>
      </c>
      <c r="EK529">
        <v>3</v>
      </c>
      <c r="EL529" t="s">
        <v>459</v>
      </c>
      <c r="EM529">
        <v>100</v>
      </c>
      <c r="EN529">
        <v>100</v>
      </c>
      <c r="EO529">
        <v>2.125</v>
      </c>
      <c r="EP529">
        <v>0.0363</v>
      </c>
      <c r="EQ529">
        <v>1.36772170046793</v>
      </c>
      <c r="ER529">
        <v>0.00225868272383977</v>
      </c>
      <c r="ES529">
        <v>-9.96746185667655e-07</v>
      </c>
      <c r="ET529">
        <v>2.83711317370827e-10</v>
      </c>
      <c r="EU529">
        <v>-0.063082517618382</v>
      </c>
      <c r="EV529">
        <v>-0.00217948432402501</v>
      </c>
      <c r="EW529">
        <v>0.000453263451741206</v>
      </c>
      <c r="EX529">
        <v>-1.16319206543697e-06</v>
      </c>
      <c r="EY529">
        <v>-2</v>
      </c>
      <c r="EZ529">
        <v>2196</v>
      </c>
      <c r="FA529">
        <v>1</v>
      </c>
      <c r="FB529">
        <v>25</v>
      </c>
      <c r="FC529">
        <v>18.1</v>
      </c>
      <c r="FD529">
        <v>18</v>
      </c>
      <c r="FE529">
        <v>18</v>
      </c>
      <c r="FF529">
        <v>950.192</v>
      </c>
      <c r="FG529">
        <v>434.293</v>
      </c>
      <c r="FH529">
        <v>41.5981</v>
      </c>
      <c r="FI529">
        <v>25.764</v>
      </c>
      <c r="FJ529">
        <v>30.0006</v>
      </c>
      <c r="FK529">
        <v>25.6639</v>
      </c>
      <c r="FL529">
        <v>25.68</v>
      </c>
      <c r="FM529">
        <v>25.4203</v>
      </c>
      <c r="FN529">
        <v>40.3795</v>
      </c>
      <c r="FO529">
        <v>0</v>
      </c>
      <c r="FP529">
        <v>41.68</v>
      </c>
      <c r="FQ529">
        <v>420</v>
      </c>
      <c r="FR529">
        <v>11.3855</v>
      </c>
      <c r="FS529">
        <v>101.418</v>
      </c>
      <c r="FT529">
        <v>102.022</v>
      </c>
    </row>
    <row r="530" spans="1:176">
      <c r="A530">
        <v>514</v>
      </c>
      <c r="B530">
        <v>1626127340.6</v>
      </c>
      <c r="C530">
        <v>1026.09999990463</v>
      </c>
      <c r="D530" t="s">
        <v>1322</v>
      </c>
      <c r="E530" t="s">
        <v>1323</v>
      </c>
      <c r="F530">
        <v>1</v>
      </c>
      <c r="I530">
        <v>1626127339.6</v>
      </c>
      <c r="J530">
        <f>(K530)/1000</f>
        <v>0</v>
      </c>
      <c r="K530">
        <f>1000*CC530*AI530*(BY530-BZ530)/(100*BR530*(1000-AI530*BY530))</f>
        <v>0</v>
      </c>
      <c r="L530">
        <f>CC530*AI530*(BX530-BW530*(1000-AI530*BZ530)/(1000-AI530*BY530))/(100*BR530)</f>
        <v>0</v>
      </c>
      <c r="M530">
        <f>BW530 - IF(AI530&gt;1, L530*BR530*100.0/(AK530*CK530), 0)</f>
        <v>0</v>
      </c>
      <c r="N530">
        <f>((T530-J530/2)*M530-L530)/(T530+J530/2)</f>
        <v>0</v>
      </c>
      <c r="O530">
        <f>N530*(CD530+CE530)/1000.0</f>
        <v>0</v>
      </c>
      <c r="P530">
        <f>(BW530 - IF(AI530&gt;1, L530*BR530*100.0/(AK530*CK530), 0))*(CD530+CE530)/1000.0</f>
        <v>0</v>
      </c>
      <c r="Q530">
        <f>2.0/((1/S530-1/R530)+SIGN(S530)*SQRT((1/S530-1/R530)*(1/S530-1/R530) + 4*BS530/((BS530+1)*(BS530+1))*(2*1/S530*1/R530-1/R530*1/R530)))</f>
        <v>0</v>
      </c>
      <c r="R530">
        <f>IF(LEFT(BT530,1)&lt;&gt;"0",IF(LEFT(BT530,1)="1",3.0,BU530),$D$5+$E$5*(CK530*CD530/($K$5*1000))+$F$5*(CK530*CD530/($K$5*1000))*MAX(MIN(BR530,$J$5),$I$5)*MAX(MIN(BR530,$J$5),$I$5)+$G$5*MAX(MIN(BR530,$J$5),$I$5)*(CK530*CD530/($K$5*1000))+$H$5*(CK530*CD530/($K$5*1000))*(CK530*CD530/($K$5*1000)))</f>
        <v>0</v>
      </c>
      <c r="S530">
        <f>J530*(1000-(1000*0.61365*exp(17.502*W530/(240.97+W530))/(CD530+CE530)+BY530)/2)/(1000*0.61365*exp(17.502*W530/(240.97+W530))/(CD530+CE530)-BY530)</f>
        <v>0</v>
      </c>
      <c r="T530">
        <f>1/((BS530+1)/(Q530/1.6)+1/(R530/1.37)) + BS530/((BS530+1)/(Q530/1.6) + BS530/(R530/1.37))</f>
        <v>0</v>
      </c>
      <c r="U530">
        <f>(BN530*BQ530)</f>
        <v>0</v>
      </c>
      <c r="V530">
        <f>(CF530+(U530+2*0.95*5.67E-8*(((CF530+$B$7)+273)^4-(CF530+273)^4)-44100*J530)/(1.84*29.3*R530+8*0.95*5.67E-8*(CF530+273)^3))</f>
        <v>0</v>
      </c>
      <c r="W530">
        <f>($C$7*CG530+$D$7*CH530+$E$7*V530)</f>
        <v>0</v>
      </c>
      <c r="X530">
        <f>0.61365*exp(17.502*W530/(240.97+W530))</f>
        <v>0</v>
      </c>
      <c r="Y530">
        <f>(Z530/AA530*100)</f>
        <v>0</v>
      </c>
      <c r="Z530">
        <f>BY530*(CD530+CE530)/1000</f>
        <v>0</v>
      </c>
      <c r="AA530">
        <f>0.61365*exp(17.502*CF530/(240.97+CF530))</f>
        <v>0</v>
      </c>
      <c r="AB530">
        <f>(X530-BY530*(CD530+CE530)/1000)</f>
        <v>0</v>
      </c>
      <c r="AC530">
        <f>(-J530*44100)</f>
        <v>0</v>
      </c>
      <c r="AD530">
        <f>2*29.3*R530*0.92*(CF530-W530)</f>
        <v>0</v>
      </c>
      <c r="AE530">
        <f>2*0.95*5.67E-8*(((CF530+$B$7)+273)^4-(W530+273)^4)</f>
        <v>0</v>
      </c>
      <c r="AF530">
        <f>U530+AE530+AC530+AD530</f>
        <v>0</v>
      </c>
      <c r="AG530">
        <v>8</v>
      </c>
      <c r="AH530">
        <v>1</v>
      </c>
      <c r="AI530">
        <f>IF(AG530*$H$13&gt;=AK530,1.0,(AK530/(AK530-AG530*$H$13)))</f>
        <v>0</v>
      </c>
      <c r="AJ530">
        <f>(AI530-1)*100</f>
        <v>0</v>
      </c>
      <c r="AK530">
        <f>MAX(0,($B$13+$C$13*CK530)/(1+$D$13*CK530)*CD530/(CF530+273)*$E$13)</f>
        <v>0</v>
      </c>
      <c r="AL530" t="s">
        <v>292</v>
      </c>
      <c r="AM530" t="s">
        <v>292</v>
      </c>
      <c r="AN530">
        <v>0</v>
      </c>
      <c r="AO530">
        <v>0</v>
      </c>
      <c r="AP530">
        <f>1-AN530/AO530</f>
        <v>0</v>
      </c>
      <c r="AQ530">
        <v>0</v>
      </c>
      <c r="AR530" t="s">
        <v>292</v>
      </c>
      <c r="AS530" t="s">
        <v>292</v>
      </c>
      <c r="AT530">
        <v>0</v>
      </c>
      <c r="AU530">
        <v>0</v>
      </c>
      <c r="AV530">
        <f>1-AT530/AU530</f>
        <v>0</v>
      </c>
      <c r="AW530">
        <v>0.5</v>
      </c>
      <c r="AX530">
        <f>BO530</f>
        <v>0</v>
      </c>
      <c r="AY530">
        <f>L530</f>
        <v>0</v>
      </c>
      <c r="AZ530">
        <f>AV530*AW530*AX530</f>
        <v>0</v>
      </c>
      <c r="BA530">
        <f>(AY530-AQ530)/AX530</f>
        <v>0</v>
      </c>
      <c r="BB530">
        <f>(AO530-AU530)/AU530</f>
        <v>0</v>
      </c>
      <c r="BC530">
        <f>AN530/(AP530+AN530/AU530)</f>
        <v>0</v>
      </c>
      <c r="BD530" t="s">
        <v>292</v>
      </c>
      <c r="BE530">
        <v>0</v>
      </c>
      <c r="BF530">
        <f>IF(BE530&lt;&gt;0, BE530, BC530)</f>
        <v>0</v>
      </c>
      <c r="BG530">
        <f>1-BF530/AU530</f>
        <v>0</v>
      </c>
      <c r="BH530">
        <f>(AU530-AT530)/(AU530-BF530)</f>
        <v>0</v>
      </c>
      <c r="BI530">
        <f>(AO530-AU530)/(AO530-BF530)</f>
        <v>0</v>
      </c>
      <c r="BJ530">
        <f>(AU530-AT530)/(AU530-AN530)</f>
        <v>0</v>
      </c>
      <c r="BK530">
        <f>(AO530-AU530)/(AO530-AN530)</f>
        <v>0</v>
      </c>
      <c r="BL530">
        <f>(BH530*BF530/AT530)</f>
        <v>0</v>
      </c>
      <c r="BM530">
        <f>(1-BL530)</f>
        <v>0</v>
      </c>
      <c r="BN530">
        <f>$B$11*CL530+$C$11*CM530+$F$11*CN530*(1-CQ530)</f>
        <v>0</v>
      </c>
      <c r="BO530">
        <f>BN530*BP530</f>
        <v>0</v>
      </c>
      <c r="BP530">
        <f>($B$11*$D$9+$C$11*$D$9+$F$11*((DA530+CS530)/MAX(DA530+CS530+DB530, 0.1)*$I$9+DB530/MAX(DA530+CS530+DB530, 0.1)*$J$9))/($B$11+$C$11+$F$11)</f>
        <v>0</v>
      </c>
      <c r="BQ530">
        <f>($B$11*$K$9+$C$11*$K$9+$F$11*((DA530+CS530)/MAX(DA530+CS530+DB530, 0.1)*$P$9+DB530/MAX(DA530+CS530+DB530, 0.1)*$Q$9))/($B$11+$C$11+$F$11)</f>
        <v>0</v>
      </c>
      <c r="BR530">
        <v>6</v>
      </c>
      <c r="BS530">
        <v>0.5</v>
      </c>
      <c r="BT530" t="s">
        <v>293</v>
      </c>
      <c r="BU530">
        <v>2</v>
      </c>
      <c r="BV530">
        <v>1626127339.6</v>
      </c>
      <c r="BW530">
        <v>399.162666666667</v>
      </c>
      <c r="BX530">
        <v>419.780666666667</v>
      </c>
      <c r="BY530">
        <v>17.9438333333333</v>
      </c>
      <c r="BZ530">
        <v>11.2191666666667</v>
      </c>
      <c r="CA530">
        <v>397.037333333333</v>
      </c>
      <c r="CB530">
        <v>17.9073</v>
      </c>
      <c r="CC530">
        <v>900.01</v>
      </c>
      <c r="CD530">
        <v>100.767</v>
      </c>
      <c r="CE530">
        <v>0.112782333333333</v>
      </c>
      <c r="CF530">
        <v>33.7114333333333</v>
      </c>
      <c r="CG530">
        <v>31.1573666666667</v>
      </c>
      <c r="CH530">
        <v>999.9</v>
      </c>
      <c r="CI530">
        <v>0</v>
      </c>
      <c r="CJ530">
        <v>0</v>
      </c>
      <c r="CK530">
        <v>9977.71</v>
      </c>
      <c r="CL530">
        <v>0</v>
      </c>
      <c r="CM530">
        <v>0.221023</v>
      </c>
      <c r="CN530">
        <v>1459.95666666667</v>
      </c>
      <c r="CO530">
        <v>0.973005666666667</v>
      </c>
      <c r="CP530">
        <v>0.0269945333333333</v>
      </c>
      <c r="CQ530">
        <v>0</v>
      </c>
      <c r="CR530">
        <v>883.895</v>
      </c>
      <c r="CS530">
        <v>4.99999</v>
      </c>
      <c r="CT530">
        <v>13015.4666666667</v>
      </c>
      <c r="CU530">
        <v>12728</v>
      </c>
      <c r="CV530">
        <v>41.375</v>
      </c>
      <c r="CW530">
        <v>42.812</v>
      </c>
      <c r="CX530">
        <v>42.187</v>
      </c>
      <c r="CY530">
        <v>42.5</v>
      </c>
      <c r="CZ530">
        <v>44</v>
      </c>
      <c r="DA530">
        <v>1415.67666666667</v>
      </c>
      <c r="DB530">
        <v>39.28</v>
      </c>
      <c r="DC530">
        <v>0</v>
      </c>
      <c r="DD530">
        <v>1626127350.1</v>
      </c>
      <c r="DE530">
        <v>0</v>
      </c>
      <c r="DF530">
        <v>883.887576923077</v>
      </c>
      <c r="DG530">
        <v>0.0857777759116548</v>
      </c>
      <c r="DH530">
        <v>24.6940171797359</v>
      </c>
      <c r="DI530">
        <v>13013.0884615385</v>
      </c>
      <c r="DJ530">
        <v>15</v>
      </c>
      <c r="DK530">
        <v>1626126261</v>
      </c>
      <c r="DL530" t="s">
        <v>294</v>
      </c>
      <c r="DM530">
        <v>1626126255</v>
      </c>
      <c r="DN530">
        <v>1626126261</v>
      </c>
      <c r="DO530">
        <v>7</v>
      </c>
      <c r="DP530">
        <v>0.339</v>
      </c>
      <c r="DQ530">
        <v>0.02</v>
      </c>
      <c r="DR530">
        <v>2.158</v>
      </c>
      <c r="DS530">
        <v>-0.064</v>
      </c>
      <c r="DT530">
        <v>420</v>
      </c>
      <c r="DU530">
        <v>4</v>
      </c>
      <c r="DV530">
        <v>0.09</v>
      </c>
      <c r="DW530">
        <v>0.05</v>
      </c>
      <c r="DX530">
        <v>-20.6546878048781</v>
      </c>
      <c r="DY530">
        <v>0.447878048780516</v>
      </c>
      <c r="DZ530">
        <v>0.0674998326831598</v>
      </c>
      <c r="EA530">
        <v>1</v>
      </c>
      <c r="EB530">
        <v>883.828393939394</v>
      </c>
      <c r="EC530">
        <v>0.91536267045867</v>
      </c>
      <c r="ED530">
        <v>0.218380948690922</v>
      </c>
      <c r="EE530">
        <v>1</v>
      </c>
      <c r="EF530">
        <v>6.70474585365854</v>
      </c>
      <c r="EG530">
        <v>0.190681463414648</v>
      </c>
      <c r="EH530">
        <v>0.0218068774087453</v>
      </c>
      <c r="EI530">
        <v>0</v>
      </c>
      <c r="EJ530">
        <v>2</v>
      </c>
      <c r="EK530">
        <v>3</v>
      </c>
      <c r="EL530" t="s">
        <v>340</v>
      </c>
      <c r="EM530">
        <v>100</v>
      </c>
      <c r="EN530">
        <v>100</v>
      </c>
      <c r="EO530">
        <v>2.125</v>
      </c>
      <c r="EP530">
        <v>0.0368</v>
      </c>
      <c r="EQ530">
        <v>1.36772170046793</v>
      </c>
      <c r="ER530">
        <v>0.00225868272383977</v>
      </c>
      <c r="ES530">
        <v>-9.96746185667655e-07</v>
      </c>
      <c r="ET530">
        <v>2.83711317370827e-10</v>
      </c>
      <c r="EU530">
        <v>-0.063082517618382</v>
      </c>
      <c r="EV530">
        <v>-0.00217948432402501</v>
      </c>
      <c r="EW530">
        <v>0.000453263451741206</v>
      </c>
      <c r="EX530">
        <v>-1.16319206543697e-06</v>
      </c>
      <c r="EY530">
        <v>-2</v>
      </c>
      <c r="EZ530">
        <v>2196</v>
      </c>
      <c r="FA530">
        <v>1</v>
      </c>
      <c r="FB530">
        <v>25</v>
      </c>
      <c r="FC530">
        <v>18.1</v>
      </c>
      <c r="FD530">
        <v>18</v>
      </c>
      <c r="FE530">
        <v>18</v>
      </c>
      <c r="FF530">
        <v>950.572</v>
      </c>
      <c r="FG530">
        <v>434.446</v>
      </c>
      <c r="FH530">
        <v>41.6558</v>
      </c>
      <c r="FI530">
        <v>25.7686</v>
      </c>
      <c r="FJ530">
        <v>30.0006</v>
      </c>
      <c r="FK530">
        <v>25.6662</v>
      </c>
      <c r="FL530">
        <v>25.6823</v>
      </c>
      <c r="FM530">
        <v>25.4231</v>
      </c>
      <c r="FN530">
        <v>40.0983</v>
      </c>
      <c r="FO530">
        <v>0</v>
      </c>
      <c r="FP530">
        <v>41.78</v>
      </c>
      <c r="FQ530">
        <v>420</v>
      </c>
      <c r="FR530">
        <v>11.3873</v>
      </c>
      <c r="FS530">
        <v>101.418</v>
      </c>
      <c r="FT530">
        <v>102.022</v>
      </c>
    </row>
    <row r="531" spans="1:176">
      <c r="A531">
        <v>515</v>
      </c>
      <c r="B531">
        <v>1626127342.6</v>
      </c>
      <c r="C531">
        <v>1028.09999990463</v>
      </c>
      <c r="D531" t="s">
        <v>1324</v>
      </c>
      <c r="E531" t="s">
        <v>1325</v>
      </c>
      <c r="F531">
        <v>1</v>
      </c>
      <c r="I531">
        <v>1626127341.6</v>
      </c>
      <c r="J531">
        <f>(K531)/1000</f>
        <v>0</v>
      </c>
      <c r="K531">
        <f>1000*CC531*AI531*(BY531-BZ531)/(100*BR531*(1000-AI531*BY531))</f>
        <v>0</v>
      </c>
      <c r="L531">
        <f>CC531*AI531*(BX531-BW531*(1000-AI531*BZ531)/(1000-AI531*BY531))/(100*BR531)</f>
        <v>0</v>
      </c>
      <c r="M531">
        <f>BW531 - IF(AI531&gt;1, L531*BR531*100.0/(AK531*CK531), 0)</f>
        <v>0</v>
      </c>
      <c r="N531">
        <f>((T531-J531/2)*M531-L531)/(T531+J531/2)</f>
        <v>0</v>
      </c>
      <c r="O531">
        <f>N531*(CD531+CE531)/1000.0</f>
        <v>0</v>
      </c>
      <c r="P531">
        <f>(BW531 - IF(AI531&gt;1, L531*BR531*100.0/(AK531*CK531), 0))*(CD531+CE531)/1000.0</f>
        <v>0</v>
      </c>
      <c r="Q531">
        <f>2.0/((1/S531-1/R531)+SIGN(S531)*SQRT((1/S531-1/R531)*(1/S531-1/R531) + 4*BS531/((BS531+1)*(BS531+1))*(2*1/S531*1/R531-1/R531*1/R531)))</f>
        <v>0</v>
      </c>
      <c r="R531">
        <f>IF(LEFT(BT531,1)&lt;&gt;"0",IF(LEFT(BT531,1)="1",3.0,BU531),$D$5+$E$5*(CK531*CD531/($K$5*1000))+$F$5*(CK531*CD531/($K$5*1000))*MAX(MIN(BR531,$J$5),$I$5)*MAX(MIN(BR531,$J$5),$I$5)+$G$5*MAX(MIN(BR531,$J$5),$I$5)*(CK531*CD531/($K$5*1000))+$H$5*(CK531*CD531/($K$5*1000))*(CK531*CD531/($K$5*1000)))</f>
        <v>0</v>
      </c>
      <c r="S531">
        <f>J531*(1000-(1000*0.61365*exp(17.502*W531/(240.97+W531))/(CD531+CE531)+BY531)/2)/(1000*0.61365*exp(17.502*W531/(240.97+W531))/(CD531+CE531)-BY531)</f>
        <v>0</v>
      </c>
      <c r="T531">
        <f>1/((BS531+1)/(Q531/1.6)+1/(R531/1.37)) + BS531/((BS531+1)/(Q531/1.6) + BS531/(R531/1.37))</f>
        <v>0</v>
      </c>
      <c r="U531">
        <f>(BN531*BQ531)</f>
        <v>0</v>
      </c>
      <c r="V531">
        <f>(CF531+(U531+2*0.95*5.67E-8*(((CF531+$B$7)+273)^4-(CF531+273)^4)-44100*J531)/(1.84*29.3*R531+8*0.95*5.67E-8*(CF531+273)^3))</f>
        <v>0</v>
      </c>
      <c r="W531">
        <f>($C$7*CG531+$D$7*CH531+$E$7*V531)</f>
        <v>0</v>
      </c>
      <c r="X531">
        <f>0.61365*exp(17.502*W531/(240.97+W531))</f>
        <v>0</v>
      </c>
      <c r="Y531">
        <f>(Z531/AA531*100)</f>
        <v>0</v>
      </c>
      <c r="Z531">
        <f>BY531*(CD531+CE531)/1000</f>
        <v>0</v>
      </c>
      <c r="AA531">
        <f>0.61365*exp(17.502*CF531/(240.97+CF531))</f>
        <v>0</v>
      </c>
      <c r="AB531">
        <f>(X531-BY531*(CD531+CE531)/1000)</f>
        <v>0</v>
      </c>
      <c r="AC531">
        <f>(-J531*44100)</f>
        <v>0</v>
      </c>
      <c r="AD531">
        <f>2*29.3*R531*0.92*(CF531-W531)</f>
        <v>0</v>
      </c>
      <c r="AE531">
        <f>2*0.95*5.67E-8*(((CF531+$B$7)+273)^4-(W531+273)^4)</f>
        <v>0</v>
      </c>
      <c r="AF531">
        <f>U531+AE531+AC531+AD531</f>
        <v>0</v>
      </c>
      <c r="AG531">
        <v>8</v>
      </c>
      <c r="AH531">
        <v>1</v>
      </c>
      <c r="AI531">
        <f>IF(AG531*$H$13&gt;=AK531,1.0,(AK531/(AK531-AG531*$H$13)))</f>
        <v>0</v>
      </c>
      <c r="AJ531">
        <f>(AI531-1)*100</f>
        <v>0</v>
      </c>
      <c r="AK531">
        <f>MAX(0,($B$13+$C$13*CK531)/(1+$D$13*CK531)*CD531/(CF531+273)*$E$13)</f>
        <v>0</v>
      </c>
      <c r="AL531" t="s">
        <v>292</v>
      </c>
      <c r="AM531" t="s">
        <v>292</v>
      </c>
      <c r="AN531">
        <v>0</v>
      </c>
      <c r="AO531">
        <v>0</v>
      </c>
      <c r="AP531">
        <f>1-AN531/AO531</f>
        <v>0</v>
      </c>
      <c r="AQ531">
        <v>0</v>
      </c>
      <c r="AR531" t="s">
        <v>292</v>
      </c>
      <c r="AS531" t="s">
        <v>292</v>
      </c>
      <c r="AT531">
        <v>0</v>
      </c>
      <c r="AU531">
        <v>0</v>
      </c>
      <c r="AV531">
        <f>1-AT531/AU531</f>
        <v>0</v>
      </c>
      <c r="AW531">
        <v>0.5</v>
      </c>
      <c r="AX531">
        <f>BO531</f>
        <v>0</v>
      </c>
      <c r="AY531">
        <f>L531</f>
        <v>0</v>
      </c>
      <c r="AZ531">
        <f>AV531*AW531*AX531</f>
        <v>0</v>
      </c>
      <c r="BA531">
        <f>(AY531-AQ531)/AX531</f>
        <v>0</v>
      </c>
      <c r="BB531">
        <f>(AO531-AU531)/AU531</f>
        <v>0</v>
      </c>
      <c r="BC531">
        <f>AN531/(AP531+AN531/AU531)</f>
        <v>0</v>
      </c>
      <c r="BD531" t="s">
        <v>292</v>
      </c>
      <c r="BE531">
        <v>0</v>
      </c>
      <c r="BF531">
        <f>IF(BE531&lt;&gt;0, BE531, BC531)</f>
        <v>0</v>
      </c>
      <c r="BG531">
        <f>1-BF531/AU531</f>
        <v>0</v>
      </c>
      <c r="BH531">
        <f>(AU531-AT531)/(AU531-BF531)</f>
        <v>0</v>
      </c>
      <c r="BI531">
        <f>(AO531-AU531)/(AO531-BF531)</f>
        <v>0</v>
      </c>
      <c r="BJ531">
        <f>(AU531-AT531)/(AU531-AN531)</f>
        <v>0</v>
      </c>
      <c r="BK531">
        <f>(AO531-AU531)/(AO531-AN531)</f>
        <v>0</v>
      </c>
      <c r="BL531">
        <f>(BH531*BF531/AT531)</f>
        <v>0</v>
      </c>
      <c r="BM531">
        <f>(1-BL531)</f>
        <v>0</v>
      </c>
      <c r="BN531">
        <f>$B$11*CL531+$C$11*CM531+$F$11*CN531*(1-CQ531)</f>
        <v>0</v>
      </c>
      <c r="BO531">
        <f>BN531*BP531</f>
        <v>0</v>
      </c>
      <c r="BP531">
        <f>($B$11*$D$9+$C$11*$D$9+$F$11*((DA531+CS531)/MAX(DA531+CS531+DB531, 0.1)*$I$9+DB531/MAX(DA531+CS531+DB531, 0.1)*$J$9))/($B$11+$C$11+$F$11)</f>
        <v>0</v>
      </c>
      <c r="BQ531">
        <f>($B$11*$K$9+$C$11*$K$9+$F$11*((DA531+CS531)/MAX(DA531+CS531+DB531, 0.1)*$P$9+DB531/MAX(DA531+CS531+DB531, 0.1)*$Q$9))/($B$11+$C$11+$F$11)</f>
        <v>0</v>
      </c>
      <c r="BR531">
        <v>6</v>
      </c>
      <c r="BS531">
        <v>0.5</v>
      </c>
      <c r="BT531" t="s">
        <v>293</v>
      </c>
      <c r="BU531">
        <v>2</v>
      </c>
      <c r="BV531">
        <v>1626127341.6</v>
      </c>
      <c r="BW531">
        <v>399.182</v>
      </c>
      <c r="BX531">
        <v>419.811</v>
      </c>
      <c r="BY531">
        <v>17.9900666666667</v>
      </c>
      <c r="BZ531">
        <v>11.2622333333333</v>
      </c>
      <c r="CA531">
        <v>397.057</v>
      </c>
      <c r="CB531">
        <v>17.9529</v>
      </c>
      <c r="CC531">
        <v>900.046</v>
      </c>
      <c r="CD531">
        <v>100.767</v>
      </c>
      <c r="CE531">
        <v>0.112896666666667</v>
      </c>
      <c r="CF531">
        <v>33.7524333333333</v>
      </c>
      <c r="CG531">
        <v>31.1954666666667</v>
      </c>
      <c r="CH531">
        <v>999.9</v>
      </c>
      <c r="CI531">
        <v>0</v>
      </c>
      <c r="CJ531">
        <v>0</v>
      </c>
      <c r="CK531">
        <v>10028.7666666667</v>
      </c>
      <c r="CL531">
        <v>0</v>
      </c>
      <c r="CM531">
        <v>0.221023</v>
      </c>
      <c r="CN531">
        <v>1460.04</v>
      </c>
      <c r="CO531">
        <v>0.973005666666667</v>
      </c>
      <c r="CP531">
        <v>0.0269945333333333</v>
      </c>
      <c r="CQ531">
        <v>0</v>
      </c>
      <c r="CR531">
        <v>883.941</v>
      </c>
      <c r="CS531">
        <v>4.99999</v>
      </c>
      <c r="CT531">
        <v>13017.2666666667</v>
      </c>
      <c r="CU531">
        <v>12728.7</v>
      </c>
      <c r="CV531">
        <v>41.3956666666667</v>
      </c>
      <c r="CW531">
        <v>42.812</v>
      </c>
      <c r="CX531">
        <v>42.187</v>
      </c>
      <c r="CY531">
        <v>42.5</v>
      </c>
      <c r="CZ531">
        <v>44</v>
      </c>
      <c r="DA531">
        <v>1415.76</v>
      </c>
      <c r="DB531">
        <v>39.28</v>
      </c>
      <c r="DC531">
        <v>0</v>
      </c>
      <c r="DD531">
        <v>1626127351.9</v>
      </c>
      <c r="DE531">
        <v>0</v>
      </c>
      <c r="DF531">
        <v>883.9234</v>
      </c>
      <c r="DG531">
        <v>0.827615394512084</v>
      </c>
      <c r="DH531">
        <v>28.7615385008085</v>
      </c>
      <c r="DI531">
        <v>13014.004</v>
      </c>
      <c r="DJ531">
        <v>15</v>
      </c>
      <c r="DK531">
        <v>1626126261</v>
      </c>
      <c r="DL531" t="s">
        <v>294</v>
      </c>
      <c r="DM531">
        <v>1626126255</v>
      </c>
      <c r="DN531">
        <v>1626126261</v>
      </c>
      <c r="DO531">
        <v>7</v>
      </c>
      <c r="DP531">
        <v>0.339</v>
      </c>
      <c r="DQ531">
        <v>0.02</v>
      </c>
      <c r="DR531">
        <v>2.158</v>
      </c>
      <c r="DS531">
        <v>-0.064</v>
      </c>
      <c r="DT531">
        <v>420</v>
      </c>
      <c r="DU531">
        <v>4</v>
      </c>
      <c r="DV531">
        <v>0.09</v>
      </c>
      <c r="DW531">
        <v>0.05</v>
      </c>
      <c r="DX531">
        <v>-20.6391097560976</v>
      </c>
      <c r="DY531">
        <v>0.265724738675969</v>
      </c>
      <c r="DZ531">
        <v>0.0539017163620023</v>
      </c>
      <c r="EA531">
        <v>1</v>
      </c>
      <c r="EB531">
        <v>883.864484848485</v>
      </c>
      <c r="EC531">
        <v>0.559680442464427</v>
      </c>
      <c r="ED531">
        <v>0.199739242318449</v>
      </c>
      <c r="EE531">
        <v>1</v>
      </c>
      <c r="EF531">
        <v>6.70901390243902</v>
      </c>
      <c r="EG531">
        <v>0.185225435540083</v>
      </c>
      <c r="EH531">
        <v>0.0214612473074256</v>
      </c>
      <c r="EI531">
        <v>0</v>
      </c>
      <c r="EJ531">
        <v>2</v>
      </c>
      <c r="EK531">
        <v>3</v>
      </c>
      <c r="EL531" t="s">
        <v>340</v>
      </c>
      <c r="EM531">
        <v>100</v>
      </c>
      <c r="EN531">
        <v>100</v>
      </c>
      <c r="EO531">
        <v>2.125</v>
      </c>
      <c r="EP531">
        <v>0.0375</v>
      </c>
      <c r="EQ531">
        <v>1.36772170046793</v>
      </c>
      <c r="ER531">
        <v>0.00225868272383977</v>
      </c>
      <c r="ES531">
        <v>-9.96746185667655e-07</v>
      </c>
      <c r="ET531">
        <v>2.83711317370827e-10</v>
      </c>
      <c r="EU531">
        <v>-0.063082517618382</v>
      </c>
      <c r="EV531">
        <v>-0.00217948432402501</v>
      </c>
      <c r="EW531">
        <v>0.000453263451741206</v>
      </c>
      <c r="EX531">
        <v>-1.16319206543697e-06</v>
      </c>
      <c r="EY531">
        <v>-2</v>
      </c>
      <c r="EZ531">
        <v>2196</v>
      </c>
      <c r="FA531">
        <v>1</v>
      </c>
      <c r="FB531">
        <v>25</v>
      </c>
      <c r="FC531">
        <v>18.1</v>
      </c>
      <c r="FD531">
        <v>18</v>
      </c>
      <c r="FE531">
        <v>18</v>
      </c>
      <c r="FF531">
        <v>950.818</v>
      </c>
      <c r="FG531">
        <v>434.554</v>
      </c>
      <c r="FH531">
        <v>41.7134</v>
      </c>
      <c r="FI531">
        <v>25.7727</v>
      </c>
      <c r="FJ531">
        <v>30.0006</v>
      </c>
      <c r="FK531">
        <v>25.6683</v>
      </c>
      <c r="FL531">
        <v>25.6844</v>
      </c>
      <c r="FM531">
        <v>25.4258</v>
      </c>
      <c r="FN531">
        <v>40.0983</v>
      </c>
      <c r="FO531">
        <v>0</v>
      </c>
      <c r="FP531">
        <v>41.88</v>
      </c>
      <c r="FQ531">
        <v>420</v>
      </c>
      <c r="FR531">
        <v>11.4553</v>
      </c>
      <c r="FS531">
        <v>101.418</v>
      </c>
      <c r="FT531">
        <v>102.021</v>
      </c>
    </row>
    <row r="532" spans="1:176">
      <c r="A532">
        <v>516</v>
      </c>
      <c r="B532">
        <v>1626127344.6</v>
      </c>
      <c r="C532">
        <v>1030.09999990463</v>
      </c>
      <c r="D532" t="s">
        <v>1326</v>
      </c>
      <c r="E532" t="s">
        <v>1327</v>
      </c>
      <c r="F532">
        <v>1</v>
      </c>
      <c r="I532">
        <v>1626127343.6</v>
      </c>
      <c r="J532">
        <f>(K532)/1000</f>
        <v>0</v>
      </c>
      <c r="K532">
        <f>1000*CC532*AI532*(BY532-BZ532)/(100*BR532*(1000-AI532*BY532))</f>
        <v>0</v>
      </c>
      <c r="L532">
        <f>CC532*AI532*(BX532-BW532*(1000-AI532*BZ532)/(1000-AI532*BY532))/(100*BR532)</f>
        <v>0</v>
      </c>
      <c r="M532">
        <f>BW532 - IF(AI532&gt;1, L532*BR532*100.0/(AK532*CK532), 0)</f>
        <v>0</v>
      </c>
      <c r="N532">
        <f>((T532-J532/2)*M532-L532)/(T532+J532/2)</f>
        <v>0</v>
      </c>
      <c r="O532">
        <f>N532*(CD532+CE532)/1000.0</f>
        <v>0</v>
      </c>
      <c r="P532">
        <f>(BW532 - IF(AI532&gt;1, L532*BR532*100.0/(AK532*CK532), 0))*(CD532+CE532)/1000.0</f>
        <v>0</v>
      </c>
      <c r="Q532">
        <f>2.0/((1/S532-1/R532)+SIGN(S532)*SQRT((1/S532-1/R532)*(1/S532-1/R532) + 4*BS532/((BS532+1)*(BS532+1))*(2*1/S532*1/R532-1/R532*1/R532)))</f>
        <v>0</v>
      </c>
      <c r="R532">
        <f>IF(LEFT(BT532,1)&lt;&gt;"0",IF(LEFT(BT532,1)="1",3.0,BU532),$D$5+$E$5*(CK532*CD532/($K$5*1000))+$F$5*(CK532*CD532/($K$5*1000))*MAX(MIN(BR532,$J$5),$I$5)*MAX(MIN(BR532,$J$5),$I$5)+$G$5*MAX(MIN(BR532,$J$5),$I$5)*(CK532*CD532/($K$5*1000))+$H$5*(CK532*CD532/($K$5*1000))*(CK532*CD532/($K$5*1000)))</f>
        <v>0</v>
      </c>
      <c r="S532">
        <f>J532*(1000-(1000*0.61365*exp(17.502*W532/(240.97+W532))/(CD532+CE532)+BY532)/2)/(1000*0.61365*exp(17.502*W532/(240.97+W532))/(CD532+CE532)-BY532)</f>
        <v>0</v>
      </c>
      <c r="T532">
        <f>1/((BS532+1)/(Q532/1.6)+1/(R532/1.37)) + BS532/((BS532+1)/(Q532/1.6) + BS532/(R532/1.37))</f>
        <v>0</v>
      </c>
      <c r="U532">
        <f>(BN532*BQ532)</f>
        <v>0</v>
      </c>
      <c r="V532">
        <f>(CF532+(U532+2*0.95*5.67E-8*(((CF532+$B$7)+273)^4-(CF532+273)^4)-44100*J532)/(1.84*29.3*R532+8*0.95*5.67E-8*(CF532+273)^3))</f>
        <v>0</v>
      </c>
      <c r="W532">
        <f>($C$7*CG532+$D$7*CH532+$E$7*V532)</f>
        <v>0</v>
      </c>
      <c r="X532">
        <f>0.61365*exp(17.502*W532/(240.97+W532))</f>
        <v>0</v>
      </c>
      <c r="Y532">
        <f>(Z532/AA532*100)</f>
        <v>0</v>
      </c>
      <c r="Z532">
        <f>BY532*(CD532+CE532)/1000</f>
        <v>0</v>
      </c>
      <c r="AA532">
        <f>0.61365*exp(17.502*CF532/(240.97+CF532))</f>
        <v>0</v>
      </c>
      <c r="AB532">
        <f>(X532-BY532*(CD532+CE532)/1000)</f>
        <v>0</v>
      </c>
      <c r="AC532">
        <f>(-J532*44100)</f>
        <v>0</v>
      </c>
      <c r="AD532">
        <f>2*29.3*R532*0.92*(CF532-W532)</f>
        <v>0</v>
      </c>
      <c r="AE532">
        <f>2*0.95*5.67E-8*(((CF532+$B$7)+273)^4-(W532+273)^4)</f>
        <v>0</v>
      </c>
      <c r="AF532">
        <f>U532+AE532+AC532+AD532</f>
        <v>0</v>
      </c>
      <c r="AG532">
        <v>7</v>
      </c>
      <c r="AH532">
        <v>1</v>
      </c>
      <c r="AI532">
        <f>IF(AG532*$H$13&gt;=AK532,1.0,(AK532/(AK532-AG532*$H$13)))</f>
        <v>0</v>
      </c>
      <c r="AJ532">
        <f>(AI532-1)*100</f>
        <v>0</v>
      </c>
      <c r="AK532">
        <f>MAX(0,($B$13+$C$13*CK532)/(1+$D$13*CK532)*CD532/(CF532+273)*$E$13)</f>
        <v>0</v>
      </c>
      <c r="AL532" t="s">
        <v>292</v>
      </c>
      <c r="AM532" t="s">
        <v>292</v>
      </c>
      <c r="AN532">
        <v>0</v>
      </c>
      <c r="AO532">
        <v>0</v>
      </c>
      <c r="AP532">
        <f>1-AN532/AO532</f>
        <v>0</v>
      </c>
      <c r="AQ532">
        <v>0</v>
      </c>
      <c r="AR532" t="s">
        <v>292</v>
      </c>
      <c r="AS532" t="s">
        <v>292</v>
      </c>
      <c r="AT532">
        <v>0</v>
      </c>
      <c r="AU532">
        <v>0</v>
      </c>
      <c r="AV532">
        <f>1-AT532/AU532</f>
        <v>0</v>
      </c>
      <c r="AW532">
        <v>0.5</v>
      </c>
      <c r="AX532">
        <f>BO532</f>
        <v>0</v>
      </c>
      <c r="AY532">
        <f>L532</f>
        <v>0</v>
      </c>
      <c r="AZ532">
        <f>AV532*AW532*AX532</f>
        <v>0</v>
      </c>
      <c r="BA532">
        <f>(AY532-AQ532)/AX532</f>
        <v>0</v>
      </c>
      <c r="BB532">
        <f>(AO532-AU532)/AU532</f>
        <v>0</v>
      </c>
      <c r="BC532">
        <f>AN532/(AP532+AN532/AU532)</f>
        <v>0</v>
      </c>
      <c r="BD532" t="s">
        <v>292</v>
      </c>
      <c r="BE532">
        <v>0</v>
      </c>
      <c r="BF532">
        <f>IF(BE532&lt;&gt;0, BE532, BC532)</f>
        <v>0</v>
      </c>
      <c r="BG532">
        <f>1-BF532/AU532</f>
        <v>0</v>
      </c>
      <c r="BH532">
        <f>(AU532-AT532)/(AU532-BF532)</f>
        <v>0</v>
      </c>
      <c r="BI532">
        <f>(AO532-AU532)/(AO532-BF532)</f>
        <v>0</v>
      </c>
      <c r="BJ532">
        <f>(AU532-AT532)/(AU532-AN532)</f>
        <v>0</v>
      </c>
      <c r="BK532">
        <f>(AO532-AU532)/(AO532-AN532)</f>
        <v>0</v>
      </c>
      <c r="BL532">
        <f>(BH532*BF532/AT532)</f>
        <v>0</v>
      </c>
      <c r="BM532">
        <f>(1-BL532)</f>
        <v>0</v>
      </c>
      <c r="BN532">
        <f>$B$11*CL532+$C$11*CM532+$F$11*CN532*(1-CQ532)</f>
        <v>0</v>
      </c>
      <c r="BO532">
        <f>BN532*BP532</f>
        <v>0</v>
      </c>
      <c r="BP532">
        <f>($B$11*$D$9+$C$11*$D$9+$F$11*((DA532+CS532)/MAX(DA532+CS532+DB532, 0.1)*$I$9+DB532/MAX(DA532+CS532+DB532, 0.1)*$J$9))/($B$11+$C$11+$F$11)</f>
        <v>0</v>
      </c>
      <c r="BQ532">
        <f>($B$11*$K$9+$C$11*$K$9+$F$11*((DA532+CS532)/MAX(DA532+CS532+DB532, 0.1)*$P$9+DB532/MAX(DA532+CS532+DB532, 0.1)*$Q$9))/($B$11+$C$11+$F$11)</f>
        <v>0</v>
      </c>
      <c r="BR532">
        <v>6</v>
      </c>
      <c r="BS532">
        <v>0.5</v>
      </c>
      <c r="BT532" t="s">
        <v>293</v>
      </c>
      <c r="BU532">
        <v>2</v>
      </c>
      <c r="BV532">
        <v>1626127343.6</v>
      </c>
      <c r="BW532">
        <v>399.182333333333</v>
      </c>
      <c r="BX532">
        <v>419.832</v>
      </c>
      <c r="BY532">
        <v>18.0394666666667</v>
      </c>
      <c r="BZ532">
        <v>11.3133666666667</v>
      </c>
      <c r="CA532">
        <v>397.057</v>
      </c>
      <c r="CB532">
        <v>18.0016666666667</v>
      </c>
      <c r="CC532">
        <v>900.022333333333</v>
      </c>
      <c r="CD532">
        <v>100.767666666667</v>
      </c>
      <c r="CE532">
        <v>0.112582</v>
      </c>
      <c r="CF532">
        <v>33.7975666666667</v>
      </c>
      <c r="CG532">
        <v>31.2237666666667</v>
      </c>
      <c r="CH532">
        <v>999.9</v>
      </c>
      <c r="CI532">
        <v>0</v>
      </c>
      <c r="CJ532">
        <v>0</v>
      </c>
      <c r="CK532">
        <v>10029.1833333333</v>
      </c>
      <c r="CL532">
        <v>0</v>
      </c>
      <c r="CM532">
        <v>0.221023</v>
      </c>
      <c r="CN532">
        <v>1459.94333333333</v>
      </c>
      <c r="CO532">
        <v>0.973005666666667</v>
      </c>
      <c r="CP532">
        <v>0.0269945333333333</v>
      </c>
      <c r="CQ532">
        <v>0</v>
      </c>
      <c r="CR532">
        <v>884.028</v>
      </c>
      <c r="CS532">
        <v>4.99999</v>
      </c>
      <c r="CT532">
        <v>13018.2</v>
      </c>
      <c r="CU532">
        <v>12727.9333333333</v>
      </c>
      <c r="CV532">
        <v>41.375</v>
      </c>
      <c r="CW532">
        <v>42.812</v>
      </c>
      <c r="CX532">
        <v>42.187</v>
      </c>
      <c r="CY532">
        <v>42.5</v>
      </c>
      <c r="CZ532">
        <v>44.062</v>
      </c>
      <c r="DA532">
        <v>1415.66666666667</v>
      </c>
      <c r="DB532">
        <v>39.28</v>
      </c>
      <c r="DC532">
        <v>0</v>
      </c>
      <c r="DD532">
        <v>1626127353.7</v>
      </c>
      <c r="DE532">
        <v>0</v>
      </c>
      <c r="DF532">
        <v>883.924076923077</v>
      </c>
      <c r="DG532">
        <v>1.26153847861173</v>
      </c>
      <c r="DH532">
        <v>29.6512821675772</v>
      </c>
      <c r="DI532">
        <v>13014.7115384615</v>
      </c>
      <c r="DJ532">
        <v>15</v>
      </c>
      <c r="DK532">
        <v>1626126261</v>
      </c>
      <c r="DL532" t="s">
        <v>294</v>
      </c>
      <c r="DM532">
        <v>1626126255</v>
      </c>
      <c r="DN532">
        <v>1626126261</v>
      </c>
      <c r="DO532">
        <v>7</v>
      </c>
      <c r="DP532">
        <v>0.339</v>
      </c>
      <c r="DQ532">
        <v>0.02</v>
      </c>
      <c r="DR532">
        <v>2.158</v>
      </c>
      <c r="DS532">
        <v>-0.064</v>
      </c>
      <c r="DT532">
        <v>420</v>
      </c>
      <c r="DU532">
        <v>4</v>
      </c>
      <c r="DV532">
        <v>0.09</v>
      </c>
      <c r="DW532">
        <v>0.05</v>
      </c>
      <c r="DX532">
        <v>-20.6279</v>
      </c>
      <c r="DY532">
        <v>0.0446257839721483</v>
      </c>
      <c r="DZ532">
        <v>0.0381245967591626</v>
      </c>
      <c r="EA532">
        <v>1</v>
      </c>
      <c r="EB532">
        <v>883.884085714286</v>
      </c>
      <c r="EC532">
        <v>0.964574418451376</v>
      </c>
      <c r="ED532">
        <v>0.229509087455146</v>
      </c>
      <c r="EE532">
        <v>1</v>
      </c>
      <c r="EF532">
        <v>6.71445390243902</v>
      </c>
      <c r="EG532">
        <v>0.136889895470404</v>
      </c>
      <c r="EH532">
        <v>0.0174546588760218</v>
      </c>
      <c r="EI532">
        <v>0</v>
      </c>
      <c r="EJ532">
        <v>2</v>
      </c>
      <c r="EK532">
        <v>3</v>
      </c>
      <c r="EL532" t="s">
        <v>340</v>
      </c>
      <c r="EM532">
        <v>100</v>
      </c>
      <c r="EN532">
        <v>100</v>
      </c>
      <c r="EO532">
        <v>2.125</v>
      </c>
      <c r="EP532">
        <v>0.0381</v>
      </c>
      <c r="EQ532">
        <v>1.36772170046793</v>
      </c>
      <c r="ER532">
        <v>0.00225868272383977</v>
      </c>
      <c r="ES532">
        <v>-9.96746185667655e-07</v>
      </c>
      <c r="ET532">
        <v>2.83711317370827e-10</v>
      </c>
      <c r="EU532">
        <v>-0.063082517618382</v>
      </c>
      <c r="EV532">
        <v>-0.00217948432402501</v>
      </c>
      <c r="EW532">
        <v>0.000453263451741206</v>
      </c>
      <c r="EX532">
        <v>-1.16319206543697e-06</v>
      </c>
      <c r="EY532">
        <v>-2</v>
      </c>
      <c r="EZ532">
        <v>2196</v>
      </c>
      <c r="FA532">
        <v>1</v>
      </c>
      <c r="FB532">
        <v>25</v>
      </c>
      <c r="FC532">
        <v>18.2</v>
      </c>
      <c r="FD532">
        <v>18.1</v>
      </c>
      <c r="FE532">
        <v>18</v>
      </c>
      <c r="FF532">
        <v>951.165</v>
      </c>
      <c r="FG532">
        <v>434.539</v>
      </c>
      <c r="FH532">
        <v>41.764</v>
      </c>
      <c r="FI532">
        <v>25.7755</v>
      </c>
      <c r="FJ532">
        <v>30.0007</v>
      </c>
      <c r="FK532">
        <v>25.6701</v>
      </c>
      <c r="FL532">
        <v>25.6863</v>
      </c>
      <c r="FM532">
        <v>25.4272</v>
      </c>
      <c r="FN532">
        <v>40.0983</v>
      </c>
      <c r="FO532">
        <v>0</v>
      </c>
      <c r="FP532">
        <v>41.98</v>
      </c>
      <c r="FQ532">
        <v>420</v>
      </c>
      <c r="FR532">
        <v>11.4546</v>
      </c>
      <c r="FS532">
        <v>101.418</v>
      </c>
      <c r="FT532">
        <v>102.021</v>
      </c>
    </row>
    <row r="533" spans="1:176">
      <c r="A533">
        <v>517</v>
      </c>
      <c r="B533">
        <v>1626127346.6</v>
      </c>
      <c r="C533">
        <v>1032.09999990463</v>
      </c>
      <c r="D533" t="s">
        <v>1328</v>
      </c>
      <c r="E533" t="s">
        <v>1329</v>
      </c>
      <c r="F533">
        <v>1</v>
      </c>
      <c r="I533">
        <v>1626127345.6</v>
      </c>
      <c r="J533">
        <f>(K533)/1000</f>
        <v>0</v>
      </c>
      <c r="K533">
        <f>1000*CC533*AI533*(BY533-BZ533)/(100*BR533*(1000-AI533*BY533))</f>
        <v>0</v>
      </c>
      <c r="L533">
        <f>CC533*AI533*(BX533-BW533*(1000-AI533*BZ533)/(1000-AI533*BY533))/(100*BR533)</f>
        <v>0</v>
      </c>
      <c r="M533">
        <f>BW533 - IF(AI533&gt;1, L533*BR533*100.0/(AK533*CK533), 0)</f>
        <v>0</v>
      </c>
      <c r="N533">
        <f>((T533-J533/2)*M533-L533)/(T533+J533/2)</f>
        <v>0</v>
      </c>
      <c r="O533">
        <f>N533*(CD533+CE533)/1000.0</f>
        <v>0</v>
      </c>
      <c r="P533">
        <f>(BW533 - IF(AI533&gt;1, L533*BR533*100.0/(AK533*CK533), 0))*(CD533+CE533)/1000.0</f>
        <v>0</v>
      </c>
      <c r="Q533">
        <f>2.0/((1/S533-1/R533)+SIGN(S533)*SQRT((1/S533-1/R533)*(1/S533-1/R533) + 4*BS533/((BS533+1)*(BS533+1))*(2*1/S533*1/R533-1/R533*1/R533)))</f>
        <v>0</v>
      </c>
      <c r="R533">
        <f>IF(LEFT(BT533,1)&lt;&gt;"0",IF(LEFT(BT533,1)="1",3.0,BU533),$D$5+$E$5*(CK533*CD533/($K$5*1000))+$F$5*(CK533*CD533/($K$5*1000))*MAX(MIN(BR533,$J$5),$I$5)*MAX(MIN(BR533,$J$5),$I$5)+$G$5*MAX(MIN(BR533,$J$5),$I$5)*(CK533*CD533/($K$5*1000))+$H$5*(CK533*CD533/($K$5*1000))*(CK533*CD533/($K$5*1000)))</f>
        <v>0</v>
      </c>
      <c r="S533">
        <f>J533*(1000-(1000*0.61365*exp(17.502*W533/(240.97+W533))/(CD533+CE533)+BY533)/2)/(1000*0.61365*exp(17.502*W533/(240.97+W533))/(CD533+CE533)-BY533)</f>
        <v>0</v>
      </c>
      <c r="T533">
        <f>1/((BS533+1)/(Q533/1.6)+1/(R533/1.37)) + BS533/((BS533+1)/(Q533/1.6) + BS533/(R533/1.37))</f>
        <v>0</v>
      </c>
      <c r="U533">
        <f>(BN533*BQ533)</f>
        <v>0</v>
      </c>
      <c r="V533">
        <f>(CF533+(U533+2*0.95*5.67E-8*(((CF533+$B$7)+273)^4-(CF533+273)^4)-44100*J533)/(1.84*29.3*R533+8*0.95*5.67E-8*(CF533+273)^3))</f>
        <v>0</v>
      </c>
      <c r="W533">
        <f>($C$7*CG533+$D$7*CH533+$E$7*V533)</f>
        <v>0</v>
      </c>
      <c r="X533">
        <f>0.61365*exp(17.502*W533/(240.97+W533))</f>
        <v>0</v>
      </c>
      <c r="Y533">
        <f>(Z533/AA533*100)</f>
        <v>0</v>
      </c>
      <c r="Z533">
        <f>BY533*(CD533+CE533)/1000</f>
        <v>0</v>
      </c>
      <c r="AA533">
        <f>0.61365*exp(17.502*CF533/(240.97+CF533))</f>
        <v>0</v>
      </c>
      <c r="AB533">
        <f>(X533-BY533*(CD533+CE533)/1000)</f>
        <v>0</v>
      </c>
      <c r="AC533">
        <f>(-J533*44100)</f>
        <v>0</v>
      </c>
      <c r="AD533">
        <f>2*29.3*R533*0.92*(CF533-W533)</f>
        <v>0</v>
      </c>
      <c r="AE533">
        <f>2*0.95*5.67E-8*(((CF533+$B$7)+273)^4-(W533+273)^4)</f>
        <v>0</v>
      </c>
      <c r="AF533">
        <f>U533+AE533+AC533+AD533</f>
        <v>0</v>
      </c>
      <c r="AG533">
        <v>7</v>
      </c>
      <c r="AH533">
        <v>1</v>
      </c>
      <c r="AI533">
        <f>IF(AG533*$H$13&gt;=AK533,1.0,(AK533/(AK533-AG533*$H$13)))</f>
        <v>0</v>
      </c>
      <c r="AJ533">
        <f>(AI533-1)*100</f>
        <v>0</v>
      </c>
      <c r="AK533">
        <f>MAX(0,($B$13+$C$13*CK533)/(1+$D$13*CK533)*CD533/(CF533+273)*$E$13)</f>
        <v>0</v>
      </c>
      <c r="AL533" t="s">
        <v>292</v>
      </c>
      <c r="AM533" t="s">
        <v>292</v>
      </c>
      <c r="AN533">
        <v>0</v>
      </c>
      <c r="AO533">
        <v>0</v>
      </c>
      <c r="AP533">
        <f>1-AN533/AO533</f>
        <v>0</v>
      </c>
      <c r="AQ533">
        <v>0</v>
      </c>
      <c r="AR533" t="s">
        <v>292</v>
      </c>
      <c r="AS533" t="s">
        <v>292</v>
      </c>
      <c r="AT533">
        <v>0</v>
      </c>
      <c r="AU533">
        <v>0</v>
      </c>
      <c r="AV533">
        <f>1-AT533/AU533</f>
        <v>0</v>
      </c>
      <c r="AW533">
        <v>0.5</v>
      </c>
      <c r="AX533">
        <f>BO533</f>
        <v>0</v>
      </c>
      <c r="AY533">
        <f>L533</f>
        <v>0</v>
      </c>
      <c r="AZ533">
        <f>AV533*AW533*AX533</f>
        <v>0</v>
      </c>
      <c r="BA533">
        <f>(AY533-AQ533)/AX533</f>
        <v>0</v>
      </c>
      <c r="BB533">
        <f>(AO533-AU533)/AU533</f>
        <v>0</v>
      </c>
      <c r="BC533">
        <f>AN533/(AP533+AN533/AU533)</f>
        <v>0</v>
      </c>
      <c r="BD533" t="s">
        <v>292</v>
      </c>
      <c r="BE533">
        <v>0</v>
      </c>
      <c r="BF533">
        <f>IF(BE533&lt;&gt;0, BE533, BC533)</f>
        <v>0</v>
      </c>
      <c r="BG533">
        <f>1-BF533/AU533</f>
        <v>0</v>
      </c>
      <c r="BH533">
        <f>(AU533-AT533)/(AU533-BF533)</f>
        <v>0</v>
      </c>
      <c r="BI533">
        <f>(AO533-AU533)/(AO533-BF533)</f>
        <v>0</v>
      </c>
      <c r="BJ533">
        <f>(AU533-AT533)/(AU533-AN533)</f>
        <v>0</v>
      </c>
      <c r="BK533">
        <f>(AO533-AU533)/(AO533-AN533)</f>
        <v>0</v>
      </c>
      <c r="BL533">
        <f>(BH533*BF533/AT533)</f>
        <v>0</v>
      </c>
      <c r="BM533">
        <f>(1-BL533)</f>
        <v>0</v>
      </c>
      <c r="BN533">
        <f>$B$11*CL533+$C$11*CM533+$F$11*CN533*(1-CQ533)</f>
        <v>0</v>
      </c>
      <c r="BO533">
        <f>BN533*BP533</f>
        <v>0</v>
      </c>
      <c r="BP533">
        <f>($B$11*$D$9+$C$11*$D$9+$F$11*((DA533+CS533)/MAX(DA533+CS533+DB533, 0.1)*$I$9+DB533/MAX(DA533+CS533+DB533, 0.1)*$J$9))/($B$11+$C$11+$F$11)</f>
        <v>0</v>
      </c>
      <c r="BQ533">
        <f>($B$11*$K$9+$C$11*$K$9+$F$11*((DA533+CS533)/MAX(DA533+CS533+DB533, 0.1)*$P$9+DB533/MAX(DA533+CS533+DB533, 0.1)*$Q$9))/($B$11+$C$11+$F$11)</f>
        <v>0</v>
      </c>
      <c r="BR533">
        <v>6</v>
      </c>
      <c r="BS533">
        <v>0.5</v>
      </c>
      <c r="BT533" t="s">
        <v>293</v>
      </c>
      <c r="BU533">
        <v>2</v>
      </c>
      <c r="BV533">
        <v>1626127345.6</v>
      </c>
      <c r="BW533">
        <v>399.205333333333</v>
      </c>
      <c r="BX533">
        <v>419.881666666667</v>
      </c>
      <c r="BY533">
        <v>18.0865333333333</v>
      </c>
      <c r="BZ533">
        <v>11.3504333333333</v>
      </c>
      <c r="CA533">
        <v>397.08</v>
      </c>
      <c r="CB533">
        <v>18.0481666666667</v>
      </c>
      <c r="CC533">
        <v>899.942666666667</v>
      </c>
      <c r="CD533">
        <v>100.768</v>
      </c>
      <c r="CE533">
        <v>0.112543666666667</v>
      </c>
      <c r="CF533">
        <v>33.8363</v>
      </c>
      <c r="CG533">
        <v>31.2478</v>
      </c>
      <c r="CH533">
        <v>999.9</v>
      </c>
      <c r="CI533">
        <v>0</v>
      </c>
      <c r="CJ533">
        <v>0</v>
      </c>
      <c r="CK533">
        <v>10011.2666666667</v>
      </c>
      <c r="CL533">
        <v>0</v>
      </c>
      <c r="CM533">
        <v>0.221023</v>
      </c>
      <c r="CN533">
        <v>1460.02666666667</v>
      </c>
      <c r="CO533">
        <v>0.973005666666667</v>
      </c>
      <c r="CP533">
        <v>0.0269945333333333</v>
      </c>
      <c r="CQ533">
        <v>0</v>
      </c>
      <c r="CR533">
        <v>884.203333333333</v>
      </c>
      <c r="CS533">
        <v>4.99999</v>
      </c>
      <c r="CT533">
        <v>13020.1666666667</v>
      </c>
      <c r="CU533">
        <v>12728.6</v>
      </c>
      <c r="CV533">
        <v>41.4163333333333</v>
      </c>
      <c r="CW533">
        <v>42.812</v>
      </c>
      <c r="CX533">
        <v>42.229</v>
      </c>
      <c r="CY533">
        <v>42.5</v>
      </c>
      <c r="CZ533">
        <v>44.062</v>
      </c>
      <c r="DA533">
        <v>1415.75</v>
      </c>
      <c r="DB533">
        <v>39.28</v>
      </c>
      <c r="DC533">
        <v>0</v>
      </c>
      <c r="DD533">
        <v>1626127356.1</v>
      </c>
      <c r="DE533">
        <v>0</v>
      </c>
      <c r="DF533">
        <v>883.997846153846</v>
      </c>
      <c r="DG533">
        <v>1.53135044444556</v>
      </c>
      <c r="DH533">
        <v>33.0940171315958</v>
      </c>
      <c r="DI533">
        <v>13016.1615384615</v>
      </c>
      <c r="DJ533">
        <v>15</v>
      </c>
      <c r="DK533">
        <v>1626126261</v>
      </c>
      <c r="DL533" t="s">
        <v>294</v>
      </c>
      <c r="DM533">
        <v>1626126255</v>
      </c>
      <c r="DN533">
        <v>1626126261</v>
      </c>
      <c r="DO533">
        <v>7</v>
      </c>
      <c r="DP533">
        <v>0.339</v>
      </c>
      <c r="DQ533">
        <v>0.02</v>
      </c>
      <c r="DR533">
        <v>2.158</v>
      </c>
      <c r="DS533">
        <v>-0.064</v>
      </c>
      <c r="DT533">
        <v>420</v>
      </c>
      <c r="DU533">
        <v>4</v>
      </c>
      <c r="DV533">
        <v>0.09</v>
      </c>
      <c r="DW533">
        <v>0.05</v>
      </c>
      <c r="DX533">
        <v>-20.6236317073171</v>
      </c>
      <c r="DY533">
        <v>-0.179266202090599</v>
      </c>
      <c r="DZ533">
        <v>0.0292657415554837</v>
      </c>
      <c r="EA533">
        <v>1</v>
      </c>
      <c r="EB533">
        <v>883.941588235294</v>
      </c>
      <c r="EC533">
        <v>0.766573499480767</v>
      </c>
      <c r="ED533">
        <v>0.219221633438579</v>
      </c>
      <c r="EE533">
        <v>1</v>
      </c>
      <c r="EF533">
        <v>6.72043902439024</v>
      </c>
      <c r="EG533">
        <v>0.0792068989547169</v>
      </c>
      <c r="EH533">
        <v>0.0100513444810858</v>
      </c>
      <c r="EI533">
        <v>1</v>
      </c>
      <c r="EJ533">
        <v>3</v>
      </c>
      <c r="EK533">
        <v>3</v>
      </c>
      <c r="EL533" t="s">
        <v>295</v>
      </c>
      <c r="EM533">
        <v>100</v>
      </c>
      <c r="EN533">
        <v>100</v>
      </c>
      <c r="EO533">
        <v>2.125</v>
      </c>
      <c r="EP533">
        <v>0.0386</v>
      </c>
      <c r="EQ533">
        <v>1.36772170046793</v>
      </c>
      <c r="ER533">
        <v>0.00225868272383977</v>
      </c>
      <c r="ES533">
        <v>-9.96746185667655e-07</v>
      </c>
      <c r="ET533">
        <v>2.83711317370827e-10</v>
      </c>
      <c r="EU533">
        <v>-0.063082517618382</v>
      </c>
      <c r="EV533">
        <v>-0.00217948432402501</v>
      </c>
      <c r="EW533">
        <v>0.000453263451741206</v>
      </c>
      <c r="EX533">
        <v>-1.16319206543697e-06</v>
      </c>
      <c r="EY533">
        <v>-2</v>
      </c>
      <c r="EZ533">
        <v>2196</v>
      </c>
      <c r="FA533">
        <v>1</v>
      </c>
      <c r="FB533">
        <v>25</v>
      </c>
      <c r="FC533">
        <v>18.2</v>
      </c>
      <c r="FD533">
        <v>18.1</v>
      </c>
      <c r="FE533">
        <v>18</v>
      </c>
      <c r="FF533">
        <v>951.114</v>
      </c>
      <c r="FG533">
        <v>434.634</v>
      </c>
      <c r="FH533">
        <v>41.8246</v>
      </c>
      <c r="FI533">
        <v>25.7795</v>
      </c>
      <c r="FJ533">
        <v>30.0006</v>
      </c>
      <c r="FK533">
        <v>25.6732</v>
      </c>
      <c r="FL533">
        <v>25.6887</v>
      </c>
      <c r="FM533">
        <v>25.4277</v>
      </c>
      <c r="FN533">
        <v>39.5173</v>
      </c>
      <c r="FO533">
        <v>0</v>
      </c>
      <c r="FP533">
        <v>41.98</v>
      </c>
      <c r="FQ533">
        <v>420</v>
      </c>
      <c r="FR533">
        <v>11.5418</v>
      </c>
      <c r="FS533">
        <v>101.417</v>
      </c>
      <c r="FT533">
        <v>102.021</v>
      </c>
    </row>
    <row r="534" spans="1:176">
      <c r="A534">
        <v>518</v>
      </c>
      <c r="B534">
        <v>1626127348.6</v>
      </c>
      <c r="C534">
        <v>1034.09999990463</v>
      </c>
      <c r="D534" t="s">
        <v>1330</v>
      </c>
      <c r="E534" t="s">
        <v>1331</v>
      </c>
      <c r="F534">
        <v>1</v>
      </c>
      <c r="I534">
        <v>1626127347.6</v>
      </c>
      <c r="J534">
        <f>(K534)/1000</f>
        <v>0</v>
      </c>
      <c r="K534">
        <f>1000*CC534*AI534*(BY534-BZ534)/(100*BR534*(1000-AI534*BY534))</f>
        <v>0</v>
      </c>
      <c r="L534">
        <f>CC534*AI534*(BX534-BW534*(1000-AI534*BZ534)/(1000-AI534*BY534))/(100*BR534)</f>
        <v>0</v>
      </c>
      <c r="M534">
        <f>BW534 - IF(AI534&gt;1, L534*BR534*100.0/(AK534*CK534), 0)</f>
        <v>0</v>
      </c>
      <c r="N534">
        <f>((T534-J534/2)*M534-L534)/(T534+J534/2)</f>
        <v>0</v>
      </c>
      <c r="O534">
        <f>N534*(CD534+CE534)/1000.0</f>
        <v>0</v>
      </c>
      <c r="P534">
        <f>(BW534 - IF(AI534&gt;1, L534*BR534*100.0/(AK534*CK534), 0))*(CD534+CE534)/1000.0</f>
        <v>0</v>
      </c>
      <c r="Q534">
        <f>2.0/((1/S534-1/R534)+SIGN(S534)*SQRT((1/S534-1/R534)*(1/S534-1/R534) + 4*BS534/((BS534+1)*(BS534+1))*(2*1/S534*1/R534-1/R534*1/R534)))</f>
        <v>0</v>
      </c>
      <c r="R534">
        <f>IF(LEFT(BT534,1)&lt;&gt;"0",IF(LEFT(BT534,1)="1",3.0,BU534),$D$5+$E$5*(CK534*CD534/($K$5*1000))+$F$5*(CK534*CD534/($K$5*1000))*MAX(MIN(BR534,$J$5),$I$5)*MAX(MIN(BR534,$J$5),$I$5)+$G$5*MAX(MIN(BR534,$J$5),$I$5)*(CK534*CD534/($K$5*1000))+$H$5*(CK534*CD534/($K$5*1000))*(CK534*CD534/($K$5*1000)))</f>
        <v>0</v>
      </c>
      <c r="S534">
        <f>J534*(1000-(1000*0.61365*exp(17.502*W534/(240.97+W534))/(CD534+CE534)+BY534)/2)/(1000*0.61365*exp(17.502*W534/(240.97+W534))/(CD534+CE534)-BY534)</f>
        <v>0</v>
      </c>
      <c r="T534">
        <f>1/((BS534+1)/(Q534/1.6)+1/(R534/1.37)) + BS534/((BS534+1)/(Q534/1.6) + BS534/(R534/1.37))</f>
        <v>0</v>
      </c>
      <c r="U534">
        <f>(BN534*BQ534)</f>
        <v>0</v>
      </c>
      <c r="V534">
        <f>(CF534+(U534+2*0.95*5.67E-8*(((CF534+$B$7)+273)^4-(CF534+273)^4)-44100*J534)/(1.84*29.3*R534+8*0.95*5.67E-8*(CF534+273)^3))</f>
        <v>0</v>
      </c>
      <c r="W534">
        <f>($C$7*CG534+$D$7*CH534+$E$7*V534)</f>
        <v>0</v>
      </c>
      <c r="X534">
        <f>0.61365*exp(17.502*W534/(240.97+W534))</f>
        <v>0</v>
      </c>
      <c r="Y534">
        <f>(Z534/AA534*100)</f>
        <v>0</v>
      </c>
      <c r="Z534">
        <f>BY534*(CD534+CE534)/1000</f>
        <v>0</v>
      </c>
      <c r="AA534">
        <f>0.61365*exp(17.502*CF534/(240.97+CF534))</f>
        <v>0</v>
      </c>
      <c r="AB534">
        <f>(X534-BY534*(CD534+CE534)/1000)</f>
        <v>0</v>
      </c>
      <c r="AC534">
        <f>(-J534*44100)</f>
        <v>0</v>
      </c>
      <c r="AD534">
        <f>2*29.3*R534*0.92*(CF534-W534)</f>
        <v>0</v>
      </c>
      <c r="AE534">
        <f>2*0.95*5.67E-8*(((CF534+$B$7)+273)^4-(W534+273)^4)</f>
        <v>0</v>
      </c>
      <c r="AF534">
        <f>U534+AE534+AC534+AD534</f>
        <v>0</v>
      </c>
      <c r="AG534">
        <v>7</v>
      </c>
      <c r="AH534">
        <v>1</v>
      </c>
      <c r="AI534">
        <f>IF(AG534*$H$13&gt;=AK534,1.0,(AK534/(AK534-AG534*$H$13)))</f>
        <v>0</v>
      </c>
      <c r="AJ534">
        <f>(AI534-1)*100</f>
        <v>0</v>
      </c>
      <c r="AK534">
        <f>MAX(0,($B$13+$C$13*CK534)/(1+$D$13*CK534)*CD534/(CF534+273)*$E$13)</f>
        <v>0</v>
      </c>
      <c r="AL534" t="s">
        <v>292</v>
      </c>
      <c r="AM534" t="s">
        <v>292</v>
      </c>
      <c r="AN534">
        <v>0</v>
      </c>
      <c r="AO534">
        <v>0</v>
      </c>
      <c r="AP534">
        <f>1-AN534/AO534</f>
        <v>0</v>
      </c>
      <c r="AQ534">
        <v>0</v>
      </c>
      <c r="AR534" t="s">
        <v>292</v>
      </c>
      <c r="AS534" t="s">
        <v>292</v>
      </c>
      <c r="AT534">
        <v>0</v>
      </c>
      <c r="AU534">
        <v>0</v>
      </c>
      <c r="AV534">
        <f>1-AT534/AU534</f>
        <v>0</v>
      </c>
      <c r="AW534">
        <v>0.5</v>
      </c>
      <c r="AX534">
        <f>BO534</f>
        <v>0</v>
      </c>
      <c r="AY534">
        <f>L534</f>
        <v>0</v>
      </c>
      <c r="AZ534">
        <f>AV534*AW534*AX534</f>
        <v>0</v>
      </c>
      <c r="BA534">
        <f>(AY534-AQ534)/AX534</f>
        <v>0</v>
      </c>
      <c r="BB534">
        <f>(AO534-AU534)/AU534</f>
        <v>0</v>
      </c>
      <c r="BC534">
        <f>AN534/(AP534+AN534/AU534)</f>
        <v>0</v>
      </c>
      <c r="BD534" t="s">
        <v>292</v>
      </c>
      <c r="BE534">
        <v>0</v>
      </c>
      <c r="BF534">
        <f>IF(BE534&lt;&gt;0, BE534, BC534)</f>
        <v>0</v>
      </c>
      <c r="BG534">
        <f>1-BF534/AU534</f>
        <v>0</v>
      </c>
      <c r="BH534">
        <f>(AU534-AT534)/(AU534-BF534)</f>
        <v>0</v>
      </c>
      <c r="BI534">
        <f>(AO534-AU534)/(AO534-BF534)</f>
        <v>0</v>
      </c>
      <c r="BJ534">
        <f>(AU534-AT534)/(AU534-AN534)</f>
        <v>0</v>
      </c>
      <c r="BK534">
        <f>(AO534-AU534)/(AO534-AN534)</f>
        <v>0</v>
      </c>
      <c r="BL534">
        <f>(BH534*BF534/AT534)</f>
        <v>0</v>
      </c>
      <c r="BM534">
        <f>(1-BL534)</f>
        <v>0</v>
      </c>
      <c r="BN534">
        <f>$B$11*CL534+$C$11*CM534+$F$11*CN534*(1-CQ534)</f>
        <v>0</v>
      </c>
      <c r="BO534">
        <f>BN534*BP534</f>
        <v>0</v>
      </c>
      <c r="BP534">
        <f>($B$11*$D$9+$C$11*$D$9+$F$11*((DA534+CS534)/MAX(DA534+CS534+DB534, 0.1)*$I$9+DB534/MAX(DA534+CS534+DB534, 0.1)*$J$9))/($B$11+$C$11+$F$11)</f>
        <v>0</v>
      </c>
      <c r="BQ534">
        <f>($B$11*$K$9+$C$11*$K$9+$F$11*((DA534+CS534)/MAX(DA534+CS534+DB534, 0.1)*$P$9+DB534/MAX(DA534+CS534+DB534, 0.1)*$Q$9))/($B$11+$C$11+$F$11)</f>
        <v>0</v>
      </c>
      <c r="BR534">
        <v>6</v>
      </c>
      <c r="BS534">
        <v>0.5</v>
      </c>
      <c r="BT534" t="s">
        <v>293</v>
      </c>
      <c r="BU534">
        <v>2</v>
      </c>
      <c r="BV534">
        <v>1626127347.6</v>
      </c>
      <c r="BW534">
        <v>399.246333333333</v>
      </c>
      <c r="BX534">
        <v>419.917666666667</v>
      </c>
      <c r="BY534">
        <v>18.1267</v>
      </c>
      <c r="BZ534">
        <v>11.3652666666667</v>
      </c>
      <c r="CA534">
        <v>397.120666666667</v>
      </c>
      <c r="CB534">
        <v>18.0878333333333</v>
      </c>
      <c r="CC534">
        <v>900.043</v>
      </c>
      <c r="CD534">
        <v>100.768</v>
      </c>
      <c r="CE534">
        <v>0.112674</v>
      </c>
      <c r="CF534">
        <v>33.8806</v>
      </c>
      <c r="CG534">
        <v>31.2877</v>
      </c>
      <c r="CH534">
        <v>999.9</v>
      </c>
      <c r="CI534">
        <v>0</v>
      </c>
      <c r="CJ534">
        <v>0</v>
      </c>
      <c r="CK534">
        <v>10022.2666666667</v>
      </c>
      <c r="CL534">
        <v>0</v>
      </c>
      <c r="CM534">
        <v>0.221023</v>
      </c>
      <c r="CN534">
        <v>1460.03</v>
      </c>
      <c r="CO534">
        <v>0.973007333333333</v>
      </c>
      <c r="CP534">
        <v>0.0269929666666667</v>
      </c>
      <c r="CQ534">
        <v>0</v>
      </c>
      <c r="CR534">
        <v>884.269333333333</v>
      </c>
      <c r="CS534">
        <v>4.99999</v>
      </c>
      <c r="CT534">
        <v>13021.3666666667</v>
      </c>
      <c r="CU534">
        <v>12728.6</v>
      </c>
      <c r="CV534">
        <v>41.4163333333333</v>
      </c>
      <c r="CW534">
        <v>42.812</v>
      </c>
      <c r="CX534">
        <v>42.25</v>
      </c>
      <c r="CY534">
        <v>42.5</v>
      </c>
      <c r="CZ534">
        <v>44.062</v>
      </c>
      <c r="DA534">
        <v>1415.75333333333</v>
      </c>
      <c r="DB534">
        <v>39.28</v>
      </c>
      <c r="DC534">
        <v>0</v>
      </c>
      <c r="DD534">
        <v>1626127357.9</v>
      </c>
      <c r="DE534">
        <v>0</v>
      </c>
      <c r="DF534">
        <v>884.05896</v>
      </c>
      <c r="DG534">
        <v>1.94384616856414</v>
      </c>
      <c r="DH534">
        <v>37.9615384195405</v>
      </c>
      <c r="DI534">
        <v>13017.324</v>
      </c>
      <c r="DJ534">
        <v>15</v>
      </c>
      <c r="DK534">
        <v>1626126261</v>
      </c>
      <c r="DL534" t="s">
        <v>294</v>
      </c>
      <c r="DM534">
        <v>1626126255</v>
      </c>
      <c r="DN534">
        <v>1626126261</v>
      </c>
      <c r="DO534">
        <v>7</v>
      </c>
      <c r="DP534">
        <v>0.339</v>
      </c>
      <c r="DQ534">
        <v>0.02</v>
      </c>
      <c r="DR534">
        <v>2.158</v>
      </c>
      <c r="DS534">
        <v>-0.064</v>
      </c>
      <c r="DT534">
        <v>420</v>
      </c>
      <c r="DU534">
        <v>4</v>
      </c>
      <c r="DV534">
        <v>0.09</v>
      </c>
      <c r="DW534">
        <v>0.05</v>
      </c>
      <c r="DX534">
        <v>-20.6298536585366</v>
      </c>
      <c r="DY534">
        <v>-0.27233101045297</v>
      </c>
      <c r="DZ534">
        <v>0.0335911508204819</v>
      </c>
      <c r="EA534">
        <v>1</v>
      </c>
      <c r="EB534">
        <v>883.980303030303</v>
      </c>
      <c r="EC534">
        <v>1.20279005098024</v>
      </c>
      <c r="ED534">
        <v>0.226925095751288</v>
      </c>
      <c r="EE534">
        <v>1</v>
      </c>
      <c r="EF534">
        <v>6.72546048780488</v>
      </c>
      <c r="EG534">
        <v>0.0887184668989548</v>
      </c>
      <c r="EH534">
        <v>0.0113843844593436</v>
      </c>
      <c r="EI534">
        <v>1</v>
      </c>
      <c r="EJ534">
        <v>3</v>
      </c>
      <c r="EK534">
        <v>3</v>
      </c>
      <c r="EL534" t="s">
        <v>295</v>
      </c>
      <c r="EM534">
        <v>100</v>
      </c>
      <c r="EN534">
        <v>100</v>
      </c>
      <c r="EO534">
        <v>2.125</v>
      </c>
      <c r="EP534">
        <v>0.0391</v>
      </c>
      <c r="EQ534">
        <v>1.36772170046793</v>
      </c>
      <c r="ER534">
        <v>0.00225868272383977</v>
      </c>
      <c r="ES534">
        <v>-9.96746185667655e-07</v>
      </c>
      <c r="ET534">
        <v>2.83711317370827e-10</v>
      </c>
      <c r="EU534">
        <v>-0.063082517618382</v>
      </c>
      <c r="EV534">
        <v>-0.00217948432402501</v>
      </c>
      <c r="EW534">
        <v>0.000453263451741206</v>
      </c>
      <c r="EX534">
        <v>-1.16319206543697e-06</v>
      </c>
      <c r="EY534">
        <v>-2</v>
      </c>
      <c r="EZ534">
        <v>2196</v>
      </c>
      <c r="FA534">
        <v>1</v>
      </c>
      <c r="FB534">
        <v>25</v>
      </c>
      <c r="FC534">
        <v>18.2</v>
      </c>
      <c r="FD534">
        <v>18.1</v>
      </c>
      <c r="FE534">
        <v>18</v>
      </c>
      <c r="FF534">
        <v>951.135</v>
      </c>
      <c r="FG534">
        <v>434.921</v>
      </c>
      <c r="FH534">
        <v>41.8781</v>
      </c>
      <c r="FI534">
        <v>25.7838</v>
      </c>
      <c r="FJ534">
        <v>30.0006</v>
      </c>
      <c r="FK534">
        <v>25.6759</v>
      </c>
      <c r="FL534">
        <v>25.6909</v>
      </c>
      <c r="FM534">
        <v>25.4305</v>
      </c>
      <c r="FN534">
        <v>39.5173</v>
      </c>
      <c r="FO534">
        <v>0</v>
      </c>
      <c r="FP534">
        <v>42.09</v>
      </c>
      <c r="FQ534">
        <v>420</v>
      </c>
      <c r="FR534">
        <v>11.5542</v>
      </c>
      <c r="FS534">
        <v>101.416</v>
      </c>
      <c r="FT534">
        <v>102.021</v>
      </c>
    </row>
    <row r="535" spans="1:176">
      <c r="A535">
        <v>519</v>
      </c>
      <c r="B535">
        <v>1626127350.6</v>
      </c>
      <c r="C535">
        <v>1036.09999990463</v>
      </c>
      <c r="D535" t="s">
        <v>1332</v>
      </c>
      <c r="E535" t="s">
        <v>1333</v>
      </c>
      <c r="F535">
        <v>1</v>
      </c>
      <c r="I535">
        <v>1626127349.6</v>
      </c>
      <c r="J535">
        <f>(K535)/1000</f>
        <v>0</v>
      </c>
      <c r="K535">
        <f>1000*CC535*AI535*(BY535-BZ535)/(100*BR535*(1000-AI535*BY535))</f>
        <v>0</v>
      </c>
      <c r="L535">
        <f>CC535*AI535*(BX535-BW535*(1000-AI535*BZ535)/(1000-AI535*BY535))/(100*BR535)</f>
        <v>0</v>
      </c>
      <c r="M535">
        <f>BW535 - IF(AI535&gt;1, L535*BR535*100.0/(AK535*CK535), 0)</f>
        <v>0</v>
      </c>
      <c r="N535">
        <f>((T535-J535/2)*M535-L535)/(T535+J535/2)</f>
        <v>0</v>
      </c>
      <c r="O535">
        <f>N535*(CD535+CE535)/1000.0</f>
        <v>0</v>
      </c>
      <c r="P535">
        <f>(BW535 - IF(AI535&gt;1, L535*BR535*100.0/(AK535*CK535), 0))*(CD535+CE535)/1000.0</f>
        <v>0</v>
      </c>
      <c r="Q535">
        <f>2.0/((1/S535-1/R535)+SIGN(S535)*SQRT((1/S535-1/R535)*(1/S535-1/R535) + 4*BS535/((BS535+1)*(BS535+1))*(2*1/S535*1/R535-1/R535*1/R535)))</f>
        <v>0</v>
      </c>
      <c r="R535">
        <f>IF(LEFT(BT535,1)&lt;&gt;"0",IF(LEFT(BT535,1)="1",3.0,BU535),$D$5+$E$5*(CK535*CD535/($K$5*1000))+$F$5*(CK535*CD535/($K$5*1000))*MAX(MIN(BR535,$J$5),$I$5)*MAX(MIN(BR535,$J$5),$I$5)+$G$5*MAX(MIN(BR535,$J$5),$I$5)*(CK535*CD535/($K$5*1000))+$H$5*(CK535*CD535/($K$5*1000))*(CK535*CD535/($K$5*1000)))</f>
        <v>0</v>
      </c>
      <c r="S535">
        <f>J535*(1000-(1000*0.61365*exp(17.502*W535/(240.97+W535))/(CD535+CE535)+BY535)/2)/(1000*0.61365*exp(17.502*W535/(240.97+W535))/(CD535+CE535)-BY535)</f>
        <v>0</v>
      </c>
      <c r="T535">
        <f>1/((BS535+1)/(Q535/1.6)+1/(R535/1.37)) + BS535/((BS535+1)/(Q535/1.6) + BS535/(R535/1.37))</f>
        <v>0</v>
      </c>
      <c r="U535">
        <f>(BN535*BQ535)</f>
        <v>0</v>
      </c>
      <c r="V535">
        <f>(CF535+(U535+2*0.95*5.67E-8*(((CF535+$B$7)+273)^4-(CF535+273)^4)-44100*J535)/(1.84*29.3*R535+8*0.95*5.67E-8*(CF535+273)^3))</f>
        <v>0</v>
      </c>
      <c r="W535">
        <f>($C$7*CG535+$D$7*CH535+$E$7*V535)</f>
        <v>0</v>
      </c>
      <c r="X535">
        <f>0.61365*exp(17.502*W535/(240.97+W535))</f>
        <v>0</v>
      </c>
      <c r="Y535">
        <f>(Z535/AA535*100)</f>
        <v>0</v>
      </c>
      <c r="Z535">
        <f>BY535*(CD535+CE535)/1000</f>
        <v>0</v>
      </c>
      <c r="AA535">
        <f>0.61365*exp(17.502*CF535/(240.97+CF535))</f>
        <v>0</v>
      </c>
      <c r="AB535">
        <f>(X535-BY535*(CD535+CE535)/1000)</f>
        <v>0</v>
      </c>
      <c r="AC535">
        <f>(-J535*44100)</f>
        <v>0</v>
      </c>
      <c r="AD535">
        <f>2*29.3*R535*0.92*(CF535-W535)</f>
        <v>0</v>
      </c>
      <c r="AE535">
        <f>2*0.95*5.67E-8*(((CF535+$B$7)+273)^4-(W535+273)^4)</f>
        <v>0</v>
      </c>
      <c r="AF535">
        <f>U535+AE535+AC535+AD535</f>
        <v>0</v>
      </c>
      <c r="AG535">
        <v>7</v>
      </c>
      <c r="AH535">
        <v>1</v>
      </c>
      <c r="AI535">
        <f>IF(AG535*$H$13&gt;=AK535,1.0,(AK535/(AK535-AG535*$H$13)))</f>
        <v>0</v>
      </c>
      <c r="AJ535">
        <f>(AI535-1)*100</f>
        <v>0</v>
      </c>
      <c r="AK535">
        <f>MAX(0,($B$13+$C$13*CK535)/(1+$D$13*CK535)*CD535/(CF535+273)*$E$13)</f>
        <v>0</v>
      </c>
      <c r="AL535" t="s">
        <v>292</v>
      </c>
      <c r="AM535" t="s">
        <v>292</v>
      </c>
      <c r="AN535">
        <v>0</v>
      </c>
      <c r="AO535">
        <v>0</v>
      </c>
      <c r="AP535">
        <f>1-AN535/AO535</f>
        <v>0</v>
      </c>
      <c r="AQ535">
        <v>0</v>
      </c>
      <c r="AR535" t="s">
        <v>292</v>
      </c>
      <c r="AS535" t="s">
        <v>292</v>
      </c>
      <c r="AT535">
        <v>0</v>
      </c>
      <c r="AU535">
        <v>0</v>
      </c>
      <c r="AV535">
        <f>1-AT535/AU535</f>
        <v>0</v>
      </c>
      <c r="AW535">
        <v>0.5</v>
      </c>
      <c r="AX535">
        <f>BO535</f>
        <v>0</v>
      </c>
      <c r="AY535">
        <f>L535</f>
        <v>0</v>
      </c>
      <c r="AZ535">
        <f>AV535*AW535*AX535</f>
        <v>0</v>
      </c>
      <c r="BA535">
        <f>(AY535-AQ535)/AX535</f>
        <v>0</v>
      </c>
      <c r="BB535">
        <f>(AO535-AU535)/AU535</f>
        <v>0</v>
      </c>
      <c r="BC535">
        <f>AN535/(AP535+AN535/AU535)</f>
        <v>0</v>
      </c>
      <c r="BD535" t="s">
        <v>292</v>
      </c>
      <c r="BE535">
        <v>0</v>
      </c>
      <c r="BF535">
        <f>IF(BE535&lt;&gt;0, BE535, BC535)</f>
        <v>0</v>
      </c>
      <c r="BG535">
        <f>1-BF535/AU535</f>
        <v>0</v>
      </c>
      <c r="BH535">
        <f>(AU535-AT535)/(AU535-BF535)</f>
        <v>0</v>
      </c>
      <c r="BI535">
        <f>(AO535-AU535)/(AO535-BF535)</f>
        <v>0</v>
      </c>
      <c r="BJ535">
        <f>(AU535-AT535)/(AU535-AN535)</f>
        <v>0</v>
      </c>
      <c r="BK535">
        <f>(AO535-AU535)/(AO535-AN535)</f>
        <v>0</v>
      </c>
      <c r="BL535">
        <f>(BH535*BF535/AT535)</f>
        <v>0</v>
      </c>
      <c r="BM535">
        <f>(1-BL535)</f>
        <v>0</v>
      </c>
      <c r="BN535">
        <f>$B$11*CL535+$C$11*CM535+$F$11*CN535*(1-CQ535)</f>
        <v>0</v>
      </c>
      <c r="BO535">
        <f>BN535*BP535</f>
        <v>0</v>
      </c>
      <c r="BP535">
        <f>($B$11*$D$9+$C$11*$D$9+$F$11*((DA535+CS535)/MAX(DA535+CS535+DB535, 0.1)*$I$9+DB535/MAX(DA535+CS535+DB535, 0.1)*$J$9))/($B$11+$C$11+$F$11)</f>
        <v>0</v>
      </c>
      <c r="BQ535">
        <f>($B$11*$K$9+$C$11*$K$9+$F$11*((DA535+CS535)/MAX(DA535+CS535+DB535, 0.1)*$P$9+DB535/MAX(DA535+CS535+DB535, 0.1)*$Q$9))/($B$11+$C$11+$F$11)</f>
        <v>0</v>
      </c>
      <c r="BR535">
        <v>6</v>
      </c>
      <c r="BS535">
        <v>0.5</v>
      </c>
      <c r="BT535" t="s">
        <v>293</v>
      </c>
      <c r="BU535">
        <v>2</v>
      </c>
      <c r="BV535">
        <v>1626127349.6</v>
      </c>
      <c r="BW535">
        <v>399.271</v>
      </c>
      <c r="BX535">
        <v>419.883333333333</v>
      </c>
      <c r="BY535">
        <v>18.1633</v>
      </c>
      <c r="BZ535">
        <v>11.3962</v>
      </c>
      <c r="CA535">
        <v>397.146</v>
      </c>
      <c r="CB535">
        <v>18.1239333333333</v>
      </c>
      <c r="CC535">
        <v>900.060333333333</v>
      </c>
      <c r="CD535">
        <v>100.767</v>
      </c>
      <c r="CE535">
        <v>0.112611333333333</v>
      </c>
      <c r="CF535">
        <v>33.9223333333333</v>
      </c>
      <c r="CG535">
        <v>31.3265</v>
      </c>
      <c r="CH535">
        <v>999.9</v>
      </c>
      <c r="CI535">
        <v>0</v>
      </c>
      <c r="CJ535">
        <v>0</v>
      </c>
      <c r="CK535">
        <v>9997.92333333333</v>
      </c>
      <c r="CL535">
        <v>0</v>
      </c>
      <c r="CM535">
        <v>0.221023</v>
      </c>
      <c r="CN535">
        <v>1460.02333333333</v>
      </c>
      <c r="CO535">
        <v>0.973007333333333</v>
      </c>
      <c r="CP535">
        <v>0.0269929666666667</v>
      </c>
      <c r="CQ535">
        <v>0</v>
      </c>
      <c r="CR535">
        <v>884.319</v>
      </c>
      <c r="CS535">
        <v>4.99999</v>
      </c>
      <c r="CT535">
        <v>13022.3666666667</v>
      </c>
      <c r="CU535">
        <v>12728.5666666667</v>
      </c>
      <c r="CV535">
        <v>41.437</v>
      </c>
      <c r="CW535">
        <v>42.812</v>
      </c>
      <c r="CX535">
        <v>42.25</v>
      </c>
      <c r="CY535">
        <v>42.5</v>
      </c>
      <c r="CZ535">
        <v>44.062</v>
      </c>
      <c r="DA535">
        <v>1415.75</v>
      </c>
      <c r="DB535">
        <v>39.28</v>
      </c>
      <c r="DC535">
        <v>0</v>
      </c>
      <c r="DD535">
        <v>1626127360.3</v>
      </c>
      <c r="DE535">
        <v>0</v>
      </c>
      <c r="DF535">
        <v>884.11288</v>
      </c>
      <c r="DG535">
        <v>1.83430771542342</v>
      </c>
      <c r="DH535">
        <v>35.2538462377602</v>
      </c>
      <c r="DI535">
        <v>13018.736</v>
      </c>
      <c r="DJ535">
        <v>15</v>
      </c>
      <c r="DK535">
        <v>1626126261</v>
      </c>
      <c r="DL535" t="s">
        <v>294</v>
      </c>
      <c r="DM535">
        <v>1626126255</v>
      </c>
      <c r="DN535">
        <v>1626126261</v>
      </c>
      <c r="DO535">
        <v>7</v>
      </c>
      <c r="DP535">
        <v>0.339</v>
      </c>
      <c r="DQ535">
        <v>0.02</v>
      </c>
      <c r="DR535">
        <v>2.158</v>
      </c>
      <c r="DS535">
        <v>-0.064</v>
      </c>
      <c r="DT535">
        <v>420</v>
      </c>
      <c r="DU535">
        <v>4</v>
      </c>
      <c r="DV535">
        <v>0.09</v>
      </c>
      <c r="DW535">
        <v>0.05</v>
      </c>
      <c r="DX535">
        <v>-20.6352146341463</v>
      </c>
      <c r="DY535">
        <v>-0.1798097560976</v>
      </c>
      <c r="DZ535">
        <v>0.0290302328614169</v>
      </c>
      <c r="EA535">
        <v>1</v>
      </c>
      <c r="EB535">
        <v>884.012942857143</v>
      </c>
      <c r="EC535">
        <v>1.69051161856441</v>
      </c>
      <c r="ED535">
        <v>0.247584784076335</v>
      </c>
      <c r="EE535">
        <v>1</v>
      </c>
      <c r="EF535">
        <v>6.73108024390244</v>
      </c>
      <c r="EG535">
        <v>0.12648355400697</v>
      </c>
      <c r="EH535">
        <v>0.0159182554332462</v>
      </c>
      <c r="EI535">
        <v>0</v>
      </c>
      <c r="EJ535">
        <v>2</v>
      </c>
      <c r="EK535">
        <v>3</v>
      </c>
      <c r="EL535" t="s">
        <v>340</v>
      </c>
      <c r="EM535">
        <v>100</v>
      </c>
      <c r="EN535">
        <v>100</v>
      </c>
      <c r="EO535">
        <v>2.125</v>
      </c>
      <c r="EP535">
        <v>0.0396</v>
      </c>
      <c r="EQ535">
        <v>1.36772170046793</v>
      </c>
      <c r="ER535">
        <v>0.00225868272383977</v>
      </c>
      <c r="ES535">
        <v>-9.96746185667655e-07</v>
      </c>
      <c r="ET535">
        <v>2.83711317370827e-10</v>
      </c>
      <c r="EU535">
        <v>-0.063082517618382</v>
      </c>
      <c r="EV535">
        <v>-0.00217948432402501</v>
      </c>
      <c r="EW535">
        <v>0.000453263451741206</v>
      </c>
      <c r="EX535">
        <v>-1.16319206543697e-06</v>
      </c>
      <c r="EY535">
        <v>-2</v>
      </c>
      <c r="EZ535">
        <v>2196</v>
      </c>
      <c r="FA535">
        <v>1</v>
      </c>
      <c r="FB535">
        <v>25</v>
      </c>
      <c r="FC535">
        <v>18.3</v>
      </c>
      <c r="FD535">
        <v>18.2</v>
      </c>
      <c r="FE535">
        <v>18</v>
      </c>
      <c r="FF535">
        <v>951.17</v>
      </c>
      <c r="FG535">
        <v>435.206</v>
      </c>
      <c r="FH535">
        <v>41.9281</v>
      </c>
      <c r="FI535">
        <v>25.7877</v>
      </c>
      <c r="FJ535">
        <v>30.0006</v>
      </c>
      <c r="FK535">
        <v>25.6778</v>
      </c>
      <c r="FL535">
        <v>25.6929</v>
      </c>
      <c r="FM535">
        <v>25.4331</v>
      </c>
      <c r="FN535">
        <v>39.1566</v>
      </c>
      <c r="FO535">
        <v>0</v>
      </c>
      <c r="FP535">
        <v>42.19</v>
      </c>
      <c r="FQ535">
        <v>420</v>
      </c>
      <c r="FR535">
        <v>11.6365</v>
      </c>
      <c r="FS535">
        <v>101.415</v>
      </c>
      <c r="FT535">
        <v>102.02</v>
      </c>
    </row>
    <row r="536" spans="1:176">
      <c r="A536">
        <v>520</v>
      </c>
      <c r="B536">
        <v>1626127352.6</v>
      </c>
      <c r="C536">
        <v>1038.09999990463</v>
      </c>
      <c r="D536" t="s">
        <v>1334</v>
      </c>
      <c r="E536" t="s">
        <v>1335</v>
      </c>
      <c r="F536">
        <v>1</v>
      </c>
      <c r="I536">
        <v>1626127351.6</v>
      </c>
      <c r="J536">
        <f>(K536)/1000</f>
        <v>0</v>
      </c>
      <c r="K536">
        <f>1000*CC536*AI536*(BY536-BZ536)/(100*BR536*(1000-AI536*BY536))</f>
        <v>0</v>
      </c>
      <c r="L536">
        <f>CC536*AI536*(BX536-BW536*(1000-AI536*BZ536)/(1000-AI536*BY536))/(100*BR536)</f>
        <v>0</v>
      </c>
      <c r="M536">
        <f>BW536 - IF(AI536&gt;1, L536*BR536*100.0/(AK536*CK536), 0)</f>
        <v>0</v>
      </c>
      <c r="N536">
        <f>((T536-J536/2)*M536-L536)/(T536+J536/2)</f>
        <v>0</v>
      </c>
      <c r="O536">
        <f>N536*(CD536+CE536)/1000.0</f>
        <v>0</v>
      </c>
      <c r="P536">
        <f>(BW536 - IF(AI536&gt;1, L536*BR536*100.0/(AK536*CK536), 0))*(CD536+CE536)/1000.0</f>
        <v>0</v>
      </c>
      <c r="Q536">
        <f>2.0/((1/S536-1/R536)+SIGN(S536)*SQRT((1/S536-1/R536)*(1/S536-1/R536) + 4*BS536/((BS536+1)*(BS536+1))*(2*1/S536*1/R536-1/R536*1/R536)))</f>
        <v>0</v>
      </c>
      <c r="R536">
        <f>IF(LEFT(BT536,1)&lt;&gt;"0",IF(LEFT(BT536,1)="1",3.0,BU536),$D$5+$E$5*(CK536*CD536/($K$5*1000))+$F$5*(CK536*CD536/($K$5*1000))*MAX(MIN(BR536,$J$5),$I$5)*MAX(MIN(BR536,$J$5),$I$5)+$G$5*MAX(MIN(BR536,$J$5),$I$5)*(CK536*CD536/($K$5*1000))+$H$5*(CK536*CD536/($K$5*1000))*(CK536*CD536/($K$5*1000)))</f>
        <v>0</v>
      </c>
      <c r="S536">
        <f>J536*(1000-(1000*0.61365*exp(17.502*W536/(240.97+W536))/(CD536+CE536)+BY536)/2)/(1000*0.61365*exp(17.502*W536/(240.97+W536))/(CD536+CE536)-BY536)</f>
        <v>0</v>
      </c>
      <c r="T536">
        <f>1/((BS536+1)/(Q536/1.6)+1/(R536/1.37)) + BS536/((BS536+1)/(Q536/1.6) + BS536/(R536/1.37))</f>
        <v>0</v>
      </c>
      <c r="U536">
        <f>(BN536*BQ536)</f>
        <v>0</v>
      </c>
      <c r="V536">
        <f>(CF536+(U536+2*0.95*5.67E-8*(((CF536+$B$7)+273)^4-(CF536+273)^4)-44100*J536)/(1.84*29.3*R536+8*0.95*5.67E-8*(CF536+273)^3))</f>
        <v>0</v>
      </c>
      <c r="W536">
        <f>($C$7*CG536+$D$7*CH536+$E$7*V536)</f>
        <v>0</v>
      </c>
      <c r="X536">
        <f>0.61365*exp(17.502*W536/(240.97+W536))</f>
        <v>0</v>
      </c>
      <c r="Y536">
        <f>(Z536/AA536*100)</f>
        <v>0</v>
      </c>
      <c r="Z536">
        <f>BY536*(CD536+CE536)/1000</f>
        <v>0</v>
      </c>
      <c r="AA536">
        <f>0.61365*exp(17.502*CF536/(240.97+CF536))</f>
        <v>0</v>
      </c>
      <c r="AB536">
        <f>(X536-BY536*(CD536+CE536)/1000)</f>
        <v>0</v>
      </c>
      <c r="AC536">
        <f>(-J536*44100)</f>
        <v>0</v>
      </c>
      <c r="AD536">
        <f>2*29.3*R536*0.92*(CF536-W536)</f>
        <v>0</v>
      </c>
      <c r="AE536">
        <f>2*0.95*5.67E-8*(((CF536+$B$7)+273)^4-(W536+273)^4)</f>
        <v>0</v>
      </c>
      <c r="AF536">
        <f>U536+AE536+AC536+AD536</f>
        <v>0</v>
      </c>
      <c r="AG536">
        <v>7</v>
      </c>
      <c r="AH536">
        <v>1</v>
      </c>
      <c r="AI536">
        <f>IF(AG536*$H$13&gt;=AK536,1.0,(AK536/(AK536-AG536*$H$13)))</f>
        <v>0</v>
      </c>
      <c r="AJ536">
        <f>(AI536-1)*100</f>
        <v>0</v>
      </c>
      <c r="AK536">
        <f>MAX(0,($B$13+$C$13*CK536)/(1+$D$13*CK536)*CD536/(CF536+273)*$E$13)</f>
        <v>0</v>
      </c>
      <c r="AL536" t="s">
        <v>292</v>
      </c>
      <c r="AM536" t="s">
        <v>292</v>
      </c>
      <c r="AN536">
        <v>0</v>
      </c>
      <c r="AO536">
        <v>0</v>
      </c>
      <c r="AP536">
        <f>1-AN536/AO536</f>
        <v>0</v>
      </c>
      <c r="AQ536">
        <v>0</v>
      </c>
      <c r="AR536" t="s">
        <v>292</v>
      </c>
      <c r="AS536" t="s">
        <v>292</v>
      </c>
      <c r="AT536">
        <v>0</v>
      </c>
      <c r="AU536">
        <v>0</v>
      </c>
      <c r="AV536">
        <f>1-AT536/AU536</f>
        <v>0</v>
      </c>
      <c r="AW536">
        <v>0.5</v>
      </c>
      <c r="AX536">
        <f>BO536</f>
        <v>0</v>
      </c>
      <c r="AY536">
        <f>L536</f>
        <v>0</v>
      </c>
      <c r="AZ536">
        <f>AV536*AW536*AX536</f>
        <v>0</v>
      </c>
      <c r="BA536">
        <f>(AY536-AQ536)/AX536</f>
        <v>0</v>
      </c>
      <c r="BB536">
        <f>(AO536-AU536)/AU536</f>
        <v>0</v>
      </c>
      <c r="BC536">
        <f>AN536/(AP536+AN536/AU536)</f>
        <v>0</v>
      </c>
      <c r="BD536" t="s">
        <v>292</v>
      </c>
      <c r="BE536">
        <v>0</v>
      </c>
      <c r="BF536">
        <f>IF(BE536&lt;&gt;0, BE536, BC536)</f>
        <v>0</v>
      </c>
      <c r="BG536">
        <f>1-BF536/AU536</f>
        <v>0</v>
      </c>
      <c r="BH536">
        <f>(AU536-AT536)/(AU536-BF536)</f>
        <v>0</v>
      </c>
      <c r="BI536">
        <f>(AO536-AU536)/(AO536-BF536)</f>
        <v>0</v>
      </c>
      <c r="BJ536">
        <f>(AU536-AT536)/(AU536-AN536)</f>
        <v>0</v>
      </c>
      <c r="BK536">
        <f>(AO536-AU536)/(AO536-AN536)</f>
        <v>0</v>
      </c>
      <c r="BL536">
        <f>(BH536*BF536/AT536)</f>
        <v>0</v>
      </c>
      <c r="BM536">
        <f>(1-BL536)</f>
        <v>0</v>
      </c>
      <c r="BN536">
        <f>$B$11*CL536+$C$11*CM536+$F$11*CN536*(1-CQ536)</f>
        <v>0</v>
      </c>
      <c r="BO536">
        <f>BN536*BP536</f>
        <v>0</v>
      </c>
      <c r="BP536">
        <f>($B$11*$D$9+$C$11*$D$9+$F$11*((DA536+CS536)/MAX(DA536+CS536+DB536, 0.1)*$I$9+DB536/MAX(DA536+CS536+DB536, 0.1)*$J$9))/($B$11+$C$11+$F$11)</f>
        <v>0</v>
      </c>
      <c r="BQ536">
        <f>($B$11*$K$9+$C$11*$K$9+$F$11*((DA536+CS536)/MAX(DA536+CS536+DB536, 0.1)*$P$9+DB536/MAX(DA536+CS536+DB536, 0.1)*$Q$9))/($B$11+$C$11+$F$11)</f>
        <v>0</v>
      </c>
      <c r="BR536">
        <v>6</v>
      </c>
      <c r="BS536">
        <v>0.5</v>
      </c>
      <c r="BT536" t="s">
        <v>293</v>
      </c>
      <c r="BU536">
        <v>2</v>
      </c>
      <c r="BV536">
        <v>1626127351.6</v>
      </c>
      <c r="BW536">
        <v>399.307666666667</v>
      </c>
      <c r="BX536">
        <v>419.849</v>
      </c>
      <c r="BY536">
        <v>18.2018333333333</v>
      </c>
      <c r="BZ536">
        <v>11.4449</v>
      </c>
      <c r="CA536">
        <v>397.182333333333</v>
      </c>
      <c r="CB536">
        <v>18.1619333333333</v>
      </c>
      <c r="CC536">
        <v>900.076333333333</v>
      </c>
      <c r="CD536">
        <v>100.766666666667</v>
      </c>
      <c r="CE536">
        <v>0.111739</v>
      </c>
      <c r="CF536">
        <v>33.9635</v>
      </c>
      <c r="CG536">
        <v>31.36</v>
      </c>
      <c r="CH536">
        <v>999.9</v>
      </c>
      <c r="CI536">
        <v>0</v>
      </c>
      <c r="CJ536">
        <v>0</v>
      </c>
      <c r="CK536">
        <v>10025.2</v>
      </c>
      <c r="CL536">
        <v>0</v>
      </c>
      <c r="CM536">
        <v>0.221023</v>
      </c>
      <c r="CN536">
        <v>1459.93666666667</v>
      </c>
      <c r="CO536">
        <v>0.973005666666667</v>
      </c>
      <c r="CP536">
        <v>0.0269945333333333</v>
      </c>
      <c r="CQ536">
        <v>0</v>
      </c>
      <c r="CR536">
        <v>884.270666666667</v>
      </c>
      <c r="CS536">
        <v>4.99999</v>
      </c>
      <c r="CT536">
        <v>13022.5333333333</v>
      </c>
      <c r="CU536">
        <v>12727.8</v>
      </c>
      <c r="CV536">
        <v>41.437</v>
      </c>
      <c r="CW536">
        <v>42.812</v>
      </c>
      <c r="CX536">
        <v>42.25</v>
      </c>
      <c r="CY536">
        <v>42.5</v>
      </c>
      <c r="CZ536">
        <v>44.062</v>
      </c>
      <c r="DA536">
        <v>1415.66</v>
      </c>
      <c r="DB536">
        <v>39.28</v>
      </c>
      <c r="DC536">
        <v>0</v>
      </c>
      <c r="DD536">
        <v>1626127362.1</v>
      </c>
      <c r="DE536">
        <v>0</v>
      </c>
      <c r="DF536">
        <v>884.1535</v>
      </c>
      <c r="DG536">
        <v>2.01295728485087</v>
      </c>
      <c r="DH536">
        <v>35.5897436020662</v>
      </c>
      <c r="DI536">
        <v>13019.3846153846</v>
      </c>
      <c r="DJ536">
        <v>15</v>
      </c>
      <c r="DK536">
        <v>1626126261</v>
      </c>
      <c r="DL536" t="s">
        <v>294</v>
      </c>
      <c r="DM536">
        <v>1626126255</v>
      </c>
      <c r="DN536">
        <v>1626126261</v>
      </c>
      <c r="DO536">
        <v>7</v>
      </c>
      <c r="DP536">
        <v>0.339</v>
      </c>
      <c r="DQ536">
        <v>0.02</v>
      </c>
      <c r="DR536">
        <v>2.158</v>
      </c>
      <c r="DS536">
        <v>-0.064</v>
      </c>
      <c r="DT536">
        <v>420</v>
      </c>
      <c r="DU536">
        <v>4</v>
      </c>
      <c r="DV536">
        <v>0.09</v>
      </c>
      <c r="DW536">
        <v>0.05</v>
      </c>
      <c r="DX536">
        <v>-20.6312219512195</v>
      </c>
      <c r="DY536">
        <v>0.0089435540069046</v>
      </c>
      <c r="DZ536">
        <v>0.0360510309868819</v>
      </c>
      <c r="EA536">
        <v>1</v>
      </c>
      <c r="EB536">
        <v>884.086424242424</v>
      </c>
      <c r="EC536">
        <v>1.54811072093632</v>
      </c>
      <c r="ED536">
        <v>0.239067256962768</v>
      </c>
      <c r="EE536">
        <v>1</v>
      </c>
      <c r="EF536">
        <v>6.73593756097561</v>
      </c>
      <c r="EG536">
        <v>0.133627526132416</v>
      </c>
      <c r="EH536">
        <v>0.0165939106933821</v>
      </c>
      <c r="EI536">
        <v>0</v>
      </c>
      <c r="EJ536">
        <v>2</v>
      </c>
      <c r="EK536">
        <v>3</v>
      </c>
      <c r="EL536" t="s">
        <v>340</v>
      </c>
      <c r="EM536">
        <v>100</v>
      </c>
      <c r="EN536">
        <v>100</v>
      </c>
      <c r="EO536">
        <v>2.126</v>
      </c>
      <c r="EP536">
        <v>0.0402</v>
      </c>
      <c r="EQ536">
        <v>1.36772170046793</v>
      </c>
      <c r="ER536">
        <v>0.00225868272383977</v>
      </c>
      <c r="ES536">
        <v>-9.96746185667655e-07</v>
      </c>
      <c r="ET536">
        <v>2.83711317370827e-10</v>
      </c>
      <c r="EU536">
        <v>-0.063082517618382</v>
      </c>
      <c r="EV536">
        <v>-0.00217948432402501</v>
      </c>
      <c r="EW536">
        <v>0.000453263451741206</v>
      </c>
      <c r="EX536">
        <v>-1.16319206543697e-06</v>
      </c>
      <c r="EY536">
        <v>-2</v>
      </c>
      <c r="EZ536">
        <v>2196</v>
      </c>
      <c r="FA536">
        <v>1</v>
      </c>
      <c r="FB536">
        <v>25</v>
      </c>
      <c r="FC536">
        <v>18.3</v>
      </c>
      <c r="FD536">
        <v>18.2</v>
      </c>
      <c r="FE536">
        <v>18</v>
      </c>
      <c r="FF536">
        <v>951.342</v>
      </c>
      <c r="FG536">
        <v>435.211</v>
      </c>
      <c r="FH536">
        <v>41.9836</v>
      </c>
      <c r="FI536">
        <v>25.7925</v>
      </c>
      <c r="FJ536">
        <v>30.0007</v>
      </c>
      <c r="FK536">
        <v>25.6802</v>
      </c>
      <c r="FL536">
        <v>25.6952</v>
      </c>
      <c r="FM536">
        <v>25.4355</v>
      </c>
      <c r="FN536">
        <v>39.1566</v>
      </c>
      <c r="FO536">
        <v>0</v>
      </c>
      <c r="FP536">
        <v>42.19</v>
      </c>
      <c r="FQ536">
        <v>420</v>
      </c>
      <c r="FR536">
        <v>11.6464</v>
      </c>
      <c r="FS536">
        <v>101.415</v>
      </c>
      <c r="FT536">
        <v>102.02</v>
      </c>
    </row>
    <row r="537" spans="1:176">
      <c r="A537">
        <v>521</v>
      </c>
      <c r="B537">
        <v>1626127354.6</v>
      </c>
      <c r="C537">
        <v>1040.09999990463</v>
      </c>
      <c r="D537" t="s">
        <v>1336</v>
      </c>
      <c r="E537" t="s">
        <v>1337</v>
      </c>
      <c r="F537">
        <v>1</v>
      </c>
      <c r="I537">
        <v>1626127353.6</v>
      </c>
      <c r="J537">
        <f>(K537)/1000</f>
        <v>0</v>
      </c>
      <c r="K537">
        <f>1000*CC537*AI537*(BY537-BZ537)/(100*BR537*(1000-AI537*BY537))</f>
        <v>0</v>
      </c>
      <c r="L537">
        <f>CC537*AI537*(BX537-BW537*(1000-AI537*BZ537)/(1000-AI537*BY537))/(100*BR537)</f>
        <v>0</v>
      </c>
      <c r="M537">
        <f>BW537 - IF(AI537&gt;1, L537*BR537*100.0/(AK537*CK537), 0)</f>
        <v>0</v>
      </c>
      <c r="N537">
        <f>((T537-J537/2)*M537-L537)/(T537+J537/2)</f>
        <v>0</v>
      </c>
      <c r="O537">
        <f>N537*(CD537+CE537)/1000.0</f>
        <v>0</v>
      </c>
      <c r="P537">
        <f>(BW537 - IF(AI537&gt;1, L537*BR537*100.0/(AK537*CK537), 0))*(CD537+CE537)/1000.0</f>
        <v>0</v>
      </c>
      <c r="Q537">
        <f>2.0/((1/S537-1/R537)+SIGN(S537)*SQRT((1/S537-1/R537)*(1/S537-1/R537) + 4*BS537/((BS537+1)*(BS537+1))*(2*1/S537*1/R537-1/R537*1/R537)))</f>
        <v>0</v>
      </c>
      <c r="R537">
        <f>IF(LEFT(BT537,1)&lt;&gt;"0",IF(LEFT(BT537,1)="1",3.0,BU537),$D$5+$E$5*(CK537*CD537/($K$5*1000))+$F$5*(CK537*CD537/($K$5*1000))*MAX(MIN(BR537,$J$5),$I$5)*MAX(MIN(BR537,$J$5),$I$5)+$G$5*MAX(MIN(BR537,$J$5),$I$5)*(CK537*CD537/($K$5*1000))+$H$5*(CK537*CD537/($K$5*1000))*(CK537*CD537/($K$5*1000)))</f>
        <v>0</v>
      </c>
      <c r="S537">
        <f>J537*(1000-(1000*0.61365*exp(17.502*W537/(240.97+W537))/(CD537+CE537)+BY537)/2)/(1000*0.61365*exp(17.502*W537/(240.97+W537))/(CD537+CE537)-BY537)</f>
        <v>0</v>
      </c>
      <c r="T537">
        <f>1/((BS537+1)/(Q537/1.6)+1/(R537/1.37)) + BS537/((BS537+1)/(Q537/1.6) + BS537/(R537/1.37))</f>
        <v>0</v>
      </c>
      <c r="U537">
        <f>(BN537*BQ537)</f>
        <v>0</v>
      </c>
      <c r="V537">
        <f>(CF537+(U537+2*0.95*5.67E-8*(((CF537+$B$7)+273)^4-(CF537+273)^4)-44100*J537)/(1.84*29.3*R537+8*0.95*5.67E-8*(CF537+273)^3))</f>
        <v>0</v>
      </c>
      <c r="W537">
        <f>($C$7*CG537+$D$7*CH537+$E$7*V537)</f>
        <v>0</v>
      </c>
      <c r="X537">
        <f>0.61365*exp(17.502*W537/(240.97+W537))</f>
        <v>0</v>
      </c>
      <c r="Y537">
        <f>(Z537/AA537*100)</f>
        <v>0</v>
      </c>
      <c r="Z537">
        <f>BY537*(CD537+CE537)/1000</f>
        <v>0</v>
      </c>
      <c r="AA537">
        <f>0.61365*exp(17.502*CF537/(240.97+CF537))</f>
        <v>0</v>
      </c>
      <c r="AB537">
        <f>(X537-BY537*(CD537+CE537)/1000)</f>
        <v>0</v>
      </c>
      <c r="AC537">
        <f>(-J537*44100)</f>
        <v>0</v>
      </c>
      <c r="AD537">
        <f>2*29.3*R537*0.92*(CF537-W537)</f>
        <v>0</v>
      </c>
      <c r="AE537">
        <f>2*0.95*5.67E-8*(((CF537+$B$7)+273)^4-(W537+273)^4)</f>
        <v>0</v>
      </c>
      <c r="AF537">
        <f>U537+AE537+AC537+AD537</f>
        <v>0</v>
      </c>
      <c r="AG537">
        <v>7</v>
      </c>
      <c r="AH537">
        <v>1</v>
      </c>
      <c r="AI537">
        <f>IF(AG537*$H$13&gt;=AK537,1.0,(AK537/(AK537-AG537*$H$13)))</f>
        <v>0</v>
      </c>
      <c r="AJ537">
        <f>(AI537-1)*100</f>
        <v>0</v>
      </c>
      <c r="AK537">
        <f>MAX(0,($B$13+$C$13*CK537)/(1+$D$13*CK537)*CD537/(CF537+273)*$E$13)</f>
        <v>0</v>
      </c>
      <c r="AL537" t="s">
        <v>292</v>
      </c>
      <c r="AM537" t="s">
        <v>292</v>
      </c>
      <c r="AN537">
        <v>0</v>
      </c>
      <c r="AO537">
        <v>0</v>
      </c>
      <c r="AP537">
        <f>1-AN537/AO537</f>
        <v>0</v>
      </c>
      <c r="AQ537">
        <v>0</v>
      </c>
      <c r="AR537" t="s">
        <v>292</v>
      </c>
      <c r="AS537" t="s">
        <v>292</v>
      </c>
      <c r="AT537">
        <v>0</v>
      </c>
      <c r="AU537">
        <v>0</v>
      </c>
      <c r="AV537">
        <f>1-AT537/AU537</f>
        <v>0</v>
      </c>
      <c r="AW537">
        <v>0.5</v>
      </c>
      <c r="AX537">
        <f>BO537</f>
        <v>0</v>
      </c>
      <c r="AY537">
        <f>L537</f>
        <v>0</v>
      </c>
      <c r="AZ537">
        <f>AV537*AW537*AX537</f>
        <v>0</v>
      </c>
      <c r="BA537">
        <f>(AY537-AQ537)/AX537</f>
        <v>0</v>
      </c>
      <c r="BB537">
        <f>(AO537-AU537)/AU537</f>
        <v>0</v>
      </c>
      <c r="BC537">
        <f>AN537/(AP537+AN537/AU537)</f>
        <v>0</v>
      </c>
      <c r="BD537" t="s">
        <v>292</v>
      </c>
      <c r="BE537">
        <v>0</v>
      </c>
      <c r="BF537">
        <f>IF(BE537&lt;&gt;0, BE537, BC537)</f>
        <v>0</v>
      </c>
      <c r="BG537">
        <f>1-BF537/AU537</f>
        <v>0</v>
      </c>
      <c r="BH537">
        <f>(AU537-AT537)/(AU537-BF537)</f>
        <v>0</v>
      </c>
      <c r="BI537">
        <f>(AO537-AU537)/(AO537-BF537)</f>
        <v>0</v>
      </c>
      <c r="BJ537">
        <f>(AU537-AT537)/(AU537-AN537)</f>
        <v>0</v>
      </c>
      <c r="BK537">
        <f>(AO537-AU537)/(AO537-AN537)</f>
        <v>0</v>
      </c>
      <c r="BL537">
        <f>(BH537*BF537/AT537)</f>
        <v>0</v>
      </c>
      <c r="BM537">
        <f>(1-BL537)</f>
        <v>0</v>
      </c>
      <c r="BN537">
        <f>$B$11*CL537+$C$11*CM537+$F$11*CN537*(1-CQ537)</f>
        <v>0</v>
      </c>
      <c r="BO537">
        <f>BN537*BP537</f>
        <v>0</v>
      </c>
      <c r="BP537">
        <f>($B$11*$D$9+$C$11*$D$9+$F$11*((DA537+CS537)/MAX(DA537+CS537+DB537, 0.1)*$I$9+DB537/MAX(DA537+CS537+DB537, 0.1)*$J$9))/($B$11+$C$11+$F$11)</f>
        <v>0</v>
      </c>
      <c r="BQ537">
        <f>($B$11*$K$9+$C$11*$K$9+$F$11*((DA537+CS537)/MAX(DA537+CS537+DB537, 0.1)*$P$9+DB537/MAX(DA537+CS537+DB537, 0.1)*$Q$9))/($B$11+$C$11+$F$11)</f>
        <v>0</v>
      </c>
      <c r="BR537">
        <v>6</v>
      </c>
      <c r="BS537">
        <v>0.5</v>
      </c>
      <c r="BT537" t="s">
        <v>293</v>
      </c>
      <c r="BU537">
        <v>2</v>
      </c>
      <c r="BV537">
        <v>1626127353.6</v>
      </c>
      <c r="BW537">
        <v>399.324</v>
      </c>
      <c r="BX537">
        <v>419.839</v>
      </c>
      <c r="BY537">
        <v>18.2441666666667</v>
      </c>
      <c r="BZ537">
        <v>11.49</v>
      </c>
      <c r="CA537">
        <v>397.198666666667</v>
      </c>
      <c r="CB537">
        <v>18.2037333333333</v>
      </c>
      <c r="CC537">
        <v>900.103333333333</v>
      </c>
      <c r="CD537">
        <v>100.766666666667</v>
      </c>
      <c r="CE537">
        <v>0.111819</v>
      </c>
      <c r="CF537">
        <v>34.0015333333333</v>
      </c>
      <c r="CG537">
        <v>31.3934333333333</v>
      </c>
      <c r="CH537">
        <v>999.9</v>
      </c>
      <c r="CI537">
        <v>0</v>
      </c>
      <c r="CJ537">
        <v>0</v>
      </c>
      <c r="CK537">
        <v>10007.7066666667</v>
      </c>
      <c r="CL537">
        <v>0</v>
      </c>
      <c r="CM537">
        <v>0.221023</v>
      </c>
      <c r="CN537">
        <v>1460.01</v>
      </c>
      <c r="CO537">
        <v>0.973005666666667</v>
      </c>
      <c r="CP537">
        <v>0.0269945333333333</v>
      </c>
      <c r="CQ537">
        <v>0</v>
      </c>
      <c r="CR537">
        <v>884.391</v>
      </c>
      <c r="CS537">
        <v>4.99999</v>
      </c>
      <c r="CT537">
        <v>13023.9333333333</v>
      </c>
      <c r="CU537">
        <v>12728.4666666667</v>
      </c>
      <c r="CV537">
        <v>41.437</v>
      </c>
      <c r="CW537">
        <v>42.812</v>
      </c>
      <c r="CX537">
        <v>42.25</v>
      </c>
      <c r="CY537">
        <v>42.5206666666667</v>
      </c>
      <c r="CZ537">
        <v>44.062</v>
      </c>
      <c r="DA537">
        <v>1415.73333333333</v>
      </c>
      <c r="DB537">
        <v>39.2766666666667</v>
      </c>
      <c r="DC537">
        <v>0</v>
      </c>
      <c r="DD537">
        <v>1626127363.9</v>
      </c>
      <c r="DE537">
        <v>0</v>
      </c>
      <c r="DF537">
        <v>884.22452</v>
      </c>
      <c r="DG537">
        <v>1.93961540419967</v>
      </c>
      <c r="DH537">
        <v>35.0461537983872</v>
      </c>
      <c r="DI537">
        <v>13020.756</v>
      </c>
      <c r="DJ537">
        <v>15</v>
      </c>
      <c r="DK537">
        <v>1626126261</v>
      </c>
      <c r="DL537" t="s">
        <v>294</v>
      </c>
      <c r="DM537">
        <v>1626126255</v>
      </c>
      <c r="DN537">
        <v>1626126261</v>
      </c>
      <c r="DO537">
        <v>7</v>
      </c>
      <c r="DP537">
        <v>0.339</v>
      </c>
      <c r="DQ537">
        <v>0.02</v>
      </c>
      <c r="DR537">
        <v>2.158</v>
      </c>
      <c r="DS537">
        <v>-0.064</v>
      </c>
      <c r="DT537">
        <v>420</v>
      </c>
      <c r="DU537">
        <v>4</v>
      </c>
      <c r="DV537">
        <v>0.09</v>
      </c>
      <c r="DW537">
        <v>0.05</v>
      </c>
      <c r="DX537">
        <v>-20.6242</v>
      </c>
      <c r="DY537">
        <v>0.250877351916419</v>
      </c>
      <c r="DZ537">
        <v>0.0479868020473516</v>
      </c>
      <c r="EA537">
        <v>1</v>
      </c>
      <c r="EB537">
        <v>884.119515151515</v>
      </c>
      <c r="EC537">
        <v>1.72620082742297</v>
      </c>
      <c r="ED537">
        <v>0.243794016533851</v>
      </c>
      <c r="EE537">
        <v>1</v>
      </c>
      <c r="EF537">
        <v>6.73885097560975</v>
      </c>
      <c r="EG537">
        <v>0.139048222996533</v>
      </c>
      <c r="EH537">
        <v>0.0168431633094173</v>
      </c>
      <c r="EI537">
        <v>0</v>
      </c>
      <c r="EJ537">
        <v>2</v>
      </c>
      <c r="EK537">
        <v>3</v>
      </c>
      <c r="EL537" t="s">
        <v>340</v>
      </c>
      <c r="EM537">
        <v>100</v>
      </c>
      <c r="EN537">
        <v>100</v>
      </c>
      <c r="EO537">
        <v>2.125</v>
      </c>
      <c r="EP537">
        <v>0.0407</v>
      </c>
      <c r="EQ537">
        <v>1.36772170046793</v>
      </c>
      <c r="ER537">
        <v>0.00225868272383977</v>
      </c>
      <c r="ES537">
        <v>-9.96746185667655e-07</v>
      </c>
      <c r="ET537">
        <v>2.83711317370827e-10</v>
      </c>
      <c r="EU537">
        <v>-0.063082517618382</v>
      </c>
      <c r="EV537">
        <v>-0.00217948432402501</v>
      </c>
      <c r="EW537">
        <v>0.000453263451741206</v>
      </c>
      <c r="EX537">
        <v>-1.16319206543697e-06</v>
      </c>
      <c r="EY537">
        <v>-2</v>
      </c>
      <c r="EZ537">
        <v>2196</v>
      </c>
      <c r="FA537">
        <v>1</v>
      </c>
      <c r="FB537">
        <v>25</v>
      </c>
      <c r="FC537">
        <v>18.3</v>
      </c>
      <c r="FD537">
        <v>18.2</v>
      </c>
      <c r="FE537">
        <v>18</v>
      </c>
      <c r="FF537">
        <v>951.171</v>
      </c>
      <c r="FG537">
        <v>435.363</v>
      </c>
      <c r="FH537">
        <v>42.0352</v>
      </c>
      <c r="FI537">
        <v>25.796</v>
      </c>
      <c r="FJ537">
        <v>30.0007</v>
      </c>
      <c r="FK537">
        <v>25.6824</v>
      </c>
      <c r="FL537">
        <v>25.6974</v>
      </c>
      <c r="FM537">
        <v>25.437</v>
      </c>
      <c r="FN537">
        <v>38.8859</v>
      </c>
      <c r="FO537">
        <v>0</v>
      </c>
      <c r="FP537">
        <v>42.29</v>
      </c>
      <c r="FQ537">
        <v>420</v>
      </c>
      <c r="FR537">
        <v>11.6529</v>
      </c>
      <c r="FS537">
        <v>101.414</v>
      </c>
      <c r="FT537">
        <v>102.02</v>
      </c>
    </row>
    <row r="538" spans="1:176">
      <c r="A538">
        <v>522</v>
      </c>
      <c r="B538">
        <v>1626127356.6</v>
      </c>
      <c r="C538">
        <v>1042.09999990463</v>
      </c>
      <c r="D538" t="s">
        <v>1338</v>
      </c>
      <c r="E538" t="s">
        <v>1339</v>
      </c>
      <c r="F538">
        <v>1</v>
      </c>
      <c r="I538">
        <v>1626127355.6</v>
      </c>
      <c r="J538">
        <f>(K538)/1000</f>
        <v>0</v>
      </c>
      <c r="K538">
        <f>1000*CC538*AI538*(BY538-BZ538)/(100*BR538*(1000-AI538*BY538))</f>
        <v>0</v>
      </c>
      <c r="L538">
        <f>CC538*AI538*(BX538-BW538*(1000-AI538*BZ538)/(1000-AI538*BY538))/(100*BR538)</f>
        <v>0</v>
      </c>
      <c r="M538">
        <f>BW538 - IF(AI538&gt;1, L538*BR538*100.0/(AK538*CK538), 0)</f>
        <v>0</v>
      </c>
      <c r="N538">
        <f>((T538-J538/2)*M538-L538)/(T538+J538/2)</f>
        <v>0</v>
      </c>
      <c r="O538">
        <f>N538*(CD538+CE538)/1000.0</f>
        <v>0</v>
      </c>
      <c r="P538">
        <f>(BW538 - IF(AI538&gt;1, L538*BR538*100.0/(AK538*CK538), 0))*(CD538+CE538)/1000.0</f>
        <v>0</v>
      </c>
      <c r="Q538">
        <f>2.0/((1/S538-1/R538)+SIGN(S538)*SQRT((1/S538-1/R538)*(1/S538-1/R538) + 4*BS538/((BS538+1)*(BS538+1))*(2*1/S538*1/R538-1/R538*1/R538)))</f>
        <v>0</v>
      </c>
      <c r="R538">
        <f>IF(LEFT(BT538,1)&lt;&gt;"0",IF(LEFT(BT538,1)="1",3.0,BU538),$D$5+$E$5*(CK538*CD538/($K$5*1000))+$F$5*(CK538*CD538/($K$5*1000))*MAX(MIN(BR538,$J$5),$I$5)*MAX(MIN(BR538,$J$5),$I$5)+$G$5*MAX(MIN(BR538,$J$5),$I$5)*(CK538*CD538/($K$5*1000))+$H$5*(CK538*CD538/($K$5*1000))*(CK538*CD538/($K$5*1000)))</f>
        <v>0</v>
      </c>
      <c r="S538">
        <f>J538*(1000-(1000*0.61365*exp(17.502*W538/(240.97+W538))/(CD538+CE538)+BY538)/2)/(1000*0.61365*exp(17.502*W538/(240.97+W538))/(CD538+CE538)-BY538)</f>
        <v>0</v>
      </c>
      <c r="T538">
        <f>1/((BS538+1)/(Q538/1.6)+1/(R538/1.37)) + BS538/((BS538+1)/(Q538/1.6) + BS538/(R538/1.37))</f>
        <v>0</v>
      </c>
      <c r="U538">
        <f>(BN538*BQ538)</f>
        <v>0</v>
      </c>
      <c r="V538">
        <f>(CF538+(U538+2*0.95*5.67E-8*(((CF538+$B$7)+273)^4-(CF538+273)^4)-44100*J538)/(1.84*29.3*R538+8*0.95*5.67E-8*(CF538+273)^3))</f>
        <v>0</v>
      </c>
      <c r="W538">
        <f>($C$7*CG538+$D$7*CH538+$E$7*V538)</f>
        <v>0</v>
      </c>
      <c r="X538">
        <f>0.61365*exp(17.502*W538/(240.97+W538))</f>
        <v>0</v>
      </c>
      <c r="Y538">
        <f>(Z538/AA538*100)</f>
        <v>0</v>
      </c>
      <c r="Z538">
        <f>BY538*(CD538+CE538)/1000</f>
        <v>0</v>
      </c>
      <c r="AA538">
        <f>0.61365*exp(17.502*CF538/(240.97+CF538))</f>
        <v>0</v>
      </c>
      <c r="AB538">
        <f>(X538-BY538*(CD538+CE538)/1000)</f>
        <v>0</v>
      </c>
      <c r="AC538">
        <f>(-J538*44100)</f>
        <v>0</v>
      </c>
      <c r="AD538">
        <f>2*29.3*R538*0.92*(CF538-W538)</f>
        <v>0</v>
      </c>
      <c r="AE538">
        <f>2*0.95*5.67E-8*(((CF538+$B$7)+273)^4-(W538+273)^4)</f>
        <v>0</v>
      </c>
      <c r="AF538">
        <f>U538+AE538+AC538+AD538</f>
        <v>0</v>
      </c>
      <c r="AG538">
        <v>7</v>
      </c>
      <c r="AH538">
        <v>1</v>
      </c>
      <c r="AI538">
        <f>IF(AG538*$H$13&gt;=AK538,1.0,(AK538/(AK538-AG538*$H$13)))</f>
        <v>0</v>
      </c>
      <c r="AJ538">
        <f>(AI538-1)*100</f>
        <v>0</v>
      </c>
      <c r="AK538">
        <f>MAX(0,($B$13+$C$13*CK538)/(1+$D$13*CK538)*CD538/(CF538+273)*$E$13)</f>
        <v>0</v>
      </c>
      <c r="AL538" t="s">
        <v>292</v>
      </c>
      <c r="AM538" t="s">
        <v>292</v>
      </c>
      <c r="AN538">
        <v>0</v>
      </c>
      <c r="AO538">
        <v>0</v>
      </c>
      <c r="AP538">
        <f>1-AN538/AO538</f>
        <v>0</v>
      </c>
      <c r="AQ538">
        <v>0</v>
      </c>
      <c r="AR538" t="s">
        <v>292</v>
      </c>
      <c r="AS538" t="s">
        <v>292</v>
      </c>
      <c r="AT538">
        <v>0</v>
      </c>
      <c r="AU538">
        <v>0</v>
      </c>
      <c r="AV538">
        <f>1-AT538/AU538</f>
        <v>0</v>
      </c>
      <c r="AW538">
        <v>0.5</v>
      </c>
      <c r="AX538">
        <f>BO538</f>
        <v>0</v>
      </c>
      <c r="AY538">
        <f>L538</f>
        <v>0</v>
      </c>
      <c r="AZ538">
        <f>AV538*AW538*AX538</f>
        <v>0</v>
      </c>
      <c r="BA538">
        <f>(AY538-AQ538)/AX538</f>
        <v>0</v>
      </c>
      <c r="BB538">
        <f>(AO538-AU538)/AU538</f>
        <v>0</v>
      </c>
      <c r="BC538">
        <f>AN538/(AP538+AN538/AU538)</f>
        <v>0</v>
      </c>
      <c r="BD538" t="s">
        <v>292</v>
      </c>
      <c r="BE538">
        <v>0</v>
      </c>
      <c r="BF538">
        <f>IF(BE538&lt;&gt;0, BE538, BC538)</f>
        <v>0</v>
      </c>
      <c r="BG538">
        <f>1-BF538/AU538</f>
        <v>0</v>
      </c>
      <c r="BH538">
        <f>(AU538-AT538)/(AU538-BF538)</f>
        <v>0</v>
      </c>
      <c r="BI538">
        <f>(AO538-AU538)/(AO538-BF538)</f>
        <v>0</v>
      </c>
      <c r="BJ538">
        <f>(AU538-AT538)/(AU538-AN538)</f>
        <v>0</v>
      </c>
      <c r="BK538">
        <f>(AO538-AU538)/(AO538-AN538)</f>
        <v>0</v>
      </c>
      <c r="BL538">
        <f>(BH538*BF538/AT538)</f>
        <v>0</v>
      </c>
      <c r="BM538">
        <f>(1-BL538)</f>
        <v>0</v>
      </c>
      <c r="BN538">
        <f>$B$11*CL538+$C$11*CM538+$F$11*CN538*(1-CQ538)</f>
        <v>0</v>
      </c>
      <c r="BO538">
        <f>BN538*BP538</f>
        <v>0</v>
      </c>
      <c r="BP538">
        <f>($B$11*$D$9+$C$11*$D$9+$F$11*((DA538+CS538)/MAX(DA538+CS538+DB538, 0.1)*$I$9+DB538/MAX(DA538+CS538+DB538, 0.1)*$J$9))/($B$11+$C$11+$F$11)</f>
        <v>0</v>
      </c>
      <c r="BQ538">
        <f>($B$11*$K$9+$C$11*$K$9+$F$11*((DA538+CS538)/MAX(DA538+CS538+DB538, 0.1)*$P$9+DB538/MAX(DA538+CS538+DB538, 0.1)*$Q$9))/($B$11+$C$11+$F$11)</f>
        <v>0</v>
      </c>
      <c r="BR538">
        <v>6</v>
      </c>
      <c r="BS538">
        <v>0.5</v>
      </c>
      <c r="BT538" t="s">
        <v>293</v>
      </c>
      <c r="BU538">
        <v>2</v>
      </c>
      <c r="BV538">
        <v>1626127355.6</v>
      </c>
      <c r="BW538">
        <v>399.326333333333</v>
      </c>
      <c r="BX538">
        <v>419.849333333333</v>
      </c>
      <c r="BY538">
        <v>18.2891333333333</v>
      </c>
      <c r="BZ538">
        <v>11.5295</v>
      </c>
      <c r="CA538">
        <v>397.201</v>
      </c>
      <c r="CB538">
        <v>18.2481</v>
      </c>
      <c r="CC538">
        <v>899.944666666667</v>
      </c>
      <c r="CD538">
        <v>100.768</v>
      </c>
      <c r="CE538">
        <v>0.113035666666667</v>
      </c>
      <c r="CF538">
        <v>34.0425666666667</v>
      </c>
      <c r="CG538">
        <v>31.4392666666667</v>
      </c>
      <c r="CH538">
        <v>999.9</v>
      </c>
      <c r="CI538">
        <v>0</v>
      </c>
      <c r="CJ538">
        <v>0</v>
      </c>
      <c r="CK538">
        <v>9932.91666666667</v>
      </c>
      <c r="CL538">
        <v>0</v>
      </c>
      <c r="CM538">
        <v>0.221023</v>
      </c>
      <c r="CN538">
        <v>1460.01333333333</v>
      </c>
      <c r="CO538">
        <v>0.973004</v>
      </c>
      <c r="CP538">
        <v>0.0269961</v>
      </c>
      <c r="CQ538">
        <v>0</v>
      </c>
      <c r="CR538">
        <v>884.563</v>
      </c>
      <c r="CS538">
        <v>4.99999</v>
      </c>
      <c r="CT538">
        <v>13023.6</v>
      </c>
      <c r="CU538">
        <v>12728.4333333333</v>
      </c>
      <c r="CV538">
        <v>41.437</v>
      </c>
      <c r="CW538">
        <v>42.812</v>
      </c>
      <c r="CX538">
        <v>42.25</v>
      </c>
      <c r="CY538">
        <v>42.562</v>
      </c>
      <c r="CZ538">
        <v>44.104</v>
      </c>
      <c r="DA538">
        <v>1415.73666666667</v>
      </c>
      <c r="DB538">
        <v>39.28</v>
      </c>
      <c r="DC538">
        <v>0</v>
      </c>
      <c r="DD538">
        <v>1626127366.3</v>
      </c>
      <c r="DE538">
        <v>0</v>
      </c>
      <c r="DF538">
        <v>884.30804</v>
      </c>
      <c r="DG538">
        <v>1.54915386534393</v>
      </c>
      <c r="DH538">
        <v>31.1076923440893</v>
      </c>
      <c r="DI538">
        <v>13021.896</v>
      </c>
      <c r="DJ538">
        <v>15</v>
      </c>
      <c r="DK538">
        <v>1626126261</v>
      </c>
      <c r="DL538" t="s">
        <v>294</v>
      </c>
      <c r="DM538">
        <v>1626126255</v>
      </c>
      <c r="DN538">
        <v>1626126261</v>
      </c>
      <c r="DO538">
        <v>7</v>
      </c>
      <c r="DP538">
        <v>0.339</v>
      </c>
      <c r="DQ538">
        <v>0.02</v>
      </c>
      <c r="DR538">
        <v>2.158</v>
      </c>
      <c r="DS538">
        <v>-0.064</v>
      </c>
      <c r="DT538">
        <v>420</v>
      </c>
      <c r="DU538">
        <v>4</v>
      </c>
      <c r="DV538">
        <v>0.09</v>
      </c>
      <c r="DW538">
        <v>0.05</v>
      </c>
      <c r="DX538">
        <v>-20.612687804878</v>
      </c>
      <c r="DY538">
        <v>0.376561672473879</v>
      </c>
      <c r="DZ538">
        <v>0.0559228309549036</v>
      </c>
      <c r="EA538">
        <v>1</v>
      </c>
      <c r="EB538">
        <v>884.173285714286</v>
      </c>
      <c r="EC538">
        <v>1.9303092063763</v>
      </c>
      <c r="ED538">
        <v>0.259722442116156</v>
      </c>
      <c r="EE538">
        <v>1</v>
      </c>
      <c r="EF538">
        <v>6.74145853658537</v>
      </c>
      <c r="EG538">
        <v>0.153938466898975</v>
      </c>
      <c r="EH538">
        <v>0.0174775748388803</v>
      </c>
      <c r="EI538">
        <v>0</v>
      </c>
      <c r="EJ538">
        <v>2</v>
      </c>
      <c r="EK538">
        <v>3</v>
      </c>
      <c r="EL538" t="s">
        <v>340</v>
      </c>
      <c r="EM538">
        <v>100</v>
      </c>
      <c r="EN538">
        <v>100</v>
      </c>
      <c r="EO538">
        <v>2.126</v>
      </c>
      <c r="EP538">
        <v>0.0413</v>
      </c>
      <c r="EQ538">
        <v>1.36772170046793</v>
      </c>
      <c r="ER538">
        <v>0.00225868272383977</v>
      </c>
      <c r="ES538">
        <v>-9.96746185667655e-07</v>
      </c>
      <c r="ET538">
        <v>2.83711317370827e-10</v>
      </c>
      <c r="EU538">
        <v>-0.063082517618382</v>
      </c>
      <c r="EV538">
        <v>-0.00217948432402501</v>
      </c>
      <c r="EW538">
        <v>0.000453263451741206</v>
      </c>
      <c r="EX538">
        <v>-1.16319206543697e-06</v>
      </c>
      <c r="EY538">
        <v>-2</v>
      </c>
      <c r="EZ538">
        <v>2196</v>
      </c>
      <c r="FA538">
        <v>1</v>
      </c>
      <c r="FB538">
        <v>25</v>
      </c>
      <c r="FC538">
        <v>18.4</v>
      </c>
      <c r="FD538">
        <v>18.3</v>
      </c>
      <c r="FE538">
        <v>18</v>
      </c>
      <c r="FF538">
        <v>950.922</v>
      </c>
      <c r="FG538">
        <v>435.53</v>
      </c>
      <c r="FH538">
        <v>42.0845</v>
      </c>
      <c r="FI538">
        <v>25.7991</v>
      </c>
      <c r="FJ538">
        <v>30.0007</v>
      </c>
      <c r="FK538">
        <v>25.6846</v>
      </c>
      <c r="FL538">
        <v>25.6994</v>
      </c>
      <c r="FM538">
        <v>25.4382</v>
      </c>
      <c r="FN538">
        <v>38.8859</v>
      </c>
      <c r="FO538">
        <v>0</v>
      </c>
      <c r="FP538">
        <v>42.39</v>
      </c>
      <c r="FQ538">
        <v>420</v>
      </c>
      <c r="FR538">
        <v>11.6472</v>
      </c>
      <c r="FS538">
        <v>101.414</v>
      </c>
      <c r="FT538">
        <v>102.019</v>
      </c>
    </row>
    <row r="539" spans="1:176">
      <c r="A539">
        <v>523</v>
      </c>
      <c r="B539">
        <v>1626127358.6</v>
      </c>
      <c r="C539">
        <v>1044.09999990463</v>
      </c>
      <c r="D539" t="s">
        <v>1340</v>
      </c>
      <c r="E539" t="s">
        <v>1341</v>
      </c>
      <c r="F539">
        <v>1</v>
      </c>
      <c r="I539">
        <v>1626127357.6</v>
      </c>
      <c r="J539">
        <f>(K539)/1000</f>
        <v>0</v>
      </c>
      <c r="K539">
        <f>1000*CC539*AI539*(BY539-BZ539)/(100*BR539*(1000-AI539*BY539))</f>
        <v>0</v>
      </c>
      <c r="L539">
        <f>CC539*AI539*(BX539-BW539*(1000-AI539*BZ539)/(1000-AI539*BY539))/(100*BR539)</f>
        <v>0</v>
      </c>
      <c r="M539">
        <f>BW539 - IF(AI539&gt;1, L539*BR539*100.0/(AK539*CK539), 0)</f>
        <v>0</v>
      </c>
      <c r="N539">
        <f>((T539-J539/2)*M539-L539)/(T539+J539/2)</f>
        <v>0</v>
      </c>
      <c r="O539">
        <f>N539*(CD539+CE539)/1000.0</f>
        <v>0</v>
      </c>
      <c r="P539">
        <f>(BW539 - IF(AI539&gt;1, L539*BR539*100.0/(AK539*CK539), 0))*(CD539+CE539)/1000.0</f>
        <v>0</v>
      </c>
      <c r="Q539">
        <f>2.0/((1/S539-1/R539)+SIGN(S539)*SQRT((1/S539-1/R539)*(1/S539-1/R539) + 4*BS539/((BS539+1)*(BS539+1))*(2*1/S539*1/R539-1/R539*1/R539)))</f>
        <v>0</v>
      </c>
      <c r="R539">
        <f>IF(LEFT(BT539,1)&lt;&gt;"0",IF(LEFT(BT539,1)="1",3.0,BU539),$D$5+$E$5*(CK539*CD539/($K$5*1000))+$F$5*(CK539*CD539/($K$5*1000))*MAX(MIN(BR539,$J$5),$I$5)*MAX(MIN(BR539,$J$5),$I$5)+$G$5*MAX(MIN(BR539,$J$5),$I$5)*(CK539*CD539/($K$5*1000))+$H$5*(CK539*CD539/($K$5*1000))*(CK539*CD539/($K$5*1000)))</f>
        <v>0</v>
      </c>
      <c r="S539">
        <f>J539*(1000-(1000*0.61365*exp(17.502*W539/(240.97+W539))/(CD539+CE539)+BY539)/2)/(1000*0.61365*exp(17.502*W539/(240.97+W539))/(CD539+CE539)-BY539)</f>
        <v>0</v>
      </c>
      <c r="T539">
        <f>1/((BS539+1)/(Q539/1.6)+1/(R539/1.37)) + BS539/((BS539+1)/(Q539/1.6) + BS539/(R539/1.37))</f>
        <v>0</v>
      </c>
      <c r="U539">
        <f>(BN539*BQ539)</f>
        <v>0</v>
      </c>
      <c r="V539">
        <f>(CF539+(U539+2*0.95*5.67E-8*(((CF539+$B$7)+273)^4-(CF539+273)^4)-44100*J539)/(1.84*29.3*R539+8*0.95*5.67E-8*(CF539+273)^3))</f>
        <v>0</v>
      </c>
      <c r="W539">
        <f>($C$7*CG539+$D$7*CH539+$E$7*V539)</f>
        <v>0</v>
      </c>
      <c r="X539">
        <f>0.61365*exp(17.502*W539/(240.97+W539))</f>
        <v>0</v>
      </c>
      <c r="Y539">
        <f>(Z539/AA539*100)</f>
        <v>0</v>
      </c>
      <c r="Z539">
        <f>BY539*(CD539+CE539)/1000</f>
        <v>0</v>
      </c>
      <c r="AA539">
        <f>0.61365*exp(17.502*CF539/(240.97+CF539))</f>
        <v>0</v>
      </c>
      <c r="AB539">
        <f>(X539-BY539*(CD539+CE539)/1000)</f>
        <v>0</v>
      </c>
      <c r="AC539">
        <f>(-J539*44100)</f>
        <v>0</v>
      </c>
      <c r="AD539">
        <f>2*29.3*R539*0.92*(CF539-W539)</f>
        <v>0</v>
      </c>
      <c r="AE539">
        <f>2*0.95*5.67E-8*(((CF539+$B$7)+273)^4-(W539+273)^4)</f>
        <v>0</v>
      </c>
      <c r="AF539">
        <f>U539+AE539+AC539+AD539</f>
        <v>0</v>
      </c>
      <c r="AG539">
        <v>8</v>
      </c>
      <c r="AH539">
        <v>1</v>
      </c>
      <c r="AI539">
        <f>IF(AG539*$H$13&gt;=AK539,1.0,(AK539/(AK539-AG539*$H$13)))</f>
        <v>0</v>
      </c>
      <c r="AJ539">
        <f>(AI539-1)*100</f>
        <v>0</v>
      </c>
      <c r="AK539">
        <f>MAX(0,($B$13+$C$13*CK539)/(1+$D$13*CK539)*CD539/(CF539+273)*$E$13)</f>
        <v>0</v>
      </c>
      <c r="AL539" t="s">
        <v>292</v>
      </c>
      <c r="AM539" t="s">
        <v>292</v>
      </c>
      <c r="AN539">
        <v>0</v>
      </c>
      <c r="AO539">
        <v>0</v>
      </c>
      <c r="AP539">
        <f>1-AN539/AO539</f>
        <v>0</v>
      </c>
      <c r="AQ539">
        <v>0</v>
      </c>
      <c r="AR539" t="s">
        <v>292</v>
      </c>
      <c r="AS539" t="s">
        <v>292</v>
      </c>
      <c r="AT539">
        <v>0</v>
      </c>
      <c r="AU539">
        <v>0</v>
      </c>
      <c r="AV539">
        <f>1-AT539/AU539</f>
        <v>0</v>
      </c>
      <c r="AW539">
        <v>0.5</v>
      </c>
      <c r="AX539">
        <f>BO539</f>
        <v>0</v>
      </c>
      <c r="AY539">
        <f>L539</f>
        <v>0</v>
      </c>
      <c r="AZ539">
        <f>AV539*AW539*AX539</f>
        <v>0</v>
      </c>
      <c r="BA539">
        <f>(AY539-AQ539)/AX539</f>
        <v>0</v>
      </c>
      <c r="BB539">
        <f>(AO539-AU539)/AU539</f>
        <v>0</v>
      </c>
      <c r="BC539">
        <f>AN539/(AP539+AN539/AU539)</f>
        <v>0</v>
      </c>
      <c r="BD539" t="s">
        <v>292</v>
      </c>
      <c r="BE539">
        <v>0</v>
      </c>
      <c r="BF539">
        <f>IF(BE539&lt;&gt;0, BE539, BC539)</f>
        <v>0</v>
      </c>
      <c r="BG539">
        <f>1-BF539/AU539</f>
        <v>0</v>
      </c>
      <c r="BH539">
        <f>(AU539-AT539)/(AU539-BF539)</f>
        <v>0</v>
      </c>
      <c r="BI539">
        <f>(AO539-AU539)/(AO539-BF539)</f>
        <v>0</v>
      </c>
      <c r="BJ539">
        <f>(AU539-AT539)/(AU539-AN539)</f>
        <v>0</v>
      </c>
      <c r="BK539">
        <f>(AO539-AU539)/(AO539-AN539)</f>
        <v>0</v>
      </c>
      <c r="BL539">
        <f>(BH539*BF539/AT539)</f>
        <v>0</v>
      </c>
      <c r="BM539">
        <f>(1-BL539)</f>
        <v>0</v>
      </c>
      <c r="BN539">
        <f>$B$11*CL539+$C$11*CM539+$F$11*CN539*(1-CQ539)</f>
        <v>0</v>
      </c>
      <c r="BO539">
        <f>BN539*BP539</f>
        <v>0</v>
      </c>
      <c r="BP539">
        <f>($B$11*$D$9+$C$11*$D$9+$F$11*((DA539+CS539)/MAX(DA539+CS539+DB539, 0.1)*$I$9+DB539/MAX(DA539+CS539+DB539, 0.1)*$J$9))/($B$11+$C$11+$F$11)</f>
        <v>0</v>
      </c>
      <c r="BQ539">
        <f>($B$11*$K$9+$C$11*$K$9+$F$11*((DA539+CS539)/MAX(DA539+CS539+DB539, 0.1)*$P$9+DB539/MAX(DA539+CS539+DB539, 0.1)*$Q$9))/($B$11+$C$11+$F$11)</f>
        <v>0</v>
      </c>
      <c r="BR539">
        <v>6</v>
      </c>
      <c r="BS539">
        <v>0.5</v>
      </c>
      <c r="BT539" t="s">
        <v>293</v>
      </c>
      <c r="BU539">
        <v>2</v>
      </c>
      <c r="BV539">
        <v>1626127357.6</v>
      </c>
      <c r="BW539">
        <v>399.357</v>
      </c>
      <c r="BX539">
        <v>419.897</v>
      </c>
      <c r="BY539">
        <v>18.3321333333333</v>
      </c>
      <c r="BZ539">
        <v>11.5618333333333</v>
      </c>
      <c r="CA539">
        <v>397.231666666667</v>
      </c>
      <c r="CB539">
        <v>18.2905666666667</v>
      </c>
      <c r="CC539">
        <v>899.931</v>
      </c>
      <c r="CD539">
        <v>100.768</v>
      </c>
      <c r="CE539">
        <v>0.112845</v>
      </c>
      <c r="CF539">
        <v>34.0836</v>
      </c>
      <c r="CG539">
        <v>31.4794</v>
      </c>
      <c r="CH539">
        <v>999.9</v>
      </c>
      <c r="CI539">
        <v>0</v>
      </c>
      <c r="CJ539">
        <v>0</v>
      </c>
      <c r="CK539">
        <v>9968.75333333333</v>
      </c>
      <c r="CL539">
        <v>0</v>
      </c>
      <c r="CM539">
        <v>0.221023</v>
      </c>
      <c r="CN539">
        <v>1460.00666666667</v>
      </c>
      <c r="CO539">
        <v>0.973005666666667</v>
      </c>
      <c r="CP539">
        <v>0.0269945333333333</v>
      </c>
      <c r="CQ539">
        <v>0</v>
      </c>
      <c r="CR539">
        <v>884.305</v>
      </c>
      <c r="CS539">
        <v>4.99999</v>
      </c>
      <c r="CT539">
        <v>13025.3333333333</v>
      </c>
      <c r="CU539">
        <v>12728.4333333333</v>
      </c>
      <c r="CV539">
        <v>41.437</v>
      </c>
      <c r="CW539">
        <v>42.812</v>
      </c>
      <c r="CX539">
        <v>42.25</v>
      </c>
      <c r="CY539">
        <v>42.5206666666667</v>
      </c>
      <c r="CZ539">
        <v>44.083</v>
      </c>
      <c r="DA539">
        <v>1415.73333333333</v>
      </c>
      <c r="DB539">
        <v>39.2766666666667</v>
      </c>
      <c r="DC539">
        <v>0</v>
      </c>
      <c r="DD539">
        <v>1626127368.1</v>
      </c>
      <c r="DE539">
        <v>0</v>
      </c>
      <c r="DF539">
        <v>884.318384615385</v>
      </c>
      <c r="DG539">
        <v>1.77367522082127</v>
      </c>
      <c r="DH539">
        <v>28.656410239427</v>
      </c>
      <c r="DI539">
        <v>13022.6384615385</v>
      </c>
      <c r="DJ539">
        <v>15</v>
      </c>
      <c r="DK539">
        <v>1626126261</v>
      </c>
      <c r="DL539" t="s">
        <v>294</v>
      </c>
      <c r="DM539">
        <v>1626126255</v>
      </c>
      <c r="DN539">
        <v>1626126261</v>
      </c>
      <c r="DO539">
        <v>7</v>
      </c>
      <c r="DP539">
        <v>0.339</v>
      </c>
      <c r="DQ539">
        <v>0.02</v>
      </c>
      <c r="DR539">
        <v>2.158</v>
      </c>
      <c r="DS539">
        <v>-0.064</v>
      </c>
      <c r="DT539">
        <v>420</v>
      </c>
      <c r="DU539">
        <v>4</v>
      </c>
      <c r="DV539">
        <v>0.09</v>
      </c>
      <c r="DW539">
        <v>0.05</v>
      </c>
      <c r="DX539">
        <v>-20.6012731707317</v>
      </c>
      <c r="DY539">
        <v>0.395514982578394</v>
      </c>
      <c r="DZ539">
        <v>0.0570392719841608</v>
      </c>
      <c r="EA539">
        <v>1</v>
      </c>
      <c r="EB539">
        <v>884.229242424242</v>
      </c>
      <c r="EC539">
        <v>1.74682559098588</v>
      </c>
      <c r="ED539">
        <v>0.246340492408752</v>
      </c>
      <c r="EE539">
        <v>1</v>
      </c>
      <c r="EF539">
        <v>6.74560390243902</v>
      </c>
      <c r="EG539">
        <v>0.154228013937291</v>
      </c>
      <c r="EH539">
        <v>0.0174940933415865</v>
      </c>
      <c r="EI539">
        <v>0</v>
      </c>
      <c r="EJ539">
        <v>2</v>
      </c>
      <c r="EK539">
        <v>3</v>
      </c>
      <c r="EL539" t="s">
        <v>340</v>
      </c>
      <c r="EM539">
        <v>100</v>
      </c>
      <c r="EN539">
        <v>100</v>
      </c>
      <c r="EO539">
        <v>2.125</v>
      </c>
      <c r="EP539">
        <v>0.0419</v>
      </c>
      <c r="EQ539">
        <v>1.36772170046793</v>
      </c>
      <c r="ER539">
        <v>0.00225868272383977</v>
      </c>
      <c r="ES539">
        <v>-9.96746185667655e-07</v>
      </c>
      <c r="ET539">
        <v>2.83711317370827e-10</v>
      </c>
      <c r="EU539">
        <v>-0.063082517618382</v>
      </c>
      <c r="EV539">
        <v>-0.00217948432402501</v>
      </c>
      <c r="EW539">
        <v>0.000453263451741206</v>
      </c>
      <c r="EX539">
        <v>-1.16319206543697e-06</v>
      </c>
      <c r="EY539">
        <v>-2</v>
      </c>
      <c r="EZ539">
        <v>2196</v>
      </c>
      <c r="FA539">
        <v>1</v>
      </c>
      <c r="FB539">
        <v>25</v>
      </c>
      <c r="FC539">
        <v>18.4</v>
      </c>
      <c r="FD539">
        <v>18.3</v>
      </c>
      <c r="FE539">
        <v>18</v>
      </c>
      <c r="FF539">
        <v>950.973</v>
      </c>
      <c r="FG539">
        <v>435.488</v>
      </c>
      <c r="FH539">
        <v>42.1372</v>
      </c>
      <c r="FI539">
        <v>25.8034</v>
      </c>
      <c r="FJ539">
        <v>30.0007</v>
      </c>
      <c r="FK539">
        <v>25.6875</v>
      </c>
      <c r="FL539">
        <v>25.7017</v>
      </c>
      <c r="FM539">
        <v>25.4399</v>
      </c>
      <c r="FN539">
        <v>38.8859</v>
      </c>
      <c r="FO539">
        <v>0</v>
      </c>
      <c r="FP539">
        <v>42.39</v>
      </c>
      <c r="FQ539">
        <v>420</v>
      </c>
      <c r="FR539">
        <v>11.6288</v>
      </c>
      <c r="FS539">
        <v>101.414</v>
      </c>
      <c r="FT539">
        <v>102.018</v>
      </c>
    </row>
    <row r="540" spans="1:176">
      <c r="A540">
        <v>524</v>
      </c>
      <c r="B540">
        <v>1626127360.6</v>
      </c>
      <c r="C540">
        <v>1046.09999990463</v>
      </c>
      <c r="D540" t="s">
        <v>1342</v>
      </c>
      <c r="E540" t="s">
        <v>1343</v>
      </c>
      <c r="F540">
        <v>1</v>
      </c>
      <c r="I540">
        <v>1626127359.6</v>
      </c>
      <c r="J540">
        <f>(K540)/1000</f>
        <v>0</v>
      </c>
      <c r="K540">
        <f>1000*CC540*AI540*(BY540-BZ540)/(100*BR540*(1000-AI540*BY540))</f>
        <v>0</v>
      </c>
      <c r="L540">
        <f>CC540*AI540*(BX540-BW540*(1000-AI540*BZ540)/(1000-AI540*BY540))/(100*BR540)</f>
        <v>0</v>
      </c>
      <c r="M540">
        <f>BW540 - IF(AI540&gt;1, L540*BR540*100.0/(AK540*CK540), 0)</f>
        <v>0</v>
      </c>
      <c r="N540">
        <f>((T540-J540/2)*M540-L540)/(T540+J540/2)</f>
        <v>0</v>
      </c>
      <c r="O540">
        <f>N540*(CD540+CE540)/1000.0</f>
        <v>0</v>
      </c>
      <c r="P540">
        <f>(BW540 - IF(AI540&gt;1, L540*BR540*100.0/(AK540*CK540), 0))*(CD540+CE540)/1000.0</f>
        <v>0</v>
      </c>
      <c r="Q540">
        <f>2.0/((1/S540-1/R540)+SIGN(S540)*SQRT((1/S540-1/R540)*(1/S540-1/R540) + 4*BS540/((BS540+1)*(BS540+1))*(2*1/S540*1/R540-1/R540*1/R540)))</f>
        <v>0</v>
      </c>
      <c r="R540">
        <f>IF(LEFT(BT540,1)&lt;&gt;"0",IF(LEFT(BT540,1)="1",3.0,BU540),$D$5+$E$5*(CK540*CD540/($K$5*1000))+$F$5*(CK540*CD540/($K$5*1000))*MAX(MIN(BR540,$J$5),$I$5)*MAX(MIN(BR540,$J$5),$I$5)+$G$5*MAX(MIN(BR540,$J$5),$I$5)*(CK540*CD540/($K$5*1000))+$H$5*(CK540*CD540/($K$5*1000))*(CK540*CD540/($K$5*1000)))</f>
        <v>0</v>
      </c>
      <c r="S540">
        <f>J540*(1000-(1000*0.61365*exp(17.502*W540/(240.97+W540))/(CD540+CE540)+BY540)/2)/(1000*0.61365*exp(17.502*W540/(240.97+W540))/(CD540+CE540)-BY540)</f>
        <v>0</v>
      </c>
      <c r="T540">
        <f>1/((BS540+1)/(Q540/1.6)+1/(R540/1.37)) + BS540/((BS540+1)/(Q540/1.6) + BS540/(R540/1.37))</f>
        <v>0</v>
      </c>
      <c r="U540">
        <f>(BN540*BQ540)</f>
        <v>0</v>
      </c>
      <c r="V540">
        <f>(CF540+(U540+2*0.95*5.67E-8*(((CF540+$B$7)+273)^4-(CF540+273)^4)-44100*J540)/(1.84*29.3*R540+8*0.95*5.67E-8*(CF540+273)^3))</f>
        <v>0</v>
      </c>
      <c r="W540">
        <f>($C$7*CG540+$D$7*CH540+$E$7*V540)</f>
        <v>0</v>
      </c>
      <c r="X540">
        <f>0.61365*exp(17.502*W540/(240.97+W540))</f>
        <v>0</v>
      </c>
      <c r="Y540">
        <f>(Z540/AA540*100)</f>
        <v>0</v>
      </c>
      <c r="Z540">
        <f>BY540*(CD540+CE540)/1000</f>
        <v>0</v>
      </c>
      <c r="AA540">
        <f>0.61365*exp(17.502*CF540/(240.97+CF540))</f>
        <v>0</v>
      </c>
      <c r="AB540">
        <f>(X540-BY540*(CD540+CE540)/1000)</f>
        <v>0</v>
      </c>
      <c r="AC540">
        <f>(-J540*44100)</f>
        <v>0</v>
      </c>
      <c r="AD540">
        <f>2*29.3*R540*0.92*(CF540-W540)</f>
        <v>0</v>
      </c>
      <c r="AE540">
        <f>2*0.95*5.67E-8*(((CF540+$B$7)+273)^4-(W540+273)^4)</f>
        <v>0</v>
      </c>
      <c r="AF540">
        <f>U540+AE540+AC540+AD540</f>
        <v>0</v>
      </c>
      <c r="AG540">
        <v>7</v>
      </c>
      <c r="AH540">
        <v>1</v>
      </c>
      <c r="AI540">
        <f>IF(AG540*$H$13&gt;=AK540,1.0,(AK540/(AK540-AG540*$H$13)))</f>
        <v>0</v>
      </c>
      <c r="AJ540">
        <f>(AI540-1)*100</f>
        <v>0</v>
      </c>
      <c r="AK540">
        <f>MAX(0,($B$13+$C$13*CK540)/(1+$D$13*CK540)*CD540/(CF540+273)*$E$13)</f>
        <v>0</v>
      </c>
      <c r="AL540" t="s">
        <v>292</v>
      </c>
      <c r="AM540" t="s">
        <v>292</v>
      </c>
      <c r="AN540">
        <v>0</v>
      </c>
      <c r="AO540">
        <v>0</v>
      </c>
      <c r="AP540">
        <f>1-AN540/AO540</f>
        <v>0</v>
      </c>
      <c r="AQ540">
        <v>0</v>
      </c>
      <c r="AR540" t="s">
        <v>292</v>
      </c>
      <c r="AS540" t="s">
        <v>292</v>
      </c>
      <c r="AT540">
        <v>0</v>
      </c>
      <c r="AU540">
        <v>0</v>
      </c>
      <c r="AV540">
        <f>1-AT540/AU540</f>
        <v>0</v>
      </c>
      <c r="AW540">
        <v>0.5</v>
      </c>
      <c r="AX540">
        <f>BO540</f>
        <v>0</v>
      </c>
      <c r="AY540">
        <f>L540</f>
        <v>0</v>
      </c>
      <c r="AZ540">
        <f>AV540*AW540*AX540</f>
        <v>0</v>
      </c>
      <c r="BA540">
        <f>(AY540-AQ540)/AX540</f>
        <v>0</v>
      </c>
      <c r="BB540">
        <f>(AO540-AU540)/AU540</f>
        <v>0</v>
      </c>
      <c r="BC540">
        <f>AN540/(AP540+AN540/AU540)</f>
        <v>0</v>
      </c>
      <c r="BD540" t="s">
        <v>292</v>
      </c>
      <c r="BE540">
        <v>0</v>
      </c>
      <c r="BF540">
        <f>IF(BE540&lt;&gt;0, BE540, BC540)</f>
        <v>0</v>
      </c>
      <c r="BG540">
        <f>1-BF540/AU540</f>
        <v>0</v>
      </c>
      <c r="BH540">
        <f>(AU540-AT540)/(AU540-BF540)</f>
        <v>0</v>
      </c>
      <c r="BI540">
        <f>(AO540-AU540)/(AO540-BF540)</f>
        <v>0</v>
      </c>
      <c r="BJ540">
        <f>(AU540-AT540)/(AU540-AN540)</f>
        <v>0</v>
      </c>
      <c r="BK540">
        <f>(AO540-AU540)/(AO540-AN540)</f>
        <v>0</v>
      </c>
      <c r="BL540">
        <f>(BH540*BF540/AT540)</f>
        <v>0</v>
      </c>
      <c r="BM540">
        <f>(1-BL540)</f>
        <v>0</v>
      </c>
      <c r="BN540">
        <f>$B$11*CL540+$C$11*CM540+$F$11*CN540*(1-CQ540)</f>
        <v>0</v>
      </c>
      <c r="BO540">
        <f>BN540*BP540</f>
        <v>0</v>
      </c>
      <c r="BP540">
        <f>($B$11*$D$9+$C$11*$D$9+$F$11*((DA540+CS540)/MAX(DA540+CS540+DB540, 0.1)*$I$9+DB540/MAX(DA540+CS540+DB540, 0.1)*$J$9))/($B$11+$C$11+$F$11)</f>
        <v>0</v>
      </c>
      <c r="BQ540">
        <f>($B$11*$K$9+$C$11*$K$9+$F$11*((DA540+CS540)/MAX(DA540+CS540+DB540, 0.1)*$P$9+DB540/MAX(DA540+CS540+DB540, 0.1)*$Q$9))/($B$11+$C$11+$F$11)</f>
        <v>0</v>
      </c>
      <c r="BR540">
        <v>6</v>
      </c>
      <c r="BS540">
        <v>0.5</v>
      </c>
      <c r="BT540" t="s">
        <v>293</v>
      </c>
      <c r="BU540">
        <v>2</v>
      </c>
      <c r="BV540">
        <v>1626127359.6</v>
      </c>
      <c r="BW540">
        <v>399.390666666667</v>
      </c>
      <c r="BX540">
        <v>419.931333333333</v>
      </c>
      <c r="BY540">
        <v>18.3729666666667</v>
      </c>
      <c r="BZ540">
        <v>11.5823333333333</v>
      </c>
      <c r="CA540">
        <v>397.265333333333</v>
      </c>
      <c r="CB540">
        <v>18.3309</v>
      </c>
      <c r="CC540">
        <v>900.005666666667</v>
      </c>
      <c r="CD540">
        <v>100.766</v>
      </c>
      <c r="CE540">
        <v>0.113427666666667</v>
      </c>
      <c r="CF540">
        <v>34.1226333333333</v>
      </c>
      <c r="CG540">
        <v>31.505</v>
      </c>
      <c r="CH540">
        <v>999.9</v>
      </c>
      <c r="CI540">
        <v>0</v>
      </c>
      <c r="CJ540">
        <v>0</v>
      </c>
      <c r="CK540">
        <v>9951.25</v>
      </c>
      <c r="CL540">
        <v>0</v>
      </c>
      <c r="CM540">
        <v>0.221023</v>
      </c>
      <c r="CN540">
        <v>1460.00666666667</v>
      </c>
      <c r="CO540">
        <v>0.973007333333333</v>
      </c>
      <c r="CP540">
        <v>0.0269929666666667</v>
      </c>
      <c r="CQ540">
        <v>0</v>
      </c>
      <c r="CR540">
        <v>884.606333333333</v>
      </c>
      <c r="CS540">
        <v>4.99999</v>
      </c>
      <c r="CT540">
        <v>13026.1</v>
      </c>
      <c r="CU540">
        <v>12728.4</v>
      </c>
      <c r="CV540">
        <v>41.437</v>
      </c>
      <c r="CW540">
        <v>42.833</v>
      </c>
      <c r="CX540">
        <v>42.25</v>
      </c>
      <c r="CY540">
        <v>42.562</v>
      </c>
      <c r="CZ540">
        <v>44.125</v>
      </c>
      <c r="DA540">
        <v>1415.73666666667</v>
      </c>
      <c r="DB540">
        <v>39.2733333333333</v>
      </c>
      <c r="DC540">
        <v>0</v>
      </c>
      <c r="DD540">
        <v>1626127369.9</v>
      </c>
      <c r="DE540">
        <v>0</v>
      </c>
      <c r="DF540">
        <v>884.39536</v>
      </c>
      <c r="DG540">
        <v>1.25738461531663</v>
      </c>
      <c r="DH540">
        <v>23.4538461108976</v>
      </c>
      <c r="DI540">
        <v>13023.72</v>
      </c>
      <c r="DJ540">
        <v>15</v>
      </c>
      <c r="DK540">
        <v>1626126261</v>
      </c>
      <c r="DL540" t="s">
        <v>294</v>
      </c>
      <c r="DM540">
        <v>1626126255</v>
      </c>
      <c r="DN540">
        <v>1626126261</v>
      </c>
      <c r="DO540">
        <v>7</v>
      </c>
      <c r="DP540">
        <v>0.339</v>
      </c>
      <c r="DQ540">
        <v>0.02</v>
      </c>
      <c r="DR540">
        <v>2.158</v>
      </c>
      <c r="DS540">
        <v>-0.064</v>
      </c>
      <c r="DT540">
        <v>420</v>
      </c>
      <c r="DU540">
        <v>4</v>
      </c>
      <c r="DV540">
        <v>0.09</v>
      </c>
      <c r="DW540">
        <v>0.05</v>
      </c>
      <c r="DX540">
        <v>-20.593912195122</v>
      </c>
      <c r="DY540">
        <v>0.47113588850172</v>
      </c>
      <c r="DZ540">
        <v>0.0598058248045065</v>
      </c>
      <c r="EA540">
        <v>1</v>
      </c>
      <c r="EB540">
        <v>884.271787878788</v>
      </c>
      <c r="EC540">
        <v>1.46104787638095</v>
      </c>
      <c r="ED540">
        <v>0.237117507958294</v>
      </c>
      <c r="EE540">
        <v>1</v>
      </c>
      <c r="EF540">
        <v>6.75162195121951</v>
      </c>
      <c r="EG540">
        <v>0.164799721254353</v>
      </c>
      <c r="EH540">
        <v>0.0185675452781502</v>
      </c>
      <c r="EI540">
        <v>0</v>
      </c>
      <c r="EJ540">
        <v>2</v>
      </c>
      <c r="EK540">
        <v>3</v>
      </c>
      <c r="EL540" t="s">
        <v>340</v>
      </c>
      <c r="EM540">
        <v>100</v>
      </c>
      <c r="EN540">
        <v>100</v>
      </c>
      <c r="EO540">
        <v>2.126</v>
      </c>
      <c r="EP540">
        <v>0.0424</v>
      </c>
      <c r="EQ540">
        <v>1.36772170046793</v>
      </c>
      <c r="ER540">
        <v>0.00225868272383977</v>
      </c>
      <c r="ES540">
        <v>-9.96746185667655e-07</v>
      </c>
      <c r="ET540">
        <v>2.83711317370827e-10</v>
      </c>
      <c r="EU540">
        <v>-0.063082517618382</v>
      </c>
      <c r="EV540">
        <v>-0.00217948432402501</v>
      </c>
      <c r="EW540">
        <v>0.000453263451741206</v>
      </c>
      <c r="EX540">
        <v>-1.16319206543697e-06</v>
      </c>
      <c r="EY540">
        <v>-2</v>
      </c>
      <c r="EZ540">
        <v>2196</v>
      </c>
      <c r="FA540">
        <v>1</v>
      </c>
      <c r="FB540">
        <v>25</v>
      </c>
      <c r="FC540">
        <v>18.4</v>
      </c>
      <c r="FD540">
        <v>18.3</v>
      </c>
      <c r="FE540">
        <v>18</v>
      </c>
      <c r="FF540">
        <v>950.964</v>
      </c>
      <c r="FG540">
        <v>435.476</v>
      </c>
      <c r="FH540">
        <v>42.1882</v>
      </c>
      <c r="FI540">
        <v>25.8077</v>
      </c>
      <c r="FJ540">
        <v>30.0007</v>
      </c>
      <c r="FK540">
        <v>25.6899</v>
      </c>
      <c r="FL540">
        <v>25.7038</v>
      </c>
      <c r="FM540">
        <v>25.4399</v>
      </c>
      <c r="FN540">
        <v>38.5517</v>
      </c>
      <c r="FO540">
        <v>0</v>
      </c>
      <c r="FP540">
        <v>42.49</v>
      </c>
      <c r="FQ540">
        <v>420</v>
      </c>
      <c r="FR540">
        <v>11.7787</v>
      </c>
      <c r="FS540">
        <v>101.414</v>
      </c>
      <c r="FT540">
        <v>102.019</v>
      </c>
    </row>
    <row r="541" spans="1:176">
      <c r="A541">
        <v>525</v>
      </c>
      <c r="B541">
        <v>1626127362.6</v>
      </c>
      <c r="C541">
        <v>1048.09999990463</v>
      </c>
      <c r="D541" t="s">
        <v>1344</v>
      </c>
      <c r="E541" t="s">
        <v>1345</v>
      </c>
      <c r="F541">
        <v>1</v>
      </c>
      <c r="I541">
        <v>1626127361.6</v>
      </c>
      <c r="J541">
        <f>(K541)/1000</f>
        <v>0</v>
      </c>
      <c r="K541">
        <f>1000*CC541*AI541*(BY541-BZ541)/(100*BR541*(1000-AI541*BY541))</f>
        <v>0</v>
      </c>
      <c r="L541">
        <f>CC541*AI541*(BX541-BW541*(1000-AI541*BZ541)/(1000-AI541*BY541))/(100*BR541)</f>
        <v>0</v>
      </c>
      <c r="M541">
        <f>BW541 - IF(AI541&gt;1, L541*BR541*100.0/(AK541*CK541), 0)</f>
        <v>0</v>
      </c>
      <c r="N541">
        <f>((T541-J541/2)*M541-L541)/(T541+J541/2)</f>
        <v>0</v>
      </c>
      <c r="O541">
        <f>N541*(CD541+CE541)/1000.0</f>
        <v>0</v>
      </c>
      <c r="P541">
        <f>(BW541 - IF(AI541&gt;1, L541*BR541*100.0/(AK541*CK541), 0))*(CD541+CE541)/1000.0</f>
        <v>0</v>
      </c>
      <c r="Q541">
        <f>2.0/((1/S541-1/R541)+SIGN(S541)*SQRT((1/S541-1/R541)*(1/S541-1/R541) + 4*BS541/((BS541+1)*(BS541+1))*(2*1/S541*1/R541-1/R541*1/R541)))</f>
        <v>0</v>
      </c>
      <c r="R541">
        <f>IF(LEFT(BT541,1)&lt;&gt;"0",IF(LEFT(BT541,1)="1",3.0,BU541),$D$5+$E$5*(CK541*CD541/($K$5*1000))+$F$5*(CK541*CD541/($K$5*1000))*MAX(MIN(BR541,$J$5),$I$5)*MAX(MIN(BR541,$J$5),$I$5)+$G$5*MAX(MIN(BR541,$J$5),$I$5)*(CK541*CD541/($K$5*1000))+$H$5*(CK541*CD541/($K$5*1000))*(CK541*CD541/($K$5*1000)))</f>
        <v>0</v>
      </c>
      <c r="S541">
        <f>J541*(1000-(1000*0.61365*exp(17.502*W541/(240.97+W541))/(CD541+CE541)+BY541)/2)/(1000*0.61365*exp(17.502*W541/(240.97+W541))/(CD541+CE541)-BY541)</f>
        <v>0</v>
      </c>
      <c r="T541">
        <f>1/((BS541+1)/(Q541/1.6)+1/(R541/1.37)) + BS541/((BS541+1)/(Q541/1.6) + BS541/(R541/1.37))</f>
        <v>0</v>
      </c>
      <c r="U541">
        <f>(BN541*BQ541)</f>
        <v>0</v>
      </c>
      <c r="V541">
        <f>(CF541+(U541+2*0.95*5.67E-8*(((CF541+$B$7)+273)^4-(CF541+273)^4)-44100*J541)/(1.84*29.3*R541+8*0.95*5.67E-8*(CF541+273)^3))</f>
        <v>0</v>
      </c>
      <c r="W541">
        <f>($C$7*CG541+$D$7*CH541+$E$7*V541)</f>
        <v>0</v>
      </c>
      <c r="X541">
        <f>0.61365*exp(17.502*W541/(240.97+W541))</f>
        <v>0</v>
      </c>
      <c r="Y541">
        <f>(Z541/AA541*100)</f>
        <v>0</v>
      </c>
      <c r="Z541">
        <f>BY541*(CD541+CE541)/1000</f>
        <v>0</v>
      </c>
      <c r="AA541">
        <f>0.61365*exp(17.502*CF541/(240.97+CF541))</f>
        <v>0</v>
      </c>
      <c r="AB541">
        <f>(X541-BY541*(CD541+CE541)/1000)</f>
        <v>0</v>
      </c>
      <c r="AC541">
        <f>(-J541*44100)</f>
        <v>0</v>
      </c>
      <c r="AD541">
        <f>2*29.3*R541*0.92*(CF541-W541)</f>
        <v>0</v>
      </c>
      <c r="AE541">
        <f>2*0.95*5.67E-8*(((CF541+$B$7)+273)^4-(W541+273)^4)</f>
        <v>0</v>
      </c>
      <c r="AF541">
        <f>U541+AE541+AC541+AD541</f>
        <v>0</v>
      </c>
      <c r="AG541">
        <v>7</v>
      </c>
      <c r="AH541">
        <v>1</v>
      </c>
      <c r="AI541">
        <f>IF(AG541*$H$13&gt;=AK541,1.0,(AK541/(AK541-AG541*$H$13)))</f>
        <v>0</v>
      </c>
      <c r="AJ541">
        <f>(AI541-1)*100</f>
        <v>0</v>
      </c>
      <c r="AK541">
        <f>MAX(0,($B$13+$C$13*CK541)/(1+$D$13*CK541)*CD541/(CF541+273)*$E$13)</f>
        <v>0</v>
      </c>
      <c r="AL541" t="s">
        <v>292</v>
      </c>
      <c r="AM541" t="s">
        <v>292</v>
      </c>
      <c r="AN541">
        <v>0</v>
      </c>
      <c r="AO541">
        <v>0</v>
      </c>
      <c r="AP541">
        <f>1-AN541/AO541</f>
        <v>0</v>
      </c>
      <c r="AQ541">
        <v>0</v>
      </c>
      <c r="AR541" t="s">
        <v>292</v>
      </c>
      <c r="AS541" t="s">
        <v>292</v>
      </c>
      <c r="AT541">
        <v>0</v>
      </c>
      <c r="AU541">
        <v>0</v>
      </c>
      <c r="AV541">
        <f>1-AT541/AU541</f>
        <v>0</v>
      </c>
      <c r="AW541">
        <v>0.5</v>
      </c>
      <c r="AX541">
        <f>BO541</f>
        <v>0</v>
      </c>
      <c r="AY541">
        <f>L541</f>
        <v>0</v>
      </c>
      <c r="AZ541">
        <f>AV541*AW541*AX541</f>
        <v>0</v>
      </c>
      <c r="BA541">
        <f>(AY541-AQ541)/AX541</f>
        <v>0</v>
      </c>
      <c r="BB541">
        <f>(AO541-AU541)/AU541</f>
        <v>0</v>
      </c>
      <c r="BC541">
        <f>AN541/(AP541+AN541/AU541)</f>
        <v>0</v>
      </c>
      <c r="BD541" t="s">
        <v>292</v>
      </c>
      <c r="BE541">
        <v>0</v>
      </c>
      <c r="BF541">
        <f>IF(BE541&lt;&gt;0, BE541, BC541)</f>
        <v>0</v>
      </c>
      <c r="BG541">
        <f>1-BF541/AU541</f>
        <v>0</v>
      </c>
      <c r="BH541">
        <f>(AU541-AT541)/(AU541-BF541)</f>
        <v>0</v>
      </c>
      <c r="BI541">
        <f>(AO541-AU541)/(AO541-BF541)</f>
        <v>0</v>
      </c>
      <c r="BJ541">
        <f>(AU541-AT541)/(AU541-AN541)</f>
        <v>0</v>
      </c>
      <c r="BK541">
        <f>(AO541-AU541)/(AO541-AN541)</f>
        <v>0</v>
      </c>
      <c r="BL541">
        <f>(BH541*BF541/AT541)</f>
        <v>0</v>
      </c>
      <c r="BM541">
        <f>(1-BL541)</f>
        <v>0</v>
      </c>
      <c r="BN541">
        <f>$B$11*CL541+$C$11*CM541+$F$11*CN541*(1-CQ541)</f>
        <v>0</v>
      </c>
      <c r="BO541">
        <f>BN541*BP541</f>
        <v>0</v>
      </c>
      <c r="BP541">
        <f>($B$11*$D$9+$C$11*$D$9+$F$11*((DA541+CS541)/MAX(DA541+CS541+DB541, 0.1)*$I$9+DB541/MAX(DA541+CS541+DB541, 0.1)*$J$9))/($B$11+$C$11+$F$11)</f>
        <v>0</v>
      </c>
      <c r="BQ541">
        <f>($B$11*$K$9+$C$11*$K$9+$F$11*((DA541+CS541)/MAX(DA541+CS541+DB541, 0.1)*$P$9+DB541/MAX(DA541+CS541+DB541, 0.1)*$Q$9))/($B$11+$C$11+$F$11)</f>
        <v>0</v>
      </c>
      <c r="BR541">
        <v>6</v>
      </c>
      <c r="BS541">
        <v>0.5</v>
      </c>
      <c r="BT541" t="s">
        <v>293</v>
      </c>
      <c r="BU541">
        <v>2</v>
      </c>
      <c r="BV541">
        <v>1626127361.6</v>
      </c>
      <c r="BW541">
        <v>399.414333333333</v>
      </c>
      <c r="BX541">
        <v>419.953333333333</v>
      </c>
      <c r="BY541">
        <v>18.4023333333333</v>
      </c>
      <c r="BZ541">
        <v>11.5899</v>
      </c>
      <c r="CA541">
        <v>397.288333333333</v>
      </c>
      <c r="CB541">
        <v>18.3598333333333</v>
      </c>
      <c r="CC541">
        <v>899.982666666667</v>
      </c>
      <c r="CD541">
        <v>100.766666666667</v>
      </c>
      <c r="CE541">
        <v>0.113294333333333</v>
      </c>
      <c r="CF541">
        <v>34.1622333333333</v>
      </c>
      <c r="CG541">
        <v>31.5388</v>
      </c>
      <c r="CH541">
        <v>999.9</v>
      </c>
      <c r="CI541">
        <v>0</v>
      </c>
      <c r="CJ541">
        <v>0</v>
      </c>
      <c r="CK541">
        <v>9956.67</v>
      </c>
      <c r="CL541">
        <v>0</v>
      </c>
      <c r="CM541">
        <v>0.221023</v>
      </c>
      <c r="CN541">
        <v>1459.91666666667</v>
      </c>
      <c r="CO541">
        <v>0.973005666666667</v>
      </c>
      <c r="CP541">
        <v>0.0269945333333333</v>
      </c>
      <c r="CQ541">
        <v>0</v>
      </c>
      <c r="CR541">
        <v>884.587333333333</v>
      </c>
      <c r="CS541">
        <v>4.99999</v>
      </c>
      <c r="CT541">
        <v>13026.0333333333</v>
      </c>
      <c r="CU541">
        <v>12727.6333333333</v>
      </c>
      <c r="CV541">
        <v>41.437</v>
      </c>
      <c r="CW541">
        <v>42.875</v>
      </c>
      <c r="CX541">
        <v>42.25</v>
      </c>
      <c r="CY541">
        <v>42.562</v>
      </c>
      <c r="CZ541">
        <v>44.125</v>
      </c>
      <c r="DA541">
        <v>1415.64666666667</v>
      </c>
      <c r="DB541">
        <v>39.27</v>
      </c>
      <c r="DC541">
        <v>0</v>
      </c>
      <c r="DD541">
        <v>1626127371.7</v>
      </c>
      <c r="DE541">
        <v>0</v>
      </c>
      <c r="DF541">
        <v>884.430153846154</v>
      </c>
      <c r="DG541">
        <v>1.54796581643554</v>
      </c>
      <c r="DH541">
        <v>24.6769231236621</v>
      </c>
      <c r="DI541">
        <v>13024.2692307692</v>
      </c>
      <c r="DJ541">
        <v>15</v>
      </c>
      <c r="DK541">
        <v>1626126261</v>
      </c>
      <c r="DL541" t="s">
        <v>294</v>
      </c>
      <c r="DM541">
        <v>1626126255</v>
      </c>
      <c r="DN541">
        <v>1626126261</v>
      </c>
      <c r="DO541">
        <v>7</v>
      </c>
      <c r="DP541">
        <v>0.339</v>
      </c>
      <c r="DQ541">
        <v>0.02</v>
      </c>
      <c r="DR541">
        <v>2.158</v>
      </c>
      <c r="DS541">
        <v>-0.064</v>
      </c>
      <c r="DT541">
        <v>420</v>
      </c>
      <c r="DU541">
        <v>4</v>
      </c>
      <c r="DV541">
        <v>0.09</v>
      </c>
      <c r="DW541">
        <v>0.05</v>
      </c>
      <c r="DX541">
        <v>-20.5856</v>
      </c>
      <c r="DY541">
        <v>0.506866202090596</v>
      </c>
      <c r="DZ541">
        <v>0.0613154339381563</v>
      </c>
      <c r="EA541">
        <v>0</v>
      </c>
      <c r="EB541">
        <v>884.342371428571</v>
      </c>
      <c r="EC541">
        <v>1.47042096991398</v>
      </c>
      <c r="ED541">
        <v>0.239281792718406</v>
      </c>
      <c r="EE541">
        <v>1</v>
      </c>
      <c r="EF541">
        <v>6.75928</v>
      </c>
      <c r="EG541">
        <v>0.199346968641124</v>
      </c>
      <c r="EH541">
        <v>0.0223708268216204</v>
      </c>
      <c r="EI541">
        <v>0</v>
      </c>
      <c r="EJ541">
        <v>1</v>
      </c>
      <c r="EK541">
        <v>3</v>
      </c>
      <c r="EL541" t="s">
        <v>459</v>
      </c>
      <c r="EM541">
        <v>100</v>
      </c>
      <c r="EN541">
        <v>100</v>
      </c>
      <c r="EO541">
        <v>2.125</v>
      </c>
      <c r="EP541">
        <v>0.0427</v>
      </c>
      <c r="EQ541">
        <v>1.36772170046793</v>
      </c>
      <c r="ER541">
        <v>0.00225868272383977</v>
      </c>
      <c r="ES541">
        <v>-9.96746185667655e-07</v>
      </c>
      <c r="ET541">
        <v>2.83711317370827e-10</v>
      </c>
      <c r="EU541">
        <v>-0.063082517618382</v>
      </c>
      <c r="EV541">
        <v>-0.00217948432402501</v>
      </c>
      <c r="EW541">
        <v>0.000453263451741206</v>
      </c>
      <c r="EX541">
        <v>-1.16319206543697e-06</v>
      </c>
      <c r="EY541">
        <v>-2</v>
      </c>
      <c r="EZ541">
        <v>2196</v>
      </c>
      <c r="FA541">
        <v>1</v>
      </c>
      <c r="FB541">
        <v>25</v>
      </c>
      <c r="FC541">
        <v>18.5</v>
      </c>
      <c r="FD541">
        <v>18.4</v>
      </c>
      <c r="FE541">
        <v>18</v>
      </c>
      <c r="FF541">
        <v>951.08</v>
      </c>
      <c r="FG541">
        <v>435.553</v>
      </c>
      <c r="FH541">
        <v>42.2379</v>
      </c>
      <c r="FI541">
        <v>25.8121</v>
      </c>
      <c r="FJ541">
        <v>30.0006</v>
      </c>
      <c r="FK541">
        <v>25.6921</v>
      </c>
      <c r="FL541">
        <v>25.706</v>
      </c>
      <c r="FM541">
        <v>25.442</v>
      </c>
      <c r="FN541">
        <v>38.266</v>
      </c>
      <c r="FO541">
        <v>0</v>
      </c>
      <c r="FP541">
        <v>42.49</v>
      </c>
      <c r="FQ541">
        <v>420</v>
      </c>
      <c r="FR541">
        <v>11.7999</v>
      </c>
      <c r="FS541">
        <v>101.413</v>
      </c>
      <c r="FT541">
        <v>102.018</v>
      </c>
    </row>
    <row r="542" spans="1:176">
      <c r="A542">
        <v>526</v>
      </c>
      <c r="B542">
        <v>1626127364.6</v>
      </c>
      <c r="C542">
        <v>1050.09999990463</v>
      </c>
      <c r="D542" t="s">
        <v>1346</v>
      </c>
      <c r="E542" t="s">
        <v>1347</v>
      </c>
      <c r="F542">
        <v>1</v>
      </c>
      <c r="I542">
        <v>1626127363.6</v>
      </c>
      <c r="J542">
        <f>(K542)/1000</f>
        <v>0</v>
      </c>
      <c r="K542">
        <f>1000*CC542*AI542*(BY542-BZ542)/(100*BR542*(1000-AI542*BY542))</f>
        <v>0</v>
      </c>
      <c r="L542">
        <f>CC542*AI542*(BX542-BW542*(1000-AI542*BZ542)/(1000-AI542*BY542))/(100*BR542)</f>
        <v>0</v>
      </c>
      <c r="M542">
        <f>BW542 - IF(AI542&gt;1, L542*BR542*100.0/(AK542*CK542), 0)</f>
        <v>0</v>
      </c>
      <c r="N542">
        <f>((T542-J542/2)*M542-L542)/(T542+J542/2)</f>
        <v>0</v>
      </c>
      <c r="O542">
        <f>N542*(CD542+CE542)/1000.0</f>
        <v>0</v>
      </c>
      <c r="P542">
        <f>(BW542 - IF(AI542&gt;1, L542*BR542*100.0/(AK542*CK542), 0))*(CD542+CE542)/1000.0</f>
        <v>0</v>
      </c>
      <c r="Q542">
        <f>2.0/((1/S542-1/R542)+SIGN(S542)*SQRT((1/S542-1/R542)*(1/S542-1/R542) + 4*BS542/((BS542+1)*(BS542+1))*(2*1/S542*1/R542-1/R542*1/R542)))</f>
        <v>0</v>
      </c>
      <c r="R542">
        <f>IF(LEFT(BT542,1)&lt;&gt;"0",IF(LEFT(BT542,1)="1",3.0,BU542),$D$5+$E$5*(CK542*CD542/($K$5*1000))+$F$5*(CK542*CD542/($K$5*1000))*MAX(MIN(BR542,$J$5),$I$5)*MAX(MIN(BR542,$J$5),$I$5)+$G$5*MAX(MIN(BR542,$J$5),$I$5)*(CK542*CD542/($K$5*1000))+$H$5*(CK542*CD542/($K$5*1000))*(CK542*CD542/($K$5*1000)))</f>
        <v>0</v>
      </c>
      <c r="S542">
        <f>J542*(1000-(1000*0.61365*exp(17.502*W542/(240.97+W542))/(CD542+CE542)+BY542)/2)/(1000*0.61365*exp(17.502*W542/(240.97+W542))/(CD542+CE542)-BY542)</f>
        <v>0</v>
      </c>
      <c r="T542">
        <f>1/((BS542+1)/(Q542/1.6)+1/(R542/1.37)) + BS542/((BS542+1)/(Q542/1.6) + BS542/(R542/1.37))</f>
        <v>0</v>
      </c>
      <c r="U542">
        <f>(BN542*BQ542)</f>
        <v>0</v>
      </c>
      <c r="V542">
        <f>(CF542+(U542+2*0.95*5.67E-8*(((CF542+$B$7)+273)^4-(CF542+273)^4)-44100*J542)/(1.84*29.3*R542+8*0.95*5.67E-8*(CF542+273)^3))</f>
        <v>0</v>
      </c>
      <c r="W542">
        <f>($C$7*CG542+$D$7*CH542+$E$7*V542)</f>
        <v>0</v>
      </c>
      <c r="X542">
        <f>0.61365*exp(17.502*W542/(240.97+W542))</f>
        <v>0</v>
      </c>
      <c r="Y542">
        <f>(Z542/AA542*100)</f>
        <v>0</v>
      </c>
      <c r="Z542">
        <f>BY542*(CD542+CE542)/1000</f>
        <v>0</v>
      </c>
      <c r="AA542">
        <f>0.61365*exp(17.502*CF542/(240.97+CF542))</f>
        <v>0</v>
      </c>
      <c r="AB542">
        <f>(X542-BY542*(CD542+CE542)/1000)</f>
        <v>0</v>
      </c>
      <c r="AC542">
        <f>(-J542*44100)</f>
        <v>0</v>
      </c>
      <c r="AD542">
        <f>2*29.3*R542*0.92*(CF542-W542)</f>
        <v>0</v>
      </c>
      <c r="AE542">
        <f>2*0.95*5.67E-8*(((CF542+$B$7)+273)^4-(W542+273)^4)</f>
        <v>0</v>
      </c>
      <c r="AF542">
        <f>U542+AE542+AC542+AD542</f>
        <v>0</v>
      </c>
      <c r="AG542">
        <v>8</v>
      </c>
      <c r="AH542">
        <v>1</v>
      </c>
      <c r="AI542">
        <f>IF(AG542*$H$13&gt;=AK542,1.0,(AK542/(AK542-AG542*$H$13)))</f>
        <v>0</v>
      </c>
      <c r="AJ542">
        <f>(AI542-1)*100</f>
        <v>0</v>
      </c>
      <c r="AK542">
        <f>MAX(0,($B$13+$C$13*CK542)/(1+$D$13*CK542)*CD542/(CF542+273)*$E$13)</f>
        <v>0</v>
      </c>
      <c r="AL542" t="s">
        <v>292</v>
      </c>
      <c r="AM542" t="s">
        <v>292</v>
      </c>
      <c r="AN542">
        <v>0</v>
      </c>
      <c r="AO542">
        <v>0</v>
      </c>
      <c r="AP542">
        <f>1-AN542/AO542</f>
        <v>0</v>
      </c>
      <c r="AQ542">
        <v>0</v>
      </c>
      <c r="AR542" t="s">
        <v>292</v>
      </c>
      <c r="AS542" t="s">
        <v>292</v>
      </c>
      <c r="AT542">
        <v>0</v>
      </c>
      <c r="AU542">
        <v>0</v>
      </c>
      <c r="AV542">
        <f>1-AT542/AU542</f>
        <v>0</v>
      </c>
      <c r="AW542">
        <v>0.5</v>
      </c>
      <c r="AX542">
        <f>BO542</f>
        <v>0</v>
      </c>
      <c r="AY542">
        <f>L542</f>
        <v>0</v>
      </c>
      <c r="AZ542">
        <f>AV542*AW542*AX542</f>
        <v>0</v>
      </c>
      <c r="BA542">
        <f>(AY542-AQ542)/AX542</f>
        <v>0</v>
      </c>
      <c r="BB542">
        <f>(AO542-AU542)/AU542</f>
        <v>0</v>
      </c>
      <c r="BC542">
        <f>AN542/(AP542+AN542/AU542)</f>
        <v>0</v>
      </c>
      <c r="BD542" t="s">
        <v>292</v>
      </c>
      <c r="BE542">
        <v>0</v>
      </c>
      <c r="BF542">
        <f>IF(BE542&lt;&gt;0, BE542, BC542)</f>
        <v>0</v>
      </c>
      <c r="BG542">
        <f>1-BF542/AU542</f>
        <v>0</v>
      </c>
      <c r="BH542">
        <f>(AU542-AT542)/(AU542-BF542)</f>
        <v>0</v>
      </c>
      <c r="BI542">
        <f>(AO542-AU542)/(AO542-BF542)</f>
        <v>0</v>
      </c>
      <c r="BJ542">
        <f>(AU542-AT542)/(AU542-AN542)</f>
        <v>0</v>
      </c>
      <c r="BK542">
        <f>(AO542-AU542)/(AO542-AN542)</f>
        <v>0</v>
      </c>
      <c r="BL542">
        <f>(BH542*BF542/AT542)</f>
        <v>0</v>
      </c>
      <c r="BM542">
        <f>(1-BL542)</f>
        <v>0</v>
      </c>
      <c r="BN542">
        <f>$B$11*CL542+$C$11*CM542+$F$11*CN542*(1-CQ542)</f>
        <v>0</v>
      </c>
      <c r="BO542">
        <f>BN542*BP542</f>
        <v>0</v>
      </c>
      <c r="BP542">
        <f>($B$11*$D$9+$C$11*$D$9+$F$11*((DA542+CS542)/MAX(DA542+CS542+DB542, 0.1)*$I$9+DB542/MAX(DA542+CS542+DB542, 0.1)*$J$9))/($B$11+$C$11+$F$11)</f>
        <v>0</v>
      </c>
      <c r="BQ542">
        <f>($B$11*$K$9+$C$11*$K$9+$F$11*((DA542+CS542)/MAX(DA542+CS542+DB542, 0.1)*$P$9+DB542/MAX(DA542+CS542+DB542, 0.1)*$Q$9))/($B$11+$C$11+$F$11)</f>
        <v>0</v>
      </c>
      <c r="BR542">
        <v>6</v>
      </c>
      <c r="BS542">
        <v>0.5</v>
      </c>
      <c r="BT542" t="s">
        <v>293</v>
      </c>
      <c r="BU542">
        <v>2</v>
      </c>
      <c r="BV542">
        <v>1626127363.6</v>
      </c>
      <c r="BW542">
        <v>399.439333333333</v>
      </c>
      <c r="BX542">
        <v>419.927</v>
      </c>
      <c r="BY542">
        <v>18.4276333333333</v>
      </c>
      <c r="BZ542">
        <v>11.6119666666667</v>
      </c>
      <c r="CA542">
        <v>397.313333333333</v>
      </c>
      <c r="CB542">
        <v>18.3848</v>
      </c>
      <c r="CC542">
        <v>899.990333333333</v>
      </c>
      <c r="CD542">
        <v>100.768</v>
      </c>
      <c r="CE542">
        <v>0.112829666666667</v>
      </c>
      <c r="CF542">
        <v>34.2013333333333</v>
      </c>
      <c r="CG542">
        <v>31.5745666666667</v>
      </c>
      <c r="CH542">
        <v>999.9</v>
      </c>
      <c r="CI542">
        <v>0</v>
      </c>
      <c r="CJ542">
        <v>0</v>
      </c>
      <c r="CK542">
        <v>9974.16333333333</v>
      </c>
      <c r="CL542">
        <v>0</v>
      </c>
      <c r="CM542">
        <v>0.221023</v>
      </c>
      <c r="CN542">
        <v>1460</v>
      </c>
      <c r="CO542">
        <v>0.973007333333333</v>
      </c>
      <c r="CP542">
        <v>0.0269929666666667</v>
      </c>
      <c r="CQ542">
        <v>0</v>
      </c>
      <c r="CR542">
        <v>884.688666666667</v>
      </c>
      <c r="CS542">
        <v>4.99999</v>
      </c>
      <c r="CT542">
        <v>13028</v>
      </c>
      <c r="CU542">
        <v>12728.3666666667</v>
      </c>
      <c r="CV542">
        <v>41.437</v>
      </c>
      <c r="CW542">
        <v>42.875</v>
      </c>
      <c r="CX542">
        <v>42.25</v>
      </c>
      <c r="CY542">
        <v>42.562</v>
      </c>
      <c r="CZ542">
        <v>44.125</v>
      </c>
      <c r="DA542">
        <v>1415.73</v>
      </c>
      <c r="DB542">
        <v>39.27</v>
      </c>
      <c r="DC542">
        <v>0</v>
      </c>
      <c r="DD542">
        <v>1626127374.1</v>
      </c>
      <c r="DE542">
        <v>0</v>
      </c>
      <c r="DF542">
        <v>884.501</v>
      </c>
      <c r="DG542">
        <v>1.76034187737904</v>
      </c>
      <c r="DH542">
        <v>27.2034188275669</v>
      </c>
      <c r="DI542">
        <v>13025.2269230769</v>
      </c>
      <c r="DJ542">
        <v>15</v>
      </c>
      <c r="DK542">
        <v>1626126261</v>
      </c>
      <c r="DL542" t="s">
        <v>294</v>
      </c>
      <c r="DM542">
        <v>1626126255</v>
      </c>
      <c r="DN542">
        <v>1626126261</v>
      </c>
      <c r="DO542">
        <v>7</v>
      </c>
      <c r="DP542">
        <v>0.339</v>
      </c>
      <c r="DQ542">
        <v>0.02</v>
      </c>
      <c r="DR542">
        <v>2.158</v>
      </c>
      <c r="DS542">
        <v>-0.064</v>
      </c>
      <c r="DT542">
        <v>420</v>
      </c>
      <c r="DU542">
        <v>4</v>
      </c>
      <c r="DV542">
        <v>0.09</v>
      </c>
      <c r="DW542">
        <v>0.05</v>
      </c>
      <c r="DX542">
        <v>-20.5732</v>
      </c>
      <c r="DY542">
        <v>0.538283623693393</v>
      </c>
      <c r="DZ542">
        <v>0.0631748097374727</v>
      </c>
      <c r="EA542">
        <v>0</v>
      </c>
      <c r="EB542">
        <v>884.417848484848</v>
      </c>
      <c r="EC542">
        <v>1.61227951361926</v>
      </c>
      <c r="ED542">
        <v>0.229305951661535</v>
      </c>
      <c r="EE542">
        <v>1</v>
      </c>
      <c r="EF542">
        <v>6.76821487804878</v>
      </c>
      <c r="EG542">
        <v>0.227207038327531</v>
      </c>
      <c r="EH542">
        <v>0.0253976398098713</v>
      </c>
      <c r="EI542">
        <v>0</v>
      </c>
      <c r="EJ542">
        <v>1</v>
      </c>
      <c r="EK542">
        <v>3</v>
      </c>
      <c r="EL542" t="s">
        <v>459</v>
      </c>
      <c r="EM542">
        <v>100</v>
      </c>
      <c r="EN542">
        <v>100</v>
      </c>
      <c r="EO542">
        <v>2.125</v>
      </c>
      <c r="EP542">
        <v>0.043</v>
      </c>
      <c r="EQ542">
        <v>1.36772170046793</v>
      </c>
      <c r="ER542">
        <v>0.00225868272383977</v>
      </c>
      <c r="ES542">
        <v>-9.96746185667655e-07</v>
      </c>
      <c r="ET542">
        <v>2.83711317370827e-10</v>
      </c>
      <c r="EU542">
        <v>-0.063082517618382</v>
      </c>
      <c r="EV542">
        <v>-0.00217948432402501</v>
      </c>
      <c r="EW542">
        <v>0.000453263451741206</v>
      </c>
      <c r="EX542">
        <v>-1.16319206543697e-06</v>
      </c>
      <c r="EY542">
        <v>-2</v>
      </c>
      <c r="EZ542">
        <v>2196</v>
      </c>
      <c r="FA542">
        <v>1</v>
      </c>
      <c r="FB542">
        <v>25</v>
      </c>
      <c r="FC542">
        <v>18.5</v>
      </c>
      <c r="FD542">
        <v>18.4</v>
      </c>
      <c r="FE542">
        <v>18</v>
      </c>
      <c r="FF542">
        <v>950.909</v>
      </c>
      <c r="FG542">
        <v>435.721</v>
      </c>
      <c r="FH542">
        <v>42.2869</v>
      </c>
      <c r="FI542">
        <v>25.8156</v>
      </c>
      <c r="FJ542">
        <v>30.0006</v>
      </c>
      <c r="FK542">
        <v>25.6943</v>
      </c>
      <c r="FL542">
        <v>25.7082</v>
      </c>
      <c r="FM542">
        <v>25.4433</v>
      </c>
      <c r="FN542">
        <v>38.266</v>
      </c>
      <c r="FO542">
        <v>0</v>
      </c>
      <c r="FP542">
        <v>42.59</v>
      </c>
      <c r="FQ542">
        <v>420</v>
      </c>
      <c r="FR542">
        <v>11.8054</v>
      </c>
      <c r="FS542">
        <v>101.412</v>
      </c>
      <c r="FT542">
        <v>102.017</v>
      </c>
    </row>
    <row r="543" spans="1:176">
      <c r="A543">
        <v>527</v>
      </c>
      <c r="B543">
        <v>1626127366.6</v>
      </c>
      <c r="C543">
        <v>1052.09999990463</v>
      </c>
      <c r="D543" t="s">
        <v>1348</v>
      </c>
      <c r="E543" t="s">
        <v>1349</v>
      </c>
      <c r="F543">
        <v>1</v>
      </c>
      <c r="I543">
        <v>1626127365.6</v>
      </c>
      <c r="J543">
        <f>(K543)/1000</f>
        <v>0</v>
      </c>
      <c r="K543">
        <f>1000*CC543*AI543*(BY543-BZ543)/(100*BR543*(1000-AI543*BY543))</f>
        <v>0</v>
      </c>
      <c r="L543">
        <f>CC543*AI543*(BX543-BW543*(1000-AI543*BZ543)/(1000-AI543*BY543))/(100*BR543)</f>
        <v>0</v>
      </c>
      <c r="M543">
        <f>BW543 - IF(AI543&gt;1, L543*BR543*100.0/(AK543*CK543), 0)</f>
        <v>0</v>
      </c>
      <c r="N543">
        <f>((T543-J543/2)*M543-L543)/(T543+J543/2)</f>
        <v>0</v>
      </c>
      <c r="O543">
        <f>N543*(CD543+CE543)/1000.0</f>
        <v>0</v>
      </c>
      <c r="P543">
        <f>(BW543 - IF(AI543&gt;1, L543*BR543*100.0/(AK543*CK543), 0))*(CD543+CE543)/1000.0</f>
        <v>0</v>
      </c>
      <c r="Q543">
        <f>2.0/((1/S543-1/R543)+SIGN(S543)*SQRT((1/S543-1/R543)*(1/S543-1/R543) + 4*BS543/((BS543+1)*(BS543+1))*(2*1/S543*1/R543-1/R543*1/R543)))</f>
        <v>0</v>
      </c>
      <c r="R543">
        <f>IF(LEFT(BT543,1)&lt;&gt;"0",IF(LEFT(BT543,1)="1",3.0,BU543),$D$5+$E$5*(CK543*CD543/($K$5*1000))+$F$5*(CK543*CD543/($K$5*1000))*MAX(MIN(BR543,$J$5),$I$5)*MAX(MIN(BR543,$J$5),$I$5)+$G$5*MAX(MIN(BR543,$J$5),$I$5)*(CK543*CD543/($K$5*1000))+$H$5*(CK543*CD543/($K$5*1000))*(CK543*CD543/($K$5*1000)))</f>
        <v>0</v>
      </c>
      <c r="S543">
        <f>J543*(1000-(1000*0.61365*exp(17.502*W543/(240.97+W543))/(CD543+CE543)+BY543)/2)/(1000*0.61365*exp(17.502*W543/(240.97+W543))/(CD543+CE543)-BY543)</f>
        <v>0</v>
      </c>
      <c r="T543">
        <f>1/((BS543+1)/(Q543/1.6)+1/(R543/1.37)) + BS543/((BS543+1)/(Q543/1.6) + BS543/(R543/1.37))</f>
        <v>0</v>
      </c>
      <c r="U543">
        <f>(BN543*BQ543)</f>
        <v>0</v>
      </c>
      <c r="V543">
        <f>(CF543+(U543+2*0.95*5.67E-8*(((CF543+$B$7)+273)^4-(CF543+273)^4)-44100*J543)/(1.84*29.3*R543+8*0.95*5.67E-8*(CF543+273)^3))</f>
        <v>0</v>
      </c>
      <c r="W543">
        <f>($C$7*CG543+$D$7*CH543+$E$7*V543)</f>
        <v>0</v>
      </c>
      <c r="X543">
        <f>0.61365*exp(17.502*W543/(240.97+W543))</f>
        <v>0</v>
      </c>
      <c r="Y543">
        <f>(Z543/AA543*100)</f>
        <v>0</v>
      </c>
      <c r="Z543">
        <f>BY543*(CD543+CE543)/1000</f>
        <v>0</v>
      </c>
      <c r="AA543">
        <f>0.61365*exp(17.502*CF543/(240.97+CF543))</f>
        <v>0</v>
      </c>
      <c r="AB543">
        <f>(X543-BY543*(CD543+CE543)/1000)</f>
        <v>0</v>
      </c>
      <c r="AC543">
        <f>(-J543*44100)</f>
        <v>0</v>
      </c>
      <c r="AD543">
        <f>2*29.3*R543*0.92*(CF543-W543)</f>
        <v>0</v>
      </c>
      <c r="AE543">
        <f>2*0.95*5.67E-8*(((CF543+$B$7)+273)^4-(W543+273)^4)</f>
        <v>0</v>
      </c>
      <c r="AF543">
        <f>U543+AE543+AC543+AD543</f>
        <v>0</v>
      </c>
      <c r="AG543">
        <v>7</v>
      </c>
      <c r="AH543">
        <v>1</v>
      </c>
      <c r="AI543">
        <f>IF(AG543*$H$13&gt;=AK543,1.0,(AK543/(AK543-AG543*$H$13)))</f>
        <v>0</v>
      </c>
      <c r="AJ543">
        <f>(AI543-1)*100</f>
        <v>0</v>
      </c>
      <c r="AK543">
        <f>MAX(0,($B$13+$C$13*CK543)/(1+$D$13*CK543)*CD543/(CF543+273)*$E$13)</f>
        <v>0</v>
      </c>
      <c r="AL543" t="s">
        <v>292</v>
      </c>
      <c r="AM543" t="s">
        <v>292</v>
      </c>
      <c r="AN543">
        <v>0</v>
      </c>
      <c r="AO543">
        <v>0</v>
      </c>
      <c r="AP543">
        <f>1-AN543/AO543</f>
        <v>0</v>
      </c>
      <c r="AQ543">
        <v>0</v>
      </c>
      <c r="AR543" t="s">
        <v>292</v>
      </c>
      <c r="AS543" t="s">
        <v>292</v>
      </c>
      <c r="AT543">
        <v>0</v>
      </c>
      <c r="AU543">
        <v>0</v>
      </c>
      <c r="AV543">
        <f>1-AT543/AU543</f>
        <v>0</v>
      </c>
      <c r="AW543">
        <v>0.5</v>
      </c>
      <c r="AX543">
        <f>BO543</f>
        <v>0</v>
      </c>
      <c r="AY543">
        <f>L543</f>
        <v>0</v>
      </c>
      <c r="AZ543">
        <f>AV543*AW543*AX543</f>
        <v>0</v>
      </c>
      <c r="BA543">
        <f>(AY543-AQ543)/AX543</f>
        <v>0</v>
      </c>
      <c r="BB543">
        <f>(AO543-AU543)/AU543</f>
        <v>0</v>
      </c>
      <c r="BC543">
        <f>AN543/(AP543+AN543/AU543)</f>
        <v>0</v>
      </c>
      <c r="BD543" t="s">
        <v>292</v>
      </c>
      <c r="BE543">
        <v>0</v>
      </c>
      <c r="BF543">
        <f>IF(BE543&lt;&gt;0, BE543, BC543)</f>
        <v>0</v>
      </c>
      <c r="BG543">
        <f>1-BF543/AU543</f>
        <v>0</v>
      </c>
      <c r="BH543">
        <f>(AU543-AT543)/(AU543-BF543)</f>
        <v>0</v>
      </c>
      <c r="BI543">
        <f>(AO543-AU543)/(AO543-BF543)</f>
        <v>0</v>
      </c>
      <c r="BJ543">
        <f>(AU543-AT543)/(AU543-AN543)</f>
        <v>0</v>
      </c>
      <c r="BK543">
        <f>(AO543-AU543)/(AO543-AN543)</f>
        <v>0</v>
      </c>
      <c r="BL543">
        <f>(BH543*BF543/AT543)</f>
        <v>0</v>
      </c>
      <c r="BM543">
        <f>(1-BL543)</f>
        <v>0</v>
      </c>
      <c r="BN543">
        <f>$B$11*CL543+$C$11*CM543+$F$11*CN543*(1-CQ543)</f>
        <v>0</v>
      </c>
      <c r="BO543">
        <f>BN543*BP543</f>
        <v>0</v>
      </c>
      <c r="BP543">
        <f>($B$11*$D$9+$C$11*$D$9+$F$11*((DA543+CS543)/MAX(DA543+CS543+DB543, 0.1)*$I$9+DB543/MAX(DA543+CS543+DB543, 0.1)*$J$9))/($B$11+$C$11+$F$11)</f>
        <v>0</v>
      </c>
      <c r="BQ543">
        <f>($B$11*$K$9+$C$11*$K$9+$F$11*((DA543+CS543)/MAX(DA543+CS543+DB543, 0.1)*$P$9+DB543/MAX(DA543+CS543+DB543, 0.1)*$Q$9))/($B$11+$C$11+$F$11)</f>
        <v>0</v>
      </c>
      <c r="BR543">
        <v>6</v>
      </c>
      <c r="BS543">
        <v>0.5</v>
      </c>
      <c r="BT543" t="s">
        <v>293</v>
      </c>
      <c r="BU543">
        <v>2</v>
      </c>
      <c r="BV543">
        <v>1626127365.6</v>
      </c>
      <c r="BW543">
        <v>399.440333333333</v>
      </c>
      <c r="BX543">
        <v>419.913666666667</v>
      </c>
      <c r="BY543">
        <v>18.4642666666667</v>
      </c>
      <c r="BZ543">
        <v>11.6579</v>
      </c>
      <c r="CA543">
        <v>397.314666666667</v>
      </c>
      <c r="CB543">
        <v>18.4209666666667</v>
      </c>
      <c r="CC543">
        <v>900.009333333333</v>
      </c>
      <c r="CD543">
        <v>100.767666666667</v>
      </c>
      <c r="CE543">
        <v>0.113402333333333</v>
      </c>
      <c r="CF543">
        <v>34.2446</v>
      </c>
      <c r="CG543">
        <v>31.6121</v>
      </c>
      <c r="CH543">
        <v>999.9</v>
      </c>
      <c r="CI543">
        <v>0</v>
      </c>
      <c r="CJ543">
        <v>0</v>
      </c>
      <c r="CK543">
        <v>9992.71666666667</v>
      </c>
      <c r="CL543">
        <v>0</v>
      </c>
      <c r="CM543">
        <v>0.221023</v>
      </c>
      <c r="CN543">
        <v>1460.08</v>
      </c>
      <c r="CO543">
        <v>0.973009</v>
      </c>
      <c r="CP543">
        <v>0.0269914</v>
      </c>
      <c r="CQ543">
        <v>0</v>
      </c>
      <c r="CR543">
        <v>884.773333333333</v>
      </c>
      <c r="CS543">
        <v>4.99999</v>
      </c>
      <c r="CT543">
        <v>13029.5333333333</v>
      </c>
      <c r="CU543">
        <v>12729.0666666667</v>
      </c>
      <c r="CV543">
        <v>41.479</v>
      </c>
      <c r="CW543">
        <v>42.875</v>
      </c>
      <c r="CX543">
        <v>42.25</v>
      </c>
      <c r="CY543">
        <v>42.562</v>
      </c>
      <c r="CZ543">
        <v>44.125</v>
      </c>
      <c r="DA543">
        <v>1415.81</v>
      </c>
      <c r="DB543">
        <v>39.27</v>
      </c>
      <c r="DC543">
        <v>0</v>
      </c>
      <c r="DD543">
        <v>1626127375.9</v>
      </c>
      <c r="DE543">
        <v>0</v>
      </c>
      <c r="DF543">
        <v>884.54192</v>
      </c>
      <c r="DG543">
        <v>1.59792306560553</v>
      </c>
      <c r="DH543">
        <v>24.2153845670989</v>
      </c>
      <c r="DI543">
        <v>13026.232</v>
      </c>
      <c r="DJ543">
        <v>15</v>
      </c>
      <c r="DK543">
        <v>1626126261</v>
      </c>
      <c r="DL543" t="s">
        <v>294</v>
      </c>
      <c r="DM543">
        <v>1626126255</v>
      </c>
      <c r="DN543">
        <v>1626126261</v>
      </c>
      <c r="DO543">
        <v>7</v>
      </c>
      <c r="DP543">
        <v>0.339</v>
      </c>
      <c r="DQ543">
        <v>0.02</v>
      </c>
      <c r="DR543">
        <v>2.158</v>
      </c>
      <c r="DS543">
        <v>-0.064</v>
      </c>
      <c r="DT543">
        <v>420</v>
      </c>
      <c r="DU543">
        <v>4</v>
      </c>
      <c r="DV543">
        <v>0.09</v>
      </c>
      <c r="DW543">
        <v>0.05</v>
      </c>
      <c r="DX543">
        <v>-20.5552731707317</v>
      </c>
      <c r="DY543">
        <v>0.53216027874565</v>
      </c>
      <c r="DZ543">
        <v>0.0625427308536285</v>
      </c>
      <c r="EA543">
        <v>0</v>
      </c>
      <c r="EB543">
        <v>884.47293939394</v>
      </c>
      <c r="EC543">
        <v>1.64735981896099</v>
      </c>
      <c r="ED543">
        <v>0.232150544076009</v>
      </c>
      <c r="EE543">
        <v>1</v>
      </c>
      <c r="EF543">
        <v>6.77607073170732</v>
      </c>
      <c r="EG543">
        <v>0.216745505226478</v>
      </c>
      <c r="EH543">
        <v>0.0244856547739387</v>
      </c>
      <c r="EI543">
        <v>0</v>
      </c>
      <c r="EJ543">
        <v>1</v>
      </c>
      <c r="EK543">
        <v>3</v>
      </c>
      <c r="EL543" t="s">
        <v>459</v>
      </c>
      <c r="EM543">
        <v>100</v>
      </c>
      <c r="EN543">
        <v>100</v>
      </c>
      <c r="EO543">
        <v>2.126</v>
      </c>
      <c r="EP543">
        <v>0.0436</v>
      </c>
      <c r="EQ543">
        <v>1.36772170046793</v>
      </c>
      <c r="ER543">
        <v>0.00225868272383977</v>
      </c>
      <c r="ES543">
        <v>-9.96746185667655e-07</v>
      </c>
      <c r="ET543">
        <v>2.83711317370827e-10</v>
      </c>
      <c r="EU543">
        <v>-0.063082517618382</v>
      </c>
      <c r="EV543">
        <v>-0.00217948432402501</v>
      </c>
      <c r="EW543">
        <v>0.000453263451741206</v>
      </c>
      <c r="EX543">
        <v>-1.16319206543697e-06</v>
      </c>
      <c r="EY543">
        <v>-2</v>
      </c>
      <c r="EZ543">
        <v>2196</v>
      </c>
      <c r="FA543">
        <v>1</v>
      </c>
      <c r="FB543">
        <v>25</v>
      </c>
      <c r="FC543">
        <v>18.5</v>
      </c>
      <c r="FD543">
        <v>18.4</v>
      </c>
      <c r="FE543">
        <v>18</v>
      </c>
      <c r="FF543">
        <v>951.062</v>
      </c>
      <c r="FG543">
        <v>435.723</v>
      </c>
      <c r="FH543">
        <v>42.3354</v>
      </c>
      <c r="FI543">
        <v>25.8188</v>
      </c>
      <c r="FJ543">
        <v>30.0006</v>
      </c>
      <c r="FK543">
        <v>25.697</v>
      </c>
      <c r="FL543">
        <v>25.7103</v>
      </c>
      <c r="FM543">
        <v>25.4445</v>
      </c>
      <c r="FN543">
        <v>37.9941</v>
      </c>
      <c r="FO543">
        <v>0</v>
      </c>
      <c r="FP543">
        <v>42.69</v>
      </c>
      <c r="FQ543">
        <v>420</v>
      </c>
      <c r="FR543">
        <v>11.8039</v>
      </c>
      <c r="FS543">
        <v>101.413</v>
      </c>
      <c r="FT543">
        <v>102.017</v>
      </c>
    </row>
    <row r="544" spans="1:176">
      <c r="A544">
        <v>528</v>
      </c>
      <c r="B544">
        <v>1626127368.6</v>
      </c>
      <c r="C544">
        <v>1054.09999990463</v>
      </c>
      <c r="D544" t="s">
        <v>1350</v>
      </c>
      <c r="E544" t="s">
        <v>1351</v>
      </c>
      <c r="F544">
        <v>1</v>
      </c>
      <c r="I544">
        <v>1626127367.6</v>
      </c>
      <c r="J544">
        <f>(K544)/1000</f>
        <v>0</v>
      </c>
      <c r="K544">
        <f>1000*CC544*AI544*(BY544-BZ544)/(100*BR544*(1000-AI544*BY544))</f>
        <v>0</v>
      </c>
      <c r="L544">
        <f>CC544*AI544*(BX544-BW544*(1000-AI544*BZ544)/(1000-AI544*BY544))/(100*BR544)</f>
        <v>0</v>
      </c>
      <c r="M544">
        <f>BW544 - IF(AI544&gt;1, L544*BR544*100.0/(AK544*CK544), 0)</f>
        <v>0</v>
      </c>
      <c r="N544">
        <f>((T544-J544/2)*M544-L544)/(T544+J544/2)</f>
        <v>0</v>
      </c>
      <c r="O544">
        <f>N544*(CD544+CE544)/1000.0</f>
        <v>0</v>
      </c>
      <c r="P544">
        <f>(BW544 - IF(AI544&gt;1, L544*BR544*100.0/(AK544*CK544), 0))*(CD544+CE544)/1000.0</f>
        <v>0</v>
      </c>
      <c r="Q544">
        <f>2.0/((1/S544-1/R544)+SIGN(S544)*SQRT((1/S544-1/R544)*(1/S544-1/R544) + 4*BS544/((BS544+1)*(BS544+1))*(2*1/S544*1/R544-1/R544*1/R544)))</f>
        <v>0</v>
      </c>
      <c r="R544">
        <f>IF(LEFT(BT544,1)&lt;&gt;"0",IF(LEFT(BT544,1)="1",3.0,BU544),$D$5+$E$5*(CK544*CD544/($K$5*1000))+$F$5*(CK544*CD544/($K$5*1000))*MAX(MIN(BR544,$J$5),$I$5)*MAX(MIN(BR544,$J$5),$I$5)+$G$5*MAX(MIN(BR544,$J$5),$I$5)*(CK544*CD544/($K$5*1000))+$H$5*(CK544*CD544/($K$5*1000))*(CK544*CD544/($K$5*1000)))</f>
        <v>0</v>
      </c>
      <c r="S544">
        <f>J544*(1000-(1000*0.61365*exp(17.502*W544/(240.97+W544))/(CD544+CE544)+BY544)/2)/(1000*0.61365*exp(17.502*W544/(240.97+W544))/(CD544+CE544)-BY544)</f>
        <v>0</v>
      </c>
      <c r="T544">
        <f>1/((BS544+1)/(Q544/1.6)+1/(R544/1.37)) + BS544/((BS544+1)/(Q544/1.6) + BS544/(R544/1.37))</f>
        <v>0</v>
      </c>
      <c r="U544">
        <f>(BN544*BQ544)</f>
        <v>0</v>
      </c>
      <c r="V544">
        <f>(CF544+(U544+2*0.95*5.67E-8*(((CF544+$B$7)+273)^4-(CF544+273)^4)-44100*J544)/(1.84*29.3*R544+8*0.95*5.67E-8*(CF544+273)^3))</f>
        <v>0</v>
      </c>
      <c r="W544">
        <f>($C$7*CG544+$D$7*CH544+$E$7*V544)</f>
        <v>0</v>
      </c>
      <c r="X544">
        <f>0.61365*exp(17.502*W544/(240.97+W544))</f>
        <v>0</v>
      </c>
      <c r="Y544">
        <f>(Z544/AA544*100)</f>
        <v>0</v>
      </c>
      <c r="Z544">
        <f>BY544*(CD544+CE544)/1000</f>
        <v>0</v>
      </c>
      <c r="AA544">
        <f>0.61365*exp(17.502*CF544/(240.97+CF544))</f>
        <v>0</v>
      </c>
      <c r="AB544">
        <f>(X544-BY544*(CD544+CE544)/1000)</f>
        <v>0</v>
      </c>
      <c r="AC544">
        <f>(-J544*44100)</f>
        <v>0</v>
      </c>
      <c r="AD544">
        <f>2*29.3*R544*0.92*(CF544-W544)</f>
        <v>0</v>
      </c>
      <c r="AE544">
        <f>2*0.95*5.67E-8*(((CF544+$B$7)+273)^4-(W544+273)^4)</f>
        <v>0</v>
      </c>
      <c r="AF544">
        <f>U544+AE544+AC544+AD544</f>
        <v>0</v>
      </c>
      <c r="AG544">
        <v>7</v>
      </c>
      <c r="AH544">
        <v>1</v>
      </c>
      <c r="AI544">
        <f>IF(AG544*$H$13&gt;=AK544,1.0,(AK544/(AK544-AG544*$H$13)))</f>
        <v>0</v>
      </c>
      <c r="AJ544">
        <f>(AI544-1)*100</f>
        <v>0</v>
      </c>
      <c r="AK544">
        <f>MAX(0,($B$13+$C$13*CK544)/(1+$D$13*CK544)*CD544/(CF544+273)*$E$13)</f>
        <v>0</v>
      </c>
      <c r="AL544" t="s">
        <v>292</v>
      </c>
      <c r="AM544" t="s">
        <v>292</v>
      </c>
      <c r="AN544">
        <v>0</v>
      </c>
      <c r="AO544">
        <v>0</v>
      </c>
      <c r="AP544">
        <f>1-AN544/AO544</f>
        <v>0</v>
      </c>
      <c r="AQ544">
        <v>0</v>
      </c>
      <c r="AR544" t="s">
        <v>292</v>
      </c>
      <c r="AS544" t="s">
        <v>292</v>
      </c>
      <c r="AT544">
        <v>0</v>
      </c>
      <c r="AU544">
        <v>0</v>
      </c>
      <c r="AV544">
        <f>1-AT544/AU544</f>
        <v>0</v>
      </c>
      <c r="AW544">
        <v>0.5</v>
      </c>
      <c r="AX544">
        <f>BO544</f>
        <v>0</v>
      </c>
      <c r="AY544">
        <f>L544</f>
        <v>0</v>
      </c>
      <c r="AZ544">
        <f>AV544*AW544*AX544</f>
        <v>0</v>
      </c>
      <c r="BA544">
        <f>(AY544-AQ544)/AX544</f>
        <v>0</v>
      </c>
      <c r="BB544">
        <f>(AO544-AU544)/AU544</f>
        <v>0</v>
      </c>
      <c r="BC544">
        <f>AN544/(AP544+AN544/AU544)</f>
        <v>0</v>
      </c>
      <c r="BD544" t="s">
        <v>292</v>
      </c>
      <c r="BE544">
        <v>0</v>
      </c>
      <c r="BF544">
        <f>IF(BE544&lt;&gt;0, BE544, BC544)</f>
        <v>0</v>
      </c>
      <c r="BG544">
        <f>1-BF544/AU544</f>
        <v>0</v>
      </c>
      <c r="BH544">
        <f>(AU544-AT544)/(AU544-BF544)</f>
        <v>0</v>
      </c>
      <c r="BI544">
        <f>(AO544-AU544)/(AO544-BF544)</f>
        <v>0</v>
      </c>
      <c r="BJ544">
        <f>(AU544-AT544)/(AU544-AN544)</f>
        <v>0</v>
      </c>
      <c r="BK544">
        <f>(AO544-AU544)/(AO544-AN544)</f>
        <v>0</v>
      </c>
      <c r="BL544">
        <f>(BH544*BF544/AT544)</f>
        <v>0</v>
      </c>
      <c r="BM544">
        <f>(1-BL544)</f>
        <v>0</v>
      </c>
      <c r="BN544">
        <f>$B$11*CL544+$C$11*CM544+$F$11*CN544*(1-CQ544)</f>
        <v>0</v>
      </c>
      <c r="BO544">
        <f>BN544*BP544</f>
        <v>0</v>
      </c>
      <c r="BP544">
        <f>($B$11*$D$9+$C$11*$D$9+$F$11*((DA544+CS544)/MAX(DA544+CS544+DB544, 0.1)*$I$9+DB544/MAX(DA544+CS544+DB544, 0.1)*$J$9))/($B$11+$C$11+$F$11)</f>
        <v>0</v>
      </c>
      <c r="BQ544">
        <f>($B$11*$K$9+$C$11*$K$9+$F$11*((DA544+CS544)/MAX(DA544+CS544+DB544, 0.1)*$P$9+DB544/MAX(DA544+CS544+DB544, 0.1)*$Q$9))/($B$11+$C$11+$F$11)</f>
        <v>0</v>
      </c>
      <c r="BR544">
        <v>6</v>
      </c>
      <c r="BS544">
        <v>0.5</v>
      </c>
      <c r="BT544" t="s">
        <v>293</v>
      </c>
      <c r="BU544">
        <v>2</v>
      </c>
      <c r="BV544">
        <v>1626127367.6</v>
      </c>
      <c r="BW544">
        <v>399.468333333333</v>
      </c>
      <c r="BX544">
        <v>419.935333333333</v>
      </c>
      <c r="BY544">
        <v>18.5058</v>
      </c>
      <c r="BZ544">
        <v>11.6916666666667</v>
      </c>
      <c r="CA544">
        <v>397.342666666667</v>
      </c>
      <c r="CB544">
        <v>18.4619666666667</v>
      </c>
      <c r="CC544">
        <v>900.022666666667</v>
      </c>
      <c r="CD544">
        <v>100.767333333333</v>
      </c>
      <c r="CE544">
        <v>0.113371</v>
      </c>
      <c r="CF544">
        <v>34.2831</v>
      </c>
      <c r="CG544">
        <v>31.6452333333333</v>
      </c>
      <c r="CH544">
        <v>999.9</v>
      </c>
      <c r="CI544">
        <v>0</v>
      </c>
      <c r="CJ544">
        <v>0</v>
      </c>
      <c r="CK544">
        <v>10011.05</v>
      </c>
      <c r="CL544">
        <v>0</v>
      </c>
      <c r="CM544">
        <v>0.221023</v>
      </c>
      <c r="CN544">
        <v>1460.07</v>
      </c>
      <c r="CO544">
        <v>0.973009</v>
      </c>
      <c r="CP544">
        <v>0.0269914</v>
      </c>
      <c r="CQ544">
        <v>0</v>
      </c>
      <c r="CR544">
        <v>884.858</v>
      </c>
      <c r="CS544">
        <v>4.99999</v>
      </c>
      <c r="CT544">
        <v>13030.5</v>
      </c>
      <c r="CU544">
        <v>12729</v>
      </c>
      <c r="CV544">
        <v>41.479</v>
      </c>
      <c r="CW544">
        <v>42.875</v>
      </c>
      <c r="CX544">
        <v>42.2706666666667</v>
      </c>
      <c r="CY544">
        <v>42.562</v>
      </c>
      <c r="CZ544">
        <v>44.125</v>
      </c>
      <c r="DA544">
        <v>1415.8</v>
      </c>
      <c r="DB544">
        <v>39.27</v>
      </c>
      <c r="DC544">
        <v>0</v>
      </c>
      <c r="DD544">
        <v>1626127377.7</v>
      </c>
      <c r="DE544">
        <v>0</v>
      </c>
      <c r="DF544">
        <v>884.595576923077</v>
      </c>
      <c r="DG544">
        <v>1.70786323977689</v>
      </c>
      <c r="DH544">
        <v>26.1299145162323</v>
      </c>
      <c r="DI544">
        <v>13026.95</v>
      </c>
      <c r="DJ544">
        <v>15</v>
      </c>
      <c r="DK544">
        <v>1626126261</v>
      </c>
      <c r="DL544" t="s">
        <v>294</v>
      </c>
      <c r="DM544">
        <v>1626126255</v>
      </c>
      <c r="DN544">
        <v>1626126261</v>
      </c>
      <c r="DO544">
        <v>7</v>
      </c>
      <c r="DP544">
        <v>0.339</v>
      </c>
      <c r="DQ544">
        <v>0.02</v>
      </c>
      <c r="DR544">
        <v>2.158</v>
      </c>
      <c r="DS544">
        <v>-0.064</v>
      </c>
      <c r="DT544">
        <v>420</v>
      </c>
      <c r="DU544">
        <v>4</v>
      </c>
      <c r="DV544">
        <v>0.09</v>
      </c>
      <c r="DW544">
        <v>0.05</v>
      </c>
      <c r="DX544">
        <v>-20.5343195121951</v>
      </c>
      <c r="DY544">
        <v>0.414957491289189</v>
      </c>
      <c r="DZ544">
        <v>0.0497733164849241</v>
      </c>
      <c r="EA544">
        <v>1</v>
      </c>
      <c r="EB544">
        <v>884.511371428571</v>
      </c>
      <c r="EC544">
        <v>1.67504149262767</v>
      </c>
      <c r="ED544">
        <v>0.250063430320537</v>
      </c>
      <c r="EE544">
        <v>1</v>
      </c>
      <c r="EF544">
        <v>6.78228975609756</v>
      </c>
      <c r="EG544">
        <v>0.207541463414653</v>
      </c>
      <c r="EH544">
        <v>0.0237360758143056</v>
      </c>
      <c r="EI544">
        <v>0</v>
      </c>
      <c r="EJ544">
        <v>2</v>
      </c>
      <c r="EK544">
        <v>3</v>
      </c>
      <c r="EL544" t="s">
        <v>340</v>
      </c>
      <c r="EM544">
        <v>100</v>
      </c>
      <c r="EN544">
        <v>100</v>
      </c>
      <c r="EO544">
        <v>2.126</v>
      </c>
      <c r="EP544">
        <v>0.0441</v>
      </c>
      <c r="EQ544">
        <v>1.36772170046793</v>
      </c>
      <c r="ER544">
        <v>0.00225868272383977</v>
      </c>
      <c r="ES544">
        <v>-9.96746185667655e-07</v>
      </c>
      <c r="ET544">
        <v>2.83711317370827e-10</v>
      </c>
      <c r="EU544">
        <v>-0.063082517618382</v>
      </c>
      <c r="EV544">
        <v>-0.00217948432402501</v>
      </c>
      <c r="EW544">
        <v>0.000453263451741206</v>
      </c>
      <c r="EX544">
        <v>-1.16319206543697e-06</v>
      </c>
      <c r="EY544">
        <v>-2</v>
      </c>
      <c r="EZ544">
        <v>2196</v>
      </c>
      <c r="FA544">
        <v>1</v>
      </c>
      <c r="FB544">
        <v>25</v>
      </c>
      <c r="FC544">
        <v>18.6</v>
      </c>
      <c r="FD544">
        <v>18.5</v>
      </c>
      <c r="FE544">
        <v>18</v>
      </c>
      <c r="FF544">
        <v>951.293</v>
      </c>
      <c r="FG544">
        <v>435.816</v>
      </c>
      <c r="FH544">
        <v>42.3836</v>
      </c>
      <c r="FI544">
        <v>25.8229</v>
      </c>
      <c r="FJ544">
        <v>30.0006</v>
      </c>
      <c r="FK544">
        <v>25.6997</v>
      </c>
      <c r="FL544">
        <v>25.7125</v>
      </c>
      <c r="FM544">
        <v>25.4457</v>
      </c>
      <c r="FN544">
        <v>37.5459</v>
      </c>
      <c r="FO544">
        <v>0</v>
      </c>
      <c r="FP544">
        <v>42.69</v>
      </c>
      <c r="FQ544">
        <v>420</v>
      </c>
      <c r="FR544">
        <v>11.9497</v>
      </c>
      <c r="FS544">
        <v>101.413</v>
      </c>
      <c r="FT544">
        <v>102.016</v>
      </c>
    </row>
    <row r="545" spans="1:176">
      <c r="A545">
        <v>529</v>
      </c>
      <c r="B545">
        <v>1626127370.6</v>
      </c>
      <c r="C545">
        <v>1056.09999990463</v>
      </c>
      <c r="D545" t="s">
        <v>1352</v>
      </c>
      <c r="E545" t="s">
        <v>1353</v>
      </c>
      <c r="F545">
        <v>1</v>
      </c>
      <c r="I545">
        <v>1626127369.6</v>
      </c>
      <c r="J545">
        <f>(K545)/1000</f>
        <v>0</v>
      </c>
      <c r="K545">
        <f>1000*CC545*AI545*(BY545-BZ545)/(100*BR545*(1000-AI545*BY545))</f>
        <v>0</v>
      </c>
      <c r="L545">
        <f>CC545*AI545*(BX545-BW545*(1000-AI545*BZ545)/(1000-AI545*BY545))/(100*BR545)</f>
        <v>0</v>
      </c>
      <c r="M545">
        <f>BW545 - IF(AI545&gt;1, L545*BR545*100.0/(AK545*CK545), 0)</f>
        <v>0</v>
      </c>
      <c r="N545">
        <f>((T545-J545/2)*M545-L545)/(T545+J545/2)</f>
        <v>0</v>
      </c>
      <c r="O545">
        <f>N545*(CD545+CE545)/1000.0</f>
        <v>0</v>
      </c>
      <c r="P545">
        <f>(BW545 - IF(AI545&gt;1, L545*BR545*100.0/(AK545*CK545), 0))*(CD545+CE545)/1000.0</f>
        <v>0</v>
      </c>
      <c r="Q545">
        <f>2.0/((1/S545-1/R545)+SIGN(S545)*SQRT((1/S545-1/R545)*(1/S545-1/R545) + 4*BS545/((BS545+1)*(BS545+1))*(2*1/S545*1/R545-1/R545*1/R545)))</f>
        <v>0</v>
      </c>
      <c r="R545">
        <f>IF(LEFT(BT545,1)&lt;&gt;"0",IF(LEFT(BT545,1)="1",3.0,BU545),$D$5+$E$5*(CK545*CD545/($K$5*1000))+$F$5*(CK545*CD545/($K$5*1000))*MAX(MIN(BR545,$J$5),$I$5)*MAX(MIN(BR545,$J$5),$I$5)+$G$5*MAX(MIN(BR545,$J$5),$I$5)*(CK545*CD545/($K$5*1000))+$H$5*(CK545*CD545/($K$5*1000))*(CK545*CD545/($K$5*1000)))</f>
        <v>0</v>
      </c>
      <c r="S545">
        <f>J545*(1000-(1000*0.61365*exp(17.502*W545/(240.97+W545))/(CD545+CE545)+BY545)/2)/(1000*0.61365*exp(17.502*W545/(240.97+W545))/(CD545+CE545)-BY545)</f>
        <v>0</v>
      </c>
      <c r="T545">
        <f>1/((BS545+1)/(Q545/1.6)+1/(R545/1.37)) + BS545/((BS545+1)/(Q545/1.6) + BS545/(R545/1.37))</f>
        <v>0</v>
      </c>
      <c r="U545">
        <f>(BN545*BQ545)</f>
        <v>0</v>
      </c>
      <c r="V545">
        <f>(CF545+(U545+2*0.95*5.67E-8*(((CF545+$B$7)+273)^4-(CF545+273)^4)-44100*J545)/(1.84*29.3*R545+8*0.95*5.67E-8*(CF545+273)^3))</f>
        <v>0</v>
      </c>
      <c r="W545">
        <f>($C$7*CG545+$D$7*CH545+$E$7*V545)</f>
        <v>0</v>
      </c>
      <c r="X545">
        <f>0.61365*exp(17.502*W545/(240.97+W545))</f>
        <v>0</v>
      </c>
      <c r="Y545">
        <f>(Z545/AA545*100)</f>
        <v>0</v>
      </c>
      <c r="Z545">
        <f>BY545*(CD545+CE545)/1000</f>
        <v>0</v>
      </c>
      <c r="AA545">
        <f>0.61365*exp(17.502*CF545/(240.97+CF545))</f>
        <v>0</v>
      </c>
      <c r="AB545">
        <f>(X545-BY545*(CD545+CE545)/1000)</f>
        <v>0</v>
      </c>
      <c r="AC545">
        <f>(-J545*44100)</f>
        <v>0</v>
      </c>
      <c r="AD545">
        <f>2*29.3*R545*0.92*(CF545-W545)</f>
        <v>0</v>
      </c>
      <c r="AE545">
        <f>2*0.95*5.67E-8*(((CF545+$B$7)+273)^4-(W545+273)^4)</f>
        <v>0</v>
      </c>
      <c r="AF545">
        <f>U545+AE545+AC545+AD545</f>
        <v>0</v>
      </c>
      <c r="AG545">
        <v>7</v>
      </c>
      <c r="AH545">
        <v>1</v>
      </c>
      <c r="AI545">
        <f>IF(AG545*$H$13&gt;=AK545,1.0,(AK545/(AK545-AG545*$H$13)))</f>
        <v>0</v>
      </c>
      <c r="AJ545">
        <f>(AI545-1)*100</f>
        <v>0</v>
      </c>
      <c r="AK545">
        <f>MAX(0,($B$13+$C$13*CK545)/(1+$D$13*CK545)*CD545/(CF545+273)*$E$13)</f>
        <v>0</v>
      </c>
      <c r="AL545" t="s">
        <v>292</v>
      </c>
      <c r="AM545" t="s">
        <v>292</v>
      </c>
      <c r="AN545">
        <v>0</v>
      </c>
      <c r="AO545">
        <v>0</v>
      </c>
      <c r="AP545">
        <f>1-AN545/AO545</f>
        <v>0</v>
      </c>
      <c r="AQ545">
        <v>0</v>
      </c>
      <c r="AR545" t="s">
        <v>292</v>
      </c>
      <c r="AS545" t="s">
        <v>292</v>
      </c>
      <c r="AT545">
        <v>0</v>
      </c>
      <c r="AU545">
        <v>0</v>
      </c>
      <c r="AV545">
        <f>1-AT545/AU545</f>
        <v>0</v>
      </c>
      <c r="AW545">
        <v>0.5</v>
      </c>
      <c r="AX545">
        <f>BO545</f>
        <v>0</v>
      </c>
      <c r="AY545">
        <f>L545</f>
        <v>0</v>
      </c>
      <c r="AZ545">
        <f>AV545*AW545*AX545</f>
        <v>0</v>
      </c>
      <c r="BA545">
        <f>(AY545-AQ545)/AX545</f>
        <v>0</v>
      </c>
      <c r="BB545">
        <f>(AO545-AU545)/AU545</f>
        <v>0</v>
      </c>
      <c r="BC545">
        <f>AN545/(AP545+AN545/AU545)</f>
        <v>0</v>
      </c>
      <c r="BD545" t="s">
        <v>292</v>
      </c>
      <c r="BE545">
        <v>0</v>
      </c>
      <c r="BF545">
        <f>IF(BE545&lt;&gt;0, BE545, BC545)</f>
        <v>0</v>
      </c>
      <c r="BG545">
        <f>1-BF545/AU545</f>
        <v>0</v>
      </c>
      <c r="BH545">
        <f>(AU545-AT545)/(AU545-BF545)</f>
        <v>0</v>
      </c>
      <c r="BI545">
        <f>(AO545-AU545)/(AO545-BF545)</f>
        <v>0</v>
      </c>
      <c r="BJ545">
        <f>(AU545-AT545)/(AU545-AN545)</f>
        <v>0</v>
      </c>
      <c r="BK545">
        <f>(AO545-AU545)/(AO545-AN545)</f>
        <v>0</v>
      </c>
      <c r="BL545">
        <f>(BH545*BF545/AT545)</f>
        <v>0</v>
      </c>
      <c r="BM545">
        <f>(1-BL545)</f>
        <v>0</v>
      </c>
      <c r="BN545">
        <f>$B$11*CL545+$C$11*CM545+$F$11*CN545*(1-CQ545)</f>
        <v>0</v>
      </c>
      <c r="BO545">
        <f>BN545*BP545</f>
        <v>0</v>
      </c>
      <c r="BP545">
        <f>($B$11*$D$9+$C$11*$D$9+$F$11*((DA545+CS545)/MAX(DA545+CS545+DB545, 0.1)*$I$9+DB545/MAX(DA545+CS545+DB545, 0.1)*$J$9))/($B$11+$C$11+$F$11)</f>
        <v>0</v>
      </c>
      <c r="BQ545">
        <f>($B$11*$K$9+$C$11*$K$9+$F$11*((DA545+CS545)/MAX(DA545+CS545+DB545, 0.1)*$P$9+DB545/MAX(DA545+CS545+DB545, 0.1)*$Q$9))/($B$11+$C$11+$F$11)</f>
        <v>0</v>
      </c>
      <c r="BR545">
        <v>6</v>
      </c>
      <c r="BS545">
        <v>0.5</v>
      </c>
      <c r="BT545" t="s">
        <v>293</v>
      </c>
      <c r="BU545">
        <v>2</v>
      </c>
      <c r="BV545">
        <v>1626127369.6</v>
      </c>
      <c r="BW545">
        <v>399.494333333333</v>
      </c>
      <c r="BX545">
        <v>419.937</v>
      </c>
      <c r="BY545">
        <v>18.5439333333333</v>
      </c>
      <c r="BZ545">
        <v>11.7150333333333</v>
      </c>
      <c r="CA545">
        <v>397.368666666667</v>
      </c>
      <c r="CB545">
        <v>18.4996</v>
      </c>
      <c r="CC545">
        <v>900.020333333333</v>
      </c>
      <c r="CD545">
        <v>100.767333333333</v>
      </c>
      <c r="CE545">
        <v>0.113018333333333</v>
      </c>
      <c r="CF545">
        <v>34.3215666666667</v>
      </c>
      <c r="CG545">
        <v>31.6741666666667</v>
      </c>
      <c r="CH545">
        <v>999.9</v>
      </c>
      <c r="CI545">
        <v>0</v>
      </c>
      <c r="CJ545">
        <v>0</v>
      </c>
      <c r="CK545">
        <v>9964.16666666667</v>
      </c>
      <c r="CL545">
        <v>0</v>
      </c>
      <c r="CM545">
        <v>0.221023</v>
      </c>
      <c r="CN545">
        <v>1459.98666666667</v>
      </c>
      <c r="CO545">
        <v>0.973005666666667</v>
      </c>
      <c r="CP545">
        <v>0.0269945333333333</v>
      </c>
      <c r="CQ545">
        <v>0</v>
      </c>
      <c r="CR545">
        <v>884.961333333333</v>
      </c>
      <c r="CS545">
        <v>4.99999</v>
      </c>
      <c r="CT545">
        <v>13030.2333333333</v>
      </c>
      <c r="CU545">
        <v>12728.2666666667</v>
      </c>
      <c r="CV545">
        <v>41.5</v>
      </c>
      <c r="CW545">
        <v>42.875</v>
      </c>
      <c r="CX545">
        <v>42.312</v>
      </c>
      <c r="CY545">
        <v>42.562</v>
      </c>
      <c r="CZ545">
        <v>44.125</v>
      </c>
      <c r="DA545">
        <v>1415.71333333333</v>
      </c>
      <c r="DB545">
        <v>39.2733333333333</v>
      </c>
      <c r="DC545">
        <v>0</v>
      </c>
      <c r="DD545">
        <v>1626127380.1</v>
      </c>
      <c r="DE545">
        <v>0</v>
      </c>
      <c r="DF545">
        <v>884.672346153846</v>
      </c>
      <c r="DG545">
        <v>2.04174358295971</v>
      </c>
      <c r="DH545">
        <v>26.3418802678781</v>
      </c>
      <c r="DI545">
        <v>13027.9423076923</v>
      </c>
      <c r="DJ545">
        <v>15</v>
      </c>
      <c r="DK545">
        <v>1626126261</v>
      </c>
      <c r="DL545" t="s">
        <v>294</v>
      </c>
      <c r="DM545">
        <v>1626126255</v>
      </c>
      <c r="DN545">
        <v>1626126261</v>
      </c>
      <c r="DO545">
        <v>7</v>
      </c>
      <c r="DP545">
        <v>0.339</v>
      </c>
      <c r="DQ545">
        <v>0.02</v>
      </c>
      <c r="DR545">
        <v>2.158</v>
      </c>
      <c r="DS545">
        <v>-0.064</v>
      </c>
      <c r="DT545">
        <v>420</v>
      </c>
      <c r="DU545">
        <v>4</v>
      </c>
      <c r="DV545">
        <v>0.09</v>
      </c>
      <c r="DW545">
        <v>0.05</v>
      </c>
      <c r="DX545">
        <v>-20.5156170731707</v>
      </c>
      <c r="DY545">
        <v>0.317134494773512</v>
      </c>
      <c r="DZ545">
        <v>0.0373097901389725</v>
      </c>
      <c r="EA545">
        <v>1</v>
      </c>
      <c r="EB545">
        <v>884.579764705882</v>
      </c>
      <c r="EC545">
        <v>1.90451164167351</v>
      </c>
      <c r="ED545">
        <v>0.266967288018537</v>
      </c>
      <c r="EE545">
        <v>1</v>
      </c>
      <c r="EF545">
        <v>6.78805195121951</v>
      </c>
      <c r="EG545">
        <v>0.246038466898957</v>
      </c>
      <c r="EH545">
        <v>0.0263280806429007</v>
      </c>
      <c r="EI545">
        <v>0</v>
      </c>
      <c r="EJ545">
        <v>2</v>
      </c>
      <c r="EK545">
        <v>3</v>
      </c>
      <c r="EL545" t="s">
        <v>340</v>
      </c>
      <c r="EM545">
        <v>100</v>
      </c>
      <c r="EN545">
        <v>100</v>
      </c>
      <c r="EO545">
        <v>2.126</v>
      </c>
      <c r="EP545">
        <v>0.0446</v>
      </c>
      <c r="EQ545">
        <v>1.36772170046793</v>
      </c>
      <c r="ER545">
        <v>0.00225868272383977</v>
      </c>
      <c r="ES545">
        <v>-9.96746185667655e-07</v>
      </c>
      <c r="ET545">
        <v>2.83711317370827e-10</v>
      </c>
      <c r="EU545">
        <v>-0.063082517618382</v>
      </c>
      <c r="EV545">
        <v>-0.00217948432402501</v>
      </c>
      <c r="EW545">
        <v>0.000453263451741206</v>
      </c>
      <c r="EX545">
        <v>-1.16319206543697e-06</v>
      </c>
      <c r="EY545">
        <v>-2</v>
      </c>
      <c r="EZ545">
        <v>2196</v>
      </c>
      <c r="FA545">
        <v>1</v>
      </c>
      <c r="FB545">
        <v>25</v>
      </c>
      <c r="FC545">
        <v>18.6</v>
      </c>
      <c r="FD545">
        <v>18.5</v>
      </c>
      <c r="FE545">
        <v>18</v>
      </c>
      <c r="FF545">
        <v>951.199</v>
      </c>
      <c r="FG545">
        <v>435.953</v>
      </c>
      <c r="FH545">
        <v>42.4313</v>
      </c>
      <c r="FI545">
        <v>25.8271</v>
      </c>
      <c r="FJ545">
        <v>30.0006</v>
      </c>
      <c r="FK545">
        <v>25.7017</v>
      </c>
      <c r="FL545">
        <v>25.7146</v>
      </c>
      <c r="FM545">
        <v>25.4475</v>
      </c>
      <c r="FN545">
        <v>37.2386</v>
      </c>
      <c r="FO545">
        <v>0</v>
      </c>
      <c r="FP545">
        <v>42.8</v>
      </c>
      <c r="FQ545">
        <v>420</v>
      </c>
      <c r="FR545">
        <v>11.9757</v>
      </c>
      <c r="FS545">
        <v>101.411</v>
      </c>
      <c r="FT545">
        <v>102.015</v>
      </c>
    </row>
    <row r="546" spans="1:176">
      <c r="A546">
        <v>530</v>
      </c>
      <c r="B546">
        <v>1626127372.6</v>
      </c>
      <c r="C546">
        <v>1058.09999990463</v>
      </c>
      <c r="D546" t="s">
        <v>1354</v>
      </c>
      <c r="E546" t="s">
        <v>1355</v>
      </c>
      <c r="F546">
        <v>1</v>
      </c>
      <c r="I546">
        <v>1626127371.6</v>
      </c>
      <c r="J546">
        <f>(K546)/1000</f>
        <v>0</v>
      </c>
      <c r="K546">
        <f>1000*CC546*AI546*(BY546-BZ546)/(100*BR546*(1000-AI546*BY546))</f>
        <v>0</v>
      </c>
      <c r="L546">
        <f>CC546*AI546*(BX546-BW546*(1000-AI546*BZ546)/(1000-AI546*BY546))/(100*BR546)</f>
        <v>0</v>
      </c>
      <c r="M546">
        <f>BW546 - IF(AI546&gt;1, L546*BR546*100.0/(AK546*CK546), 0)</f>
        <v>0</v>
      </c>
      <c r="N546">
        <f>((T546-J546/2)*M546-L546)/(T546+J546/2)</f>
        <v>0</v>
      </c>
      <c r="O546">
        <f>N546*(CD546+CE546)/1000.0</f>
        <v>0</v>
      </c>
      <c r="P546">
        <f>(BW546 - IF(AI546&gt;1, L546*BR546*100.0/(AK546*CK546), 0))*(CD546+CE546)/1000.0</f>
        <v>0</v>
      </c>
      <c r="Q546">
        <f>2.0/((1/S546-1/R546)+SIGN(S546)*SQRT((1/S546-1/R546)*(1/S546-1/R546) + 4*BS546/((BS546+1)*(BS546+1))*(2*1/S546*1/R546-1/R546*1/R546)))</f>
        <v>0</v>
      </c>
      <c r="R546">
        <f>IF(LEFT(BT546,1)&lt;&gt;"0",IF(LEFT(BT546,1)="1",3.0,BU546),$D$5+$E$5*(CK546*CD546/($K$5*1000))+$F$5*(CK546*CD546/($K$5*1000))*MAX(MIN(BR546,$J$5),$I$5)*MAX(MIN(BR546,$J$5),$I$5)+$G$5*MAX(MIN(BR546,$J$5),$I$5)*(CK546*CD546/($K$5*1000))+$H$5*(CK546*CD546/($K$5*1000))*(CK546*CD546/($K$5*1000)))</f>
        <v>0</v>
      </c>
      <c r="S546">
        <f>J546*(1000-(1000*0.61365*exp(17.502*W546/(240.97+W546))/(CD546+CE546)+BY546)/2)/(1000*0.61365*exp(17.502*W546/(240.97+W546))/(CD546+CE546)-BY546)</f>
        <v>0</v>
      </c>
      <c r="T546">
        <f>1/((BS546+1)/(Q546/1.6)+1/(R546/1.37)) + BS546/((BS546+1)/(Q546/1.6) + BS546/(R546/1.37))</f>
        <v>0</v>
      </c>
      <c r="U546">
        <f>(BN546*BQ546)</f>
        <v>0</v>
      </c>
      <c r="V546">
        <f>(CF546+(U546+2*0.95*5.67E-8*(((CF546+$B$7)+273)^4-(CF546+273)^4)-44100*J546)/(1.84*29.3*R546+8*0.95*5.67E-8*(CF546+273)^3))</f>
        <v>0</v>
      </c>
      <c r="W546">
        <f>($C$7*CG546+$D$7*CH546+$E$7*V546)</f>
        <v>0</v>
      </c>
      <c r="X546">
        <f>0.61365*exp(17.502*W546/(240.97+W546))</f>
        <v>0</v>
      </c>
      <c r="Y546">
        <f>(Z546/AA546*100)</f>
        <v>0</v>
      </c>
      <c r="Z546">
        <f>BY546*(CD546+CE546)/1000</f>
        <v>0</v>
      </c>
      <c r="AA546">
        <f>0.61365*exp(17.502*CF546/(240.97+CF546))</f>
        <v>0</v>
      </c>
      <c r="AB546">
        <f>(X546-BY546*(CD546+CE546)/1000)</f>
        <v>0</v>
      </c>
      <c r="AC546">
        <f>(-J546*44100)</f>
        <v>0</v>
      </c>
      <c r="AD546">
        <f>2*29.3*R546*0.92*(CF546-W546)</f>
        <v>0</v>
      </c>
      <c r="AE546">
        <f>2*0.95*5.67E-8*(((CF546+$B$7)+273)^4-(W546+273)^4)</f>
        <v>0</v>
      </c>
      <c r="AF546">
        <f>U546+AE546+AC546+AD546</f>
        <v>0</v>
      </c>
      <c r="AG546">
        <v>7</v>
      </c>
      <c r="AH546">
        <v>1</v>
      </c>
      <c r="AI546">
        <f>IF(AG546*$H$13&gt;=AK546,1.0,(AK546/(AK546-AG546*$H$13)))</f>
        <v>0</v>
      </c>
      <c r="AJ546">
        <f>(AI546-1)*100</f>
        <v>0</v>
      </c>
      <c r="AK546">
        <f>MAX(0,($B$13+$C$13*CK546)/(1+$D$13*CK546)*CD546/(CF546+273)*$E$13)</f>
        <v>0</v>
      </c>
      <c r="AL546" t="s">
        <v>292</v>
      </c>
      <c r="AM546" t="s">
        <v>292</v>
      </c>
      <c r="AN546">
        <v>0</v>
      </c>
      <c r="AO546">
        <v>0</v>
      </c>
      <c r="AP546">
        <f>1-AN546/AO546</f>
        <v>0</v>
      </c>
      <c r="AQ546">
        <v>0</v>
      </c>
      <c r="AR546" t="s">
        <v>292</v>
      </c>
      <c r="AS546" t="s">
        <v>292</v>
      </c>
      <c r="AT546">
        <v>0</v>
      </c>
      <c r="AU546">
        <v>0</v>
      </c>
      <c r="AV546">
        <f>1-AT546/AU546</f>
        <v>0</v>
      </c>
      <c r="AW546">
        <v>0.5</v>
      </c>
      <c r="AX546">
        <f>BO546</f>
        <v>0</v>
      </c>
      <c r="AY546">
        <f>L546</f>
        <v>0</v>
      </c>
      <c r="AZ546">
        <f>AV546*AW546*AX546</f>
        <v>0</v>
      </c>
      <c r="BA546">
        <f>(AY546-AQ546)/AX546</f>
        <v>0</v>
      </c>
      <c r="BB546">
        <f>(AO546-AU546)/AU546</f>
        <v>0</v>
      </c>
      <c r="BC546">
        <f>AN546/(AP546+AN546/AU546)</f>
        <v>0</v>
      </c>
      <c r="BD546" t="s">
        <v>292</v>
      </c>
      <c r="BE546">
        <v>0</v>
      </c>
      <c r="BF546">
        <f>IF(BE546&lt;&gt;0, BE546, BC546)</f>
        <v>0</v>
      </c>
      <c r="BG546">
        <f>1-BF546/AU546</f>
        <v>0</v>
      </c>
      <c r="BH546">
        <f>(AU546-AT546)/(AU546-BF546)</f>
        <v>0</v>
      </c>
      <c r="BI546">
        <f>(AO546-AU546)/(AO546-BF546)</f>
        <v>0</v>
      </c>
      <c r="BJ546">
        <f>(AU546-AT546)/(AU546-AN546)</f>
        <v>0</v>
      </c>
      <c r="BK546">
        <f>(AO546-AU546)/(AO546-AN546)</f>
        <v>0</v>
      </c>
      <c r="BL546">
        <f>(BH546*BF546/AT546)</f>
        <v>0</v>
      </c>
      <c r="BM546">
        <f>(1-BL546)</f>
        <v>0</v>
      </c>
      <c r="BN546">
        <f>$B$11*CL546+$C$11*CM546+$F$11*CN546*(1-CQ546)</f>
        <v>0</v>
      </c>
      <c r="BO546">
        <f>BN546*BP546</f>
        <v>0</v>
      </c>
      <c r="BP546">
        <f>($B$11*$D$9+$C$11*$D$9+$F$11*((DA546+CS546)/MAX(DA546+CS546+DB546, 0.1)*$I$9+DB546/MAX(DA546+CS546+DB546, 0.1)*$J$9))/($B$11+$C$11+$F$11)</f>
        <v>0</v>
      </c>
      <c r="BQ546">
        <f>($B$11*$K$9+$C$11*$K$9+$F$11*((DA546+CS546)/MAX(DA546+CS546+DB546, 0.1)*$P$9+DB546/MAX(DA546+CS546+DB546, 0.1)*$Q$9))/($B$11+$C$11+$F$11)</f>
        <v>0</v>
      </c>
      <c r="BR546">
        <v>6</v>
      </c>
      <c r="BS546">
        <v>0.5</v>
      </c>
      <c r="BT546" t="s">
        <v>293</v>
      </c>
      <c r="BU546">
        <v>2</v>
      </c>
      <c r="BV546">
        <v>1626127371.6</v>
      </c>
      <c r="BW546">
        <v>399.479666666667</v>
      </c>
      <c r="BX546">
        <v>419.902333333333</v>
      </c>
      <c r="BY546">
        <v>18.5822666666667</v>
      </c>
      <c r="BZ546">
        <v>11.7663</v>
      </c>
      <c r="CA546">
        <v>397.354</v>
      </c>
      <c r="CB546">
        <v>18.5374333333333</v>
      </c>
      <c r="CC546">
        <v>899.997666666667</v>
      </c>
      <c r="CD546">
        <v>100.768</v>
      </c>
      <c r="CE546">
        <v>0.112975666666667</v>
      </c>
      <c r="CF546">
        <v>34.3580333333333</v>
      </c>
      <c r="CG546">
        <v>31.7049333333333</v>
      </c>
      <c r="CH546">
        <v>999.9</v>
      </c>
      <c r="CI546">
        <v>0</v>
      </c>
      <c r="CJ546">
        <v>0</v>
      </c>
      <c r="CK546">
        <v>9969.37333333333</v>
      </c>
      <c r="CL546">
        <v>0</v>
      </c>
      <c r="CM546">
        <v>0.221023</v>
      </c>
      <c r="CN546">
        <v>1460.06333333333</v>
      </c>
      <c r="CO546">
        <v>0.973009</v>
      </c>
      <c r="CP546">
        <v>0.0269914</v>
      </c>
      <c r="CQ546">
        <v>0</v>
      </c>
      <c r="CR546">
        <v>884.740333333333</v>
      </c>
      <c r="CS546">
        <v>4.99999</v>
      </c>
      <c r="CT546">
        <v>13032.0333333333</v>
      </c>
      <c r="CU546">
        <v>12728.9333333333</v>
      </c>
      <c r="CV546">
        <v>41.5</v>
      </c>
      <c r="CW546">
        <v>42.875</v>
      </c>
      <c r="CX546">
        <v>42.312</v>
      </c>
      <c r="CY546">
        <v>42.562</v>
      </c>
      <c r="CZ546">
        <v>44.187</v>
      </c>
      <c r="DA546">
        <v>1415.79333333333</v>
      </c>
      <c r="DB546">
        <v>39.27</v>
      </c>
      <c r="DC546">
        <v>0</v>
      </c>
      <c r="DD546">
        <v>1626127381.9</v>
      </c>
      <c r="DE546">
        <v>0</v>
      </c>
      <c r="DF546">
        <v>884.71068</v>
      </c>
      <c r="DG546">
        <v>1.18499999327298</v>
      </c>
      <c r="DH546">
        <v>23.9692306483575</v>
      </c>
      <c r="DI546">
        <v>13028.836</v>
      </c>
      <c r="DJ546">
        <v>15</v>
      </c>
      <c r="DK546">
        <v>1626126261</v>
      </c>
      <c r="DL546" t="s">
        <v>294</v>
      </c>
      <c r="DM546">
        <v>1626126255</v>
      </c>
      <c r="DN546">
        <v>1626126261</v>
      </c>
      <c r="DO546">
        <v>7</v>
      </c>
      <c r="DP546">
        <v>0.339</v>
      </c>
      <c r="DQ546">
        <v>0.02</v>
      </c>
      <c r="DR546">
        <v>2.158</v>
      </c>
      <c r="DS546">
        <v>-0.064</v>
      </c>
      <c r="DT546">
        <v>420</v>
      </c>
      <c r="DU546">
        <v>4</v>
      </c>
      <c r="DV546">
        <v>0.09</v>
      </c>
      <c r="DW546">
        <v>0.05</v>
      </c>
      <c r="DX546">
        <v>-20.5009487804878</v>
      </c>
      <c r="DY546">
        <v>0.336349128919897</v>
      </c>
      <c r="DZ546">
        <v>0.0388781845026245</v>
      </c>
      <c r="EA546">
        <v>1</v>
      </c>
      <c r="EB546">
        <v>884.626333333333</v>
      </c>
      <c r="EC546">
        <v>1.81934131316332</v>
      </c>
      <c r="ED546">
        <v>0.252695608800529</v>
      </c>
      <c r="EE546">
        <v>1</v>
      </c>
      <c r="EF546">
        <v>6.79386195121951</v>
      </c>
      <c r="EG546">
        <v>0.25321066202092</v>
      </c>
      <c r="EH546">
        <v>0.0268174390130216</v>
      </c>
      <c r="EI546">
        <v>0</v>
      </c>
      <c r="EJ546">
        <v>2</v>
      </c>
      <c r="EK546">
        <v>3</v>
      </c>
      <c r="EL546" t="s">
        <v>340</v>
      </c>
      <c r="EM546">
        <v>100</v>
      </c>
      <c r="EN546">
        <v>100</v>
      </c>
      <c r="EO546">
        <v>2.126</v>
      </c>
      <c r="EP546">
        <v>0.0452</v>
      </c>
      <c r="EQ546">
        <v>1.36772170046793</v>
      </c>
      <c r="ER546">
        <v>0.00225868272383977</v>
      </c>
      <c r="ES546">
        <v>-9.96746185667655e-07</v>
      </c>
      <c r="ET546">
        <v>2.83711317370827e-10</v>
      </c>
      <c r="EU546">
        <v>-0.063082517618382</v>
      </c>
      <c r="EV546">
        <v>-0.00217948432402501</v>
      </c>
      <c r="EW546">
        <v>0.000453263451741206</v>
      </c>
      <c r="EX546">
        <v>-1.16319206543697e-06</v>
      </c>
      <c r="EY546">
        <v>-2</v>
      </c>
      <c r="EZ546">
        <v>2196</v>
      </c>
      <c r="FA546">
        <v>1</v>
      </c>
      <c r="FB546">
        <v>25</v>
      </c>
      <c r="FC546">
        <v>18.6</v>
      </c>
      <c r="FD546">
        <v>18.5</v>
      </c>
      <c r="FE546">
        <v>18</v>
      </c>
      <c r="FF546">
        <v>951.504</v>
      </c>
      <c r="FG546">
        <v>436.052</v>
      </c>
      <c r="FH546">
        <v>42.4786</v>
      </c>
      <c r="FI546">
        <v>25.8316</v>
      </c>
      <c r="FJ546">
        <v>30.0006</v>
      </c>
      <c r="FK546">
        <v>25.7043</v>
      </c>
      <c r="FL546">
        <v>25.7175</v>
      </c>
      <c r="FM546">
        <v>25.4487</v>
      </c>
      <c r="FN546">
        <v>37.2386</v>
      </c>
      <c r="FO546">
        <v>0</v>
      </c>
      <c r="FP546">
        <v>42.9</v>
      </c>
      <c r="FQ546">
        <v>420</v>
      </c>
      <c r="FR546">
        <v>11.9809</v>
      </c>
      <c r="FS546">
        <v>101.41</v>
      </c>
      <c r="FT546">
        <v>102.014</v>
      </c>
    </row>
    <row r="547" spans="1:176">
      <c r="A547">
        <v>531</v>
      </c>
      <c r="B547">
        <v>1626127374.6</v>
      </c>
      <c r="C547">
        <v>1060.09999990463</v>
      </c>
      <c r="D547" t="s">
        <v>1356</v>
      </c>
      <c r="E547" t="s">
        <v>1357</v>
      </c>
      <c r="F547">
        <v>1</v>
      </c>
      <c r="I547">
        <v>1626127373.6</v>
      </c>
      <c r="J547">
        <f>(K547)/1000</f>
        <v>0</v>
      </c>
      <c r="K547">
        <f>1000*CC547*AI547*(BY547-BZ547)/(100*BR547*(1000-AI547*BY547))</f>
        <v>0</v>
      </c>
      <c r="L547">
        <f>CC547*AI547*(BX547-BW547*(1000-AI547*BZ547)/(1000-AI547*BY547))/(100*BR547)</f>
        <v>0</v>
      </c>
      <c r="M547">
        <f>BW547 - IF(AI547&gt;1, L547*BR547*100.0/(AK547*CK547), 0)</f>
        <v>0</v>
      </c>
      <c r="N547">
        <f>((T547-J547/2)*M547-L547)/(T547+J547/2)</f>
        <v>0</v>
      </c>
      <c r="O547">
        <f>N547*(CD547+CE547)/1000.0</f>
        <v>0</v>
      </c>
      <c r="P547">
        <f>(BW547 - IF(AI547&gt;1, L547*BR547*100.0/(AK547*CK547), 0))*(CD547+CE547)/1000.0</f>
        <v>0</v>
      </c>
      <c r="Q547">
        <f>2.0/((1/S547-1/R547)+SIGN(S547)*SQRT((1/S547-1/R547)*(1/S547-1/R547) + 4*BS547/((BS547+1)*(BS547+1))*(2*1/S547*1/R547-1/R547*1/R547)))</f>
        <v>0</v>
      </c>
      <c r="R547">
        <f>IF(LEFT(BT547,1)&lt;&gt;"0",IF(LEFT(BT547,1)="1",3.0,BU547),$D$5+$E$5*(CK547*CD547/($K$5*1000))+$F$5*(CK547*CD547/($K$5*1000))*MAX(MIN(BR547,$J$5),$I$5)*MAX(MIN(BR547,$J$5),$I$5)+$G$5*MAX(MIN(BR547,$J$5),$I$5)*(CK547*CD547/($K$5*1000))+$H$5*(CK547*CD547/($K$5*1000))*(CK547*CD547/($K$5*1000)))</f>
        <v>0</v>
      </c>
      <c r="S547">
        <f>J547*(1000-(1000*0.61365*exp(17.502*W547/(240.97+W547))/(CD547+CE547)+BY547)/2)/(1000*0.61365*exp(17.502*W547/(240.97+W547))/(CD547+CE547)-BY547)</f>
        <v>0</v>
      </c>
      <c r="T547">
        <f>1/((BS547+1)/(Q547/1.6)+1/(R547/1.37)) + BS547/((BS547+1)/(Q547/1.6) + BS547/(R547/1.37))</f>
        <v>0</v>
      </c>
      <c r="U547">
        <f>(BN547*BQ547)</f>
        <v>0</v>
      </c>
      <c r="V547">
        <f>(CF547+(U547+2*0.95*5.67E-8*(((CF547+$B$7)+273)^4-(CF547+273)^4)-44100*J547)/(1.84*29.3*R547+8*0.95*5.67E-8*(CF547+273)^3))</f>
        <v>0</v>
      </c>
      <c r="W547">
        <f>($C$7*CG547+$D$7*CH547+$E$7*V547)</f>
        <v>0</v>
      </c>
      <c r="X547">
        <f>0.61365*exp(17.502*W547/(240.97+W547))</f>
        <v>0</v>
      </c>
      <c r="Y547">
        <f>(Z547/AA547*100)</f>
        <v>0</v>
      </c>
      <c r="Z547">
        <f>BY547*(CD547+CE547)/1000</f>
        <v>0</v>
      </c>
      <c r="AA547">
        <f>0.61365*exp(17.502*CF547/(240.97+CF547))</f>
        <v>0</v>
      </c>
      <c r="AB547">
        <f>(X547-BY547*(CD547+CE547)/1000)</f>
        <v>0</v>
      </c>
      <c r="AC547">
        <f>(-J547*44100)</f>
        <v>0</v>
      </c>
      <c r="AD547">
        <f>2*29.3*R547*0.92*(CF547-W547)</f>
        <v>0</v>
      </c>
      <c r="AE547">
        <f>2*0.95*5.67E-8*(((CF547+$B$7)+273)^4-(W547+273)^4)</f>
        <v>0</v>
      </c>
      <c r="AF547">
        <f>U547+AE547+AC547+AD547</f>
        <v>0</v>
      </c>
      <c r="AG547">
        <v>7</v>
      </c>
      <c r="AH547">
        <v>1</v>
      </c>
      <c r="AI547">
        <f>IF(AG547*$H$13&gt;=AK547,1.0,(AK547/(AK547-AG547*$H$13)))</f>
        <v>0</v>
      </c>
      <c r="AJ547">
        <f>(AI547-1)*100</f>
        <v>0</v>
      </c>
      <c r="AK547">
        <f>MAX(0,($B$13+$C$13*CK547)/(1+$D$13*CK547)*CD547/(CF547+273)*$E$13)</f>
        <v>0</v>
      </c>
      <c r="AL547" t="s">
        <v>292</v>
      </c>
      <c r="AM547" t="s">
        <v>292</v>
      </c>
      <c r="AN547">
        <v>0</v>
      </c>
      <c r="AO547">
        <v>0</v>
      </c>
      <c r="AP547">
        <f>1-AN547/AO547</f>
        <v>0</v>
      </c>
      <c r="AQ547">
        <v>0</v>
      </c>
      <c r="AR547" t="s">
        <v>292</v>
      </c>
      <c r="AS547" t="s">
        <v>292</v>
      </c>
      <c r="AT547">
        <v>0</v>
      </c>
      <c r="AU547">
        <v>0</v>
      </c>
      <c r="AV547">
        <f>1-AT547/AU547</f>
        <v>0</v>
      </c>
      <c r="AW547">
        <v>0.5</v>
      </c>
      <c r="AX547">
        <f>BO547</f>
        <v>0</v>
      </c>
      <c r="AY547">
        <f>L547</f>
        <v>0</v>
      </c>
      <c r="AZ547">
        <f>AV547*AW547*AX547</f>
        <v>0</v>
      </c>
      <c r="BA547">
        <f>(AY547-AQ547)/AX547</f>
        <v>0</v>
      </c>
      <c r="BB547">
        <f>(AO547-AU547)/AU547</f>
        <v>0</v>
      </c>
      <c r="BC547">
        <f>AN547/(AP547+AN547/AU547)</f>
        <v>0</v>
      </c>
      <c r="BD547" t="s">
        <v>292</v>
      </c>
      <c r="BE547">
        <v>0</v>
      </c>
      <c r="BF547">
        <f>IF(BE547&lt;&gt;0, BE547, BC547)</f>
        <v>0</v>
      </c>
      <c r="BG547">
        <f>1-BF547/AU547</f>
        <v>0</v>
      </c>
      <c r="BH547">
        <f>(AU547-AT547)/(AU547-BF547)</f>
        <v>0</v>
      </c>
      <c r="BI547">
        <f>(AO547-AU547)/(AO547-BF547)</f>
        <v>0</v>
      </c>
      <c r="BJ547">
        <f>(AU547-AT547)/(AU547-AN547)</f>
        <v>0</v>
      </c>
      <c r="BK547">
        <f>(AO547-AU547)/(AO547-AN547)</f>
        <v>0</v>
      </c>
      <c r="BL547">
        <f>(BH547*BF547/AT547)</f>
        <v>0</v>
      </c>
      <c r="BM547">
        <f>(1-BL547)</f>
        <v>0</v>
      </c>
      <c r="BN547">
        <f>$B$11*CL547+$C$11*CM547+$F$11*CN547*(1-CQ547)</f>
        <v>0</v>
      </c>
      <c r="BO547">
        <f>BN547*BP547</f>
        <v>0</v>
      </c>
      <c r="BP547">
        <f>($B$11*$D$9+$C$11*$D$9+$F$11*((DA547+CS547)/MAX(DA547+CS547+DB547, 0.1)*$I$9+DB547/MAX(DA547+CS547+DB547, 0.1)*$J$9))/($B$11+$C$11+$F$11)</f>
        <v>0</v>
      </c>
      <c r="BQ547">
        <f>($B$11*$K$9+$C$11*$K$9+$F$11*((DA547+CS547)/MAX(DA547+CS547+DB547, 0.1)*$P$9+DB547/MAX(DA547+CS547+DB547, 0.1)*$Q$9))/($B$11+$C$11+$F$11)</f>
        <v>0</v>
      </c>
      <c r="BR547">
        <v>6</v>
      </c>
      <c r="BS547">
        <v>0.5</v>
      </c>
      <c r="BT547" t="s">
        <v>293</v>
      </c>
      <c r="BU547">
        <v>2</v>
      </c>
      <c r="BV547">
        <v>1626127373.6</v>
      </c>
      <c r="BW547">
        <v>399.513</v>
      </c>
      <c r="BX547">
        <v>419.892666666667</v>
      </c>
      <c r="BY547">
        <v>18.6270333333333</v>
      </c>
      <c r="BZ547">
        <v>11.8240333333333</v>
      </c>
      <c r="CA547">
        <v>397.387666666667</v>
      </c>
      <c r="CB547">
        <v>18.5815666666667</v>
      </c>
      <c r="CC547">
        <v>899.994666666667</v>
      </c>
      <c r="CD547">
        <v>100.767333333333</v>
      </c>
      <c r="CE547">
        <v>0.112896666666667</v>
      </c>
      <c r="CF547">
        <v>34.3988666666667</v>
      </c>
      <c r="CG547">
        <v>31.7503</v>
      </c>
      <c r="CH547">
        <v>999.9</v>
      </c>
      <c r="CI547">
        <v>0</v>
      </c>
      <c r="CJ547">
        <v>0</v>
      </c>
      <c r="CK547">
        <v>10022.9333333333</v>
      </c>
      <c r="CL547">
        <v>0</v>
      </c>
      <c r="CM547">
        <v>0.221023</v>
      </c>
      <c r="CN547">
        <v>1459.97666666667</v>
      </c>
      <c r="CO547">
        <v>0.973007333333333</v>
      </c>
      <c r="CP547">
        <v>0.0269929666666667</v>
      </c>
      <c r="CQ547">
        <v>0</v>
      </c>
      <c r="CR547">
        <v>884.908333333333</v>
      </c>
      <c r="CS547">
        <v>4.99999</v>
      </c>
      <c r="CT547">
        <v>13031.6333333333</v>
      </c>
      <c r="CU547">
        <v>12728.1666666667</v>
      </c>
      <c r="CV547">
        <v>41.5</v>
      </c>
      <c r="CW547">
        <v>42.875</v>
      </c>
      <c r="CX547">
        <v>42.312</v>
      </c>
      <c r="CY547">
        <v>42.562</v>
      </c>
      <c r="CZ547">
        <v>44.187</v>
      </c>
      <c r="DA547">
        <v>1415.70666666667</v>
      </c>
      <c r="DB547">
        <v>39.27</v>
      </c>
      <c r="DC547">
        <v>0</v>
      </c>
      <c r="DD547">
        <v>1626127383.7</v>
      </c>
      <c r="DE547">
        <v>0</v>
      </c>
      <c r="DF547">
        <v>884.744346153846</v>
      </c>
      <c r="DG547">
        <v>1.09822221882707</v>
      </c>
      <c r="DH547">
        <v>24.0786324247692</v>
      </c>
      <c r="DI547">
        <v>13029.3346153846</v>
      </c>
      <c r="DJ547">
        <v>15</v>
      </c>
      <c r="DK547">
        <v>1626126261</v>
      </c>
      <c r="DL547" t="s">
        <v>294</v>
      </c>
      <c r="DM547">
        <v>1626126255</v>
      </c>
      <c r="DN547">
        <v>1626126261</v>
      </c>
      <c r="DO547">
        <v>7</v>
      </c>
      <c r="DP547">
        <v>0.339</v>
      </c>
      <c r="DQ547">
        <v>0.02</v>
      </c>
      <c r="DR547">
        <v>2.158</v>
      </c>
      <c r="DS547">
        <v>-0.064</v>
      </c>
      <c r="DT547">
        <v>420</v>
      </c>
      <c r="DU547">
        <v>4</v>
      </c>
      <c r="DV547">
        <v>0.09</v>
      </c>
      <c r="DW547">
        <v>0.05</v>
      </c>
      <c r="DX547">
        <v>-20.4872804878049</v>
      </c>
      <c r="DY547">
        <v>0.451553310104517</v>
      </c>
      <c r="DZ547">
        <v>0.0493570674481284</v>
      </c>
      <c r="EA547">
        <v>1</v>
      </c>
      <c r="EB547">
        <v>884.656</v>
      </c>
      <c r="EC547">
        <v>1.40849779480717</v>
      </c>
      <c r="ED547">
        <v>0.241098794213964</v>
      </c>
      <c r="EE547">
        <v>1</v>
      </c>
      <c r="EF547">
        <v>6.79882536585366</v>
      </c>
      <c r="EG547">
        <v>0.197544250871086</v>
      </c>
      <c r="EH547">
        <v>0.023649440059123</v>
      </c>
      <c r="EI547">
        <v>0</v>
      </c>
      <c r="EJ547">
        <v>2</v>
      </c>
      <c r="EK547">
        <v>3</v>
      </c>
      <c r="EL547" t="s">
        <v>340</v>
      </c>
      <c r="EM547">
        <v>100</v>
      </c>
      <c r="EN547">
        <v>100</v>
      </c>
      <c r="EO547">
        <v>2.126</v>
      </c>
      <c r="EP547">
        <v>0.0458</v>
      </c>
      <c r="EQ547">
        <v>1.36772170046793</v>
      </c>
      <c r="ER547">
        <v>0.00225868272383977</v>
      </c>
      <c r="ES547">
        <v>-9.96746185667655e-07</v>
      </c>
      <c r="ET547">
        <v>2.83711317370827e-10</v>
      </c>
      <c r="EU547">
        <v>-0.063082517618382</v>
      </c>
      <c r="EV547">
        <v>-0.00217948432402501</v>
      </c>
      <c r="EW547">
        <v>0.000453263451741206</v>
      </c>
      <c r="EX547">
        <v>-1.16319206543697e-06</v>
      </c>
      <c r="EY547">
        <v>-2</v>
      </c>
      <c r="EZ547">
        <v>2196</v>
      </c>
      <c r="FA547">
        <v>1</v>
      </c>
      <c r="FB547">
        <v>25</v>
      </c>
      <c r="FC547">
        <v>18.7</v>
      </c>
      <c r="FD547">
        <v>18.6</v>
      </c>
      <c r="FE547">
        <v>18</v>
      </c>
      <c r="FF547">
        <v>951.656</v>
      </c>
      <c r="FG547">
        <v>436.013</v>
      </c>
      <c r="FH547">
        <v>42.5258</v>
      </c>
      <c r="FI547">
        <v>25.836</v>
      </c>
      <c r="FJ547">
        <v>30.0007</v>
      </c>
      <c r="FK547">
        <v>25.707</v>
      </c>
      <c r="FL547">
        <v>25.72</v>
      </c>
      <c r="FM547">
        <v>25.4502</v>
      </c>
      <c r="FN547">
        <v>37.2386</v>
      </c>
      <c r="FO547">
        <v>0</v>
      </c>
      <c r="FP547">
        <v>42.9</v>
      </c>
      <c r="FQ547">
        <v>420</v>
      </c>
      <c r="FR547">
        <v>11.9825</v>
      </c>
      <c r="FS547">
        <v>101.41</v>
      </c>
      <c r="FT547">
        <v>102.014</v>
      </c>
    </row>
    <row r="548" spans="1:176">
      <c r="A548">
        <v>532</v>
      </c>
      <c r="B548">
        <v>1626127376.6</v>
      </c>
      <c r="C548">
        <v>1062.09999990463</v>
      </c>
      <c r="D548" t="s">
        <v>1358</v>
      </c>
      <c r="E548" t="s">
        <v>1359</v>
      </c>
      <c r="F548">
        <v>1</v>
      </c>
      <c r="I548">
        <v>1626127375.6</v>
      </c>
      <c r="J548">
        <f>(K548)/1000</f>
        <v>0</v>
      </c>
      <c r="K548">
        <f>1000*CC548*AI548*(BY548-BZ548)/(100*BR548*(1000-AI548*BY548))</f>
        <v>0</v>
      </c>
      <c r="L548">
        <f>CC548*AI548*(BX548-BW548*(1000-AI548*BZ548)/(1000-AI548*BY548))/(100*BR548)</f>
        <v>0</v>
      </c>
      <c r="M548">
        <f>BW548 - IF(AI548&gt;1, L548*BR548*100.0/(AK548*CK548), 0)</f>
        <v>0</v>
      </c>
      <c r="N548">
        <f>((T548-J548/2)*M548-L548)/(T548+J548/2)</f>
        <v>0</v>
      </c>
      <c r="O548">
        <f>N548*(CD548+CE548)/1000.0</f>
        <v>0</v>
      </c>
      <c r="P548">
        <f>(BW548 - IF(AI548&gt;1, L548*BR548*100.0/(AK548*CK548), 0))*(CD548+CE548)/1000.0</f>
        <v>0</v>
      </c>
      <c r="Q548">
        <f>2.0/((1/S548-1/R548)+SIGN(S548)*SQRT((1/S548-1/R548)*(1/S548-1/R548) + 4*BS548/((BS548+1)*(BS548+1))*(2*1/S548*1/R548-1/R548*1/R548)))</f>
        <v>0</v>
      </c>
      <c r="R548">
        <f>IF(LEFT(BT548,1)&lt;&gt;"0",IF(LEFT(BT548,1)="1",3.0,BU548),$D$5+$E$5*(CK548*CD548/($K$5*1000))+$F$5*(CK548*CD548/($K$5*1000))*MAX(MIN(BR548,$J$5),$I$5)*MAX(MIN(BR548,$J$5),$I$5)+$G$5*MAX(MIN(BR548,$J$5),$I$5)*(CK548*CD548/($K$5*1000))+$H$5*(CK548*CD548/($K$5*1000))*(CK548*CD548/($K$5*1000)))</f>
        <v>0</v>
      </c>
      <c r="S548">
        <f>J548*(1000-(1000*0.61365*exp(17.502*W548/(240.97+W548))/(CD548+CE548)+BY548)/2)/(1000*0.61365*exp(17.502*W548/(240.97+W548))/(CD548+CE548)-BY548)</f>
        <v>0</v>
      </c>
      <c r="T548">
        <f>1/((BS548+1)/(Q548/1.6)+1/(R548/1.37)) + BS548/((BS548+1)/(Q548/1.6) + BS548/(R548/1.37))</f>
        <v>0</v>
      </c>
      <c r="U548">
        <f>(BN548*BQ548)</f>
        <v>0</v>
      </c>
      <c r="V548">
        <f>(CF548+(U548+2*0.95*5.67E-8*(((CF548+$B$7)+273)^4-(CF548+273)^4)-44100*J548)/(1.84*29.3*R548+8*0.95*5.67E-8*(CF548+273)^3))</f>
        <v>0</v>
      </c>
      <c r="W548">
        <f>($C$7*CG548+$D$7*CH548+$E$7*V548)</f>
        <v>0</v>
      </c>
      <c r="X548">
        <f>0.61365*exp(17.502*W548/(240.97+W548))</f>
        <v>0</v>
      </c>
      <c r="Y548">
        <f>(Z548/AA548*100)</f>
        <v>0</v>
      </c>
      <c r="Z548">
        <f>BY548*(CD548+CE548)/1000</f>
        <v>0</v>
      </c>
      <c r="AA548">
        <f>0.61365*exp(17.502*CF548/(240.97+CF548))</f>
        <v>0</v>
      </c>
      <c r="AB548">
        <f>(X548-BY548*(CD548+CE548)/1000)</f>
        <v>0</v>
      </c>
      <c r="AC548">
        <f>(-J548*44100)</f>
        <v>0</v>
      </c>
      <c r="AD548">
        <f>2*29.3*R548*0.92*(CF548-W548)</f>
        <v>0</v>
      </c>
      <c r="AE548">
        <f>2*0.95*5.67E-8*(((CF548+$B$7)+273)^4-(W548+273)^4)</f>
        <v>0</v>
      </c>
      <c r="AF548">
        <f>U548+AE548+AC548+AD548</f>
        <v>0</v>
      </c>
      <c r="AG548">
        <v>7</v>
      </c>
      <c r="AH548">
        <v>1</v>
      </c>
      <c r="AI548">
        <f>IF(AG548*$H$13&gt;=AK548,1.0,(AK548/(AK548-AG548*$H$13)))</f>
        <v>0</v>
      </c>
      <c r="AJ548">
        <f>(AI548-1)*100</f>
        <v>0</v>
      </c>
      <c r="AK548">
        <f>MAX(0,($B$13+$C$13*CK548)/(1+$D$13*CK548)*CD548/(CF548+273)*$E$13)</f>
        <v>0</v>
      </c>
      <c r="AL548" t="s">
        <v>292</v>
      </c>
      <c r="AM548" t="s">
        <v>292</v>
      </c>
      <c r="AN548">
        <v>0</v>
      </c>
      <c r="AO548">
        <v>0</v>
      </c>
      <c r="AP548">
        <f>1-AN548/AO548</f>
        <v>0</v>
      </c>
      <c r="AQ548">
        <v>0</v>
      </c>
      <c r="AR548" t="s">
        <v>292</v>
      </c>
      <c r="AS548" t="s">
        <v>292</v>
      </c>
      <c r="AT548">
        <v>0</v>
      </c>
      <c r="AU548">
        <v>0</v>
      </c>
      <c r="AV548">
        <f>1-AT548/AU548</f>
        <v>0</v>
      </c>
      <c r="AW548">
        <v>0.5</v>
      </c>
      <c r="AX548">
        <f>BO548</f>
        <v>0</v>
      </c>
      <c r="AY548">
        <f>L548</f>
        <v>0</v>
      </c>
      <c r="AZ548">
        <f>AV548*AW548*AX548</f>
        <v>0</v>
      </c>
      <c r="BA548">
        <f>(AY548-AQ548)/AX548</f>
        <v>0</v>
      </c>
      <c r="BB548">
        <f>(AO548-AU548)/AU548</f>
        <v>0</v>
      </c>
      <c r="BC548">
        <f>AN548/(AP548+AN548/AU548)</f>
        <v>0</v>
      </c>
      <c r="BD548" t="s">
        <v>292</v>
      </c>
      <c r="BE548">
        <v>0</v>
      </c>
      <c r="BF548">
        <f>IF(BE548&lt;&gt;0, BE548, BC548)</f>
        <v>0</v>
      </c>
      <c r="BG548">
        <f>1-BF548/AU548</f>
        <v>0</v>
      </c>
      <c r="BH548">
        <f>(AU548-AT548)/(AU548-BF548)</f>
        <v>0</v>
      </c>
      <c r="BI548">
        <f>(AO548-AU548)/(AO548-BF548)</f>
        <v>0</v>
      </c>
      <c r="BJ548">
        <f>(AU548-AT548)/(AU548-AN548)</f>
        <v>0</v>
      </c>
      <c r="BK548">
        <f>(AO548-AU548)/(AO548-AN548)</f>
        <v>0</v>
      </c>
      <c r="BL548">
        <f>(BH548*BF548/AT548)</f>
        <v>0</v>
      </c>
      <c r="BM548">
        <f>(1-BL548)</f>
        <v>0</v>
      </c>
      <c r="BN548">
        <f>$B$11*CL548+$C$11*CM548+$F$11*CN548*(1-CQ548)</f>
        <v>0</v>
      </c>
      <c r="BO548">
        <f>BN548*BP548</f>
        <v>0</v>
      </c>
      <c r="BP548">
        <f>($B$11*$D$9+$C$11*$D$9+$F$11*((DA548+CS548)/MAX(DA548+CS548+DB548, 0.1)*$I$9+DB548/MAX(DA548+CS548+DB548, 0.1)*$J$9))/($B$11+$C$11+$F$11)</f>
        <v>0</v>
      </c>
      <c r="BQ548">
        <f>($B$11*$K$9+$C$11*$K$9+$F$11*((DA548+CS548)/MAX(DA548+CS548+DB548, 0.1)*$P$9+DB548/MAX(DA548+CS548+DB548, 0.1)*$Q$9))/($B$11+$C$11+$F$11)</f>
        <v>0</v>
      </c>
      <c r="BR548">
        <v>6</v>
      </c>
      <c r="BS548">
        <v>0.5</v>
      </c>
      <c r="BT548" t="s">
        <v>293</v>
      </c>
      <c r="BU548">
        <v>2</v>
      </c>
      <c r="BV548">
        <v>1626127375.6</v>
      </c>
      <c r="BW548">
        <v>399.544333333333</v>
      </c>
      <c r="BX548">
        <v>419.890333333333</v>
      </c>
      <c r="BY548">
        <v>18.6745</v>
      </c>
      <c r="BZ548">
        <v>11.858</v>
      </c>
      <c r="CA548">
        <v>397.418666666667</v>
      </c>
      <c r="CB548">
        <v>18.6284</v>
      </c>
      <c r="CC548">
        <v>900.011</v>
      </c>
      <c r="CD548">
        <v>100.766</v>
      </c>
      <c r="CE548">
        <v>0.113477333333333</v>
      </c>
      <c r="CF548">
        <v>34.4387333333333</v>
      </c>
      <c r="CG548">
        <v>31.7876666666667</v>
      </c>
      <c r="CH548">
        <v>999.9</v>
      </c>
      <c r="CI548">
        <v>0</v>
      </c>
      <c r="CJ548">
        <v>0</v>
      </c>
      <c r="CK548">
        <v>10009.1666666667</v>
      </c>
      <c r="CL548">
        <v>0</v>
      </c>
      <c r="CM548">
        <v>0.221023</v>
      </c>
      <c r="CN548">
        <v>1459.97</v>
      </c>
      <c r="CO548">
        <v>0.973007333333333</v>
      </c>
      <c r="CP548">
        <v>0.0269929666666667</v>
      </c>
      <c r="CQ548">
        <v>0</v>
      </c>
      <c r="CR548">
        <v>884.749666666667</v>
      </c>
      <c r="CS548">
        <v>4.99999</v>
      </c>
      <c r="CT548">
        <v>13032.6</v>
      </c>
      <c r="CU548">
        <v>12728.1</v>
      </c>
      <c r="CV548">
        <v>41.5</v>
      </c>
      <c r="CW548">
        <v>42.875</v>
      </c>
      <c r="CX548">
        <v>42.312</v>
      </c>
      <c r="CY548">
        <v>42.583</v>
      </c>
      <c r="CZ548">
        <v>44.187</v>
      </c>
      <c r="DA548">
        <v>1415.7</v>
      </c>
      <c r="DB548">
        <v>39.27</v>
      </c>
      <c r="DC548">
        <v>0</v>
      </c>
      <c r="DD548">
        <v>1626127386.1</v>
      </c>
      <c r="DE548">
        <v>0</v>
      </c>
      <c r="DF548">
        <v>884.785576923077</v>
      </c>
      <c r="DG548">
        <v>0.564341881014573</v>
      </c>
      <c r="DH548">
        <v>23.196581131148</v>
      </c>
      <c r="DI548">
        <v>13030.2807692308</v>
      </c>
      <c r="DJ548">
        <v>15</v>
      </c>
      <c r="DK548">
        <v>1626126261</v>
      </c>
      <c r="DL548" t="s">
        <v>294</v>
      </c>
      <c r="DM548">
        <v>1626126255</v>
      </c>
      <c r="DN548">
        <v>1626126261</v>
      </c>
      <c r="DO548">
        <v>7</v>
      </c>
      <c r="DP548">
        <v>0.339</v>
      </c>
      <c r="DQ548">
        <v>0.02</v>
      </c>
      <c r="DR548">
        <v>2.158</v>
      </c>
      <c r="DS548">
        <v>-0.064</v>
      </c>
      <c r="DT548">
        <v>420</v>
      </c>
      <c r="DU548">
        <v>4</v>
      </c>
      <c r="DV548">
        <v>0.09</v>
      </c>
      <c r="DW548">
        <v>0.05</v>
      </c>
      <c r="DX548">
        <v>-20.4718853658537</v>
      </c>
      <c r="DY548">
        <v>0.582108710801389</v>
      </c>
      <c r="DZ548">
        <v>0.0600813698691527</v>
      </c>
      <c r="EA548">
        <v>0</v>
      </c>
      <c r="EB548">
        <v>884.709151515151</v>
      </c>
      <c r="EC548">
        <v>1.51096035757687</v>
      </c>
      <c r="ED548">
        <v>0.270254551298776</v>
      </c>
      <c r="EE548">
        <v>1</v>
      </c>
      <c r="EF548">
        <v>6.80397902439025</v>
      </c>
      <c r="EG548">
        <v>0.133722229965157</v>
      </c>
      <c r="EH548">
        <v>0.0192010043950803</v>
      </c>
      <c r="EI548">
        <v>0</v>
      </c>
      <c r="EJ548">
        <v>1</v>
      </c>
      <c r="EK548">
        <v>3</v>
      </c>
      <c r="EL548" t="s">
        <v>459</v>
      </c>
      <c r="EM548">
        <v>100</v>
      </c>
      <c r="EN548">
        <v>100</v>
      </c>
      <c r="EO548">
        <v>2.126</v>
      </c>
      <c r="EP548">
        <v>0.0464</v>
      </c>
      <c r="EQ548">
        <v>1.36772170046793</v>
      </c>
      <c r="ER548">
        <v>0.00225868272383977</v>
      </c>
      <c r="ES548">
        <v>-9.96746185667655e-07</v>
      </c>
      <c r="ET548">
        <v>2.83711317370827e-10</v>
      </c>
      <c r="EU548">
        <v>-0.063082517618382</v>
      </c>
      <c r="EV548">
        <v>-0.00217948432402501</v>
      </c>
      <c r="EW548">
        <v>0.000453263451741206</v>
      </c>
      <c r="EX548">
        <v>-1.16319206543697e-06</v>
      </c>
      <c r="EY548">
        <v>-2</v>
      </c>
      <c r="EZ548">
        <v>2196</v>
      </c>
      <c r="FA548">
        <v>1</v>
      </c>
      <c r="FB548">
        <v>25</v>
      </c>
      <c r="FC548">
        <v>18.7</v>
      </c>
      <c r="FD548">
        <v>18.6</v>
      </c>
      <c r="FE548">
        <v>18</v>
      </c>
      <c r="FF548">
        <v>951.15</v>
      </c>
      <c r="FG548">
        <v>436.181</v>
      </c>
      <c r="FH548">
        <v>42.5728</v>
      </c>
      <c r="FI548">
        <v>25.8401</v>
      </c>
      <c r="FJ548">
        <v>30.0007</v>
      </c>
      <c r="FK548">
        <v>25.7094</v>
      </c>
      <c r="FL548">
        <v>25.7222</v>
      </c>
      <c r="FM548">
        <v>25.4525</v>
      </c>
      <c r="FN548">
        <v>36.9495</v>
      </c>
      <c r="FO548">
        <v>0</v>
      </c>
      <c r="FP548">
        <v>43</v>
      </c>
      <c r="FQ548">
        <v>420</v>
      </c>
      <c r="FR548">
        <v>11.9772</v>
      </c>
      <c r="FS548">
        <v>101.409</v>
      </c>
      <c r="FT548">
        <v>102.013</v>
      </c>
    </row>
    <row r="549" spans="1:176">
      <c r="A549">
        <v>533</v>
      </c>
      <c r="B549">
        <v>1626127378.6</v>
      </c>
      <c r="C549">
        <v>1064.09999990463</v>
      </c>
      <c r="D549" t="s">
        <v>1360</v>
      </c>
      <c r="E549" t="s">
        <v>1361</v>
      </c>
      <c r="F549">
        <v>1</v>
      </c>
      <c r="I549">
        <v>1626127377.6</v>
      </c>
      <c r="J549">
        <f>(K549)/1000</f>
        <v>0</v>
      </c>
      <c r="K549">
        <f>1000*CC549*AI549*(BY549-BZ549)/(100*BR549*(1000-AI549*BY549))</f>
        <v>0</v>
      </c>
      <c r="L549">
        <f>CC549*AI549*(BX549-BW549*(1000-AI549*BZ549)/(1000-AI549*BY549))/(100*BR549)</f>
        <v>0</v>
      </c>
      <c r="M549">
        <f>BW549 - IF(AI549&gt;1, L549*BR549*100.0/(AK549*CK549), 0)</f>
        <v>0</v>
      </c>
      <c r="N549">
        <f>((T549-J549/2)*M549-L549)/(T549+J549/2)</f>
        <v>0</v>
      </c>
      <c r="O549">
        <f>N549*(CD549+CE549)/1000.0</f>
        <v>0</v>
      </c>
      <c r="P549">
        <f>(BW549 - IF(AI549&gt;1, L549*BR549*100.0/(AK549*CK549), 0))*(CD549+CE549)/1000.0</f>
        <v>0</v>
      </c>
      <c r="Q549">
        <f>2.0/((1/S549-1/R549)+SIGN(S549)*SQRT((1/S549-1/R549)*(1/S549-1/R549) + 4*BS549/((BS549+1)*(BS549+1))*(2*1/S549*1/R549-1/R549*1/R549)))</f>
        <v>0</v>
      </c>
      <c r="R549">
        <f>IF(LEFT(BT549,1)&lt;&gt;"0",IF(LEFT(BT549,1)="1",3.0,BU549),$D$5+$E$5*(CK549*CD549/($K$5*1000))+$F$5*(CK549*CD549/($K$5*1000))*MAX(MIN(BR549,$J$5),$I$5)*MAX(MIN(BR549,$J$5),$I$5)+$G$5*MAX(MIN(BR549,$J$5),$I$5)*(CK549*CD549/($K$5*1000))+$H$5*(CK549*CD549/($K$5*1000))*(CK549*CD549/($K$5*1000)))</f>
        <v>0</v>
      </c>
      <c r="S549">
        <f>J549*(1000-(1000*0.61365*exp(17.502*W549/(240.97+W549))/(CD549+CE549)+BY549)/2)/(1000*0.61365*exp(17.502*W549/(240.97+W549))/(CD549+CE549)-BY549)</f>
        <v>0</v>
      </c>
      <c r="T549">
        <f>1/((BS549+1)/(Q549/1.6)+1/(R549/1.37)) + BS549/((BS549+1)/(Q549/1.6) + BS549/(R549/1.37))</f>
        <v>0</v>
      </c>
      <c r="U549">
        <f>(BN549*BQ549)</f>
        <v>0</v>
      </c>
      <c r="V549">
        <f>(CF549+(U549+2*0.95*5.67E-8*(((CF549+$B$7)+273)^4-(CF549+273)^4)-44100*J549)/(1.84*29.3*R549+8*0.95*5.67E-8*(CF549+273)^3))</f>
        <v>0</v>
      </c>
      <c r="W549">
        <f>($C$7*CG549+$D$7*CH549+$E$7*V549)</f>
        <v>0</v>
      </c>
      <c r="X549">
        <f>0.61365*exp(17.502*W549/(240.97+W549))</f>
        <v>0</v>
      </c>
      <c r="Y549">
        <f>(Z549/AA549*100)</f>
        <v>0</v>
      </c>
      <c r="Z549">
        <f>BY549*(CD549+CE549)/1000</f>
        <v>0</v>
      </c>
      <c r="AA549">
        <f>0.61365*exp(17.502*CF549/(240.97+CF549))</f>
        <v>0</v>
      </c>
      <c r="AB549">
        <f>(X549-BY549*(CD549+CE549)/1000)</f>
        <v>0</v>
      </c>
      <c r="AC549">
        <f>(-J549*44100)</f>
        <v>0</v>
      </c>
      <c r="AD549">
        <f>2*29.3*R549*0.92*(CF549-W549)</f>
        <v>0</v>
      </c>
      <c r="AE549">
        <f>2*0.95*5.67E-8*(((CF549+$B$7)+273)^4-(W549+273)^4)</f>
        <v>0</v>
      </c>
      <c r="AF549">
        <f>U549+AE549+AC549+AD549</f>
        <v>0</v>
      </c>
      <c r="AG549">
        <v>8</v>
      </c>
      <c r="AH549">
        <v>1</v>
      </c>
      <c r="AI549">
        <f>IF(AG549*$H$13&gt;=AK549,1.0,(AK549/(AK549-AG549*$H$13)))</f>
        <v>0</v>
      </c>
      <c r="AJ549">
        <f>(AI549-1)*100</f>
        <v>0</v>
      </c>
      <c r="AK549">
        <f>MAX(0,($B$13+$C$13*CK549)/(1+$D$13*CK549)*CD549/(CF549+273)*$E$13)</f>
        <v>0</v>
      </c>
      <c r="AL549" t="s">
        <v>292</v>
      </c>
      <c r="AM549" t="s">
        <v>292</v>
      </c>
      <c r="AN549">
        <v>0</v>
      </c>
      <c r="AO549">
        <v>0</v>
      </c>
      <c r="AP549">
        <f>1-AN549/AO549</f>
        <v>0</v>
      </c>
      <c r="AQ549">
        <v>0</v>
      </c>
      <c r="AR549" t="s">
        <v>292</v>
      </c>
      <c r="AS549" t="s">
        <v>292</v>
      </c>
      <c r="AT549">
        <v>0</v>
      </c>
      <c r="AU549">
        <v>0</v>
      </c>
      <c r="AV549">
        <f>1-AT549/AU549</f>
        <v>0</v>
      </c>
      <c r="AW549">
        <v>0.5</v>
      </c>
      <c r="AX549">
        <f>BO549</f>
        <v>0</v>
      </c>
      <c r="AY549">
        <f>L549</f>
        <v>0</v>
      </c>
      <c r="AZ549">
        <f>AV549*AW549*AX549</f>
        <v>0</v>
      </c>
      <c r="BA549">
        <f>(AY549-AQ549)/AX549</f>
        <v>0</v>
      </c>
      <c r="BB549">
        <f>(AO549-AU549)/AU549</f>
        <v>0</v>
      </c>
      <c r="BC549">
        <f>AN549/(AP549+AN549/AU549)</f>
        <v>0</v>
      </c>
      <c r="BD549" t="s">
        <v>292</v>
      </c>
      <c r="BE549">
        <v>0</v>
      </c>
      <c r="BF549">
        <f>IF(BE549&lt;&gt;0, BE549, BC549)</f>
        <v>0</v>
      </c>
      <c r="BG549">
        <f>1-BF549/AU549</f>
        <v>0</v>
      </c>
      <c r="BH549">
        <f>(AU549-AT549)/(AU549-BF549)</f>
        <v>0</v>
      </c>
      <c r="BI549">
        <f>(AO549-AU549)/(AO549-BF549)</f>
        <v>0</v>
      </c>
      <c r="BJ549">
        <f>(AU549-AT549)/(AU549-AN549)</f>
        <v>0</v>
      </c>
      <c r="BK549">
        <f>(AO549-AU549)/(AO549-AN549)</f>
        <v>0</v>
      </c>
      <c r="BL549">
        <f>(BH549*BF549/AT549)</f>
        <v>0</v>
      </c>
      <c r="BM549">
        <f>(1-BL549)</f>
        <v>0</v>
      </c>
      <c r="BN549">
        <f>$B$11*CL549+$C$11*CM549+$F$11*CN549*(1-CQ549)</f>
        <v>0</v>
      </c>
      <c r="BO549">
        <f>BN549*BP549</f>
        <v>0</v>
      </c>
      <c r="BP549">
        <f>($B$11*$D$9+$C$11*$D$9+$F$11*((DA549+CS549)/MAX(DA549+CS549+DB549, 0.1)*$I$9+DB549/MAX(DA549+CS549+DB549, 0.1)*$J$9))/($B$11+$C$11+$F$11)</f>
        <v>0</v>
      </c>
      <c r="BQ549">
        <f>($B$11*$K$9+$C$11*$K$9+$F$11*((DA549+CS549)/MAX(DA549+CS549+DB549, 0.1)*$P$9+DB549/MAX(DA549+CS549+DB549, 0.1)*$Q$9))/($B$11+$C$11+$F$11)</f>
        <v>0</v>
      </c>
      <c r="BR549">
        <v>6</v>
      </c>
      <c r="BS549">
        <v>0.5</v>
      </c>
      <c r="BT549" t="s">
        <v>293</v>
      </c>
      <c r="BU549">
        <v>2</v>
      </c>
      <c r="BV549">
        <v>1626127377.6</v>
      </c>
      <c r="BW549">
        <v>399.574666666667</v>
      </c>
      <c r="BX549">
        <v>419.882</v>
      </c>
      <c r="BY549">
        <v>18.7144666666667</v>
      </c>
      <c r="BZ549">
        <v>11.8756666666667</v>
      </c>
      <c r="CA549">
        <v>397.449</v>
      </c>
      <c r="CB549">
        <v>18.6678</v>
      </c>
      <c r="CC549">
        <v>900.036666666667</v>
      </c>
      <c r="CD549">
        <v>100.767</v>
      </c>
      <c r="CE549">
        <v>0.113522333333333</v>
      </c>
      <c r="CF549">
        <v>34.4822333333333</v>
      </c>
      <c r="CG549">
        <v>31.8195</v>
      </c>
      <c r="CH549">
        <v>999.9</v>
      </c>
      <c r="CI549">
        <v>0</v>
      </c>
      <c r="CJ549">
        <v>0</v>
      </c>
      <c r="CK549">
        <v>9992.06666666667</v>
      </c>
      <c r="CL549">
        <v>0</v>
      </c>
      <c r="CM549">
        <v>0.221023</v>
      </c>
      <c r="CN549">
        <v>1460.06</v>
      </c>
      <c r="CO549">
        <v>0.973009</v>
      </c>
      <c r="CP549">
        <v>0.0269914</v>
      </c>
      <c r="CQ549">
        <v>0</v>
      </c>
      <c r="CR549">
        <v>884.568666666667</v>
      </c>
      <c r="CS549">
        <v>4.99999</v>
      </c>
      <c r="CT549">
        <v>13034.3</v>
      </c>
      <c r="CU549">
        <v>12728.9</v>
      </c>
      <c r="CV549">
        <v>41.5</v>
      </c>
      <c r="CW549">
        <v>42.875</v>
      </c>
      <c r="CX549">
        <v>42.312</v>
      </c>
      <c r="CY549">
        <v>42.562</v>
      </c>
      <c r="CZ549">
        <v>44.187</v>
      </c>
      <c r="DA549">
        <v>1415.79</v>
      </c>
      <c r="DB549">
        <v>39.27</v>
      </c>
      <c r="DC549">
        <v>0</v>
      </c>
      <c r="DD549">
        <v>1626127387.9</v>
      </c>
      <c r="DE549">
        <v>0</v>
      </c>
      <c r="DF549">
        <v>884.78528</v>
      </c>
      <c r="DG549">
        <v>0.160615391958053</v>
      </c>
      <c r="DH549">
        <v>24.6615383176942</v>
      </c>
      <c r="DI549">
        <v>13031.18</v>
      </c>
      <c r="DJ549">
        <v>15</v>
      </c>
      <c r="DK549">
        <v>1626126261</v>
      </c>
      <c r="DL549" t="s">
        <v>294</v>
      </c>
      <c r="DM549">
        <v>1626126255</v>
      </c>
      <c r="DN549">
        <v>1626126261</v>
      </c>
      <c r="DO549">
        <v>7</v>
      </c>
      <c r="DP549">
        <v>0.339</v>
      </c>
      <c r="DQ549">
        <v>0.02</v>
      </c>
      <c r="DR549">
        <v>2.158</v>
      </c>
      <c r="DS549">
        <v>-0.064</v>
      </c>
      <c r="DT549">
        <v>420</v>
      </c>
      <c r="DU549">
        <v>4</v>
      </c>
      <c r="DV549">
        <v>0.09</v>
      </c>
      <c r="DW549">
        <v>0.05</v>
      </c>
      <c r="DX549">
        <v>-20.4514073170732</v>
      </c>
      <c r="DY549">
        <v>0.691358885017395</v>
      </c>
      <c r="DZ549">
        <v>0.0699207648777854</v>
      </c>
      <c r="EA549">
        <v>0</v>
      </c>
      <c r="EB549">
        <v>884.726441176471</v>
      </c>
      <c r="EC549">
        <v>0.590843790675169</v>
      </c>
      <c r="ED549">
        <v>0.266499000238324</v>
      </c>
      <c r="EE549">
        <v>1</v>
      </c>
      <c r="EF549">
        <v>6.81072243902439</v>
      </c>
      <c r="EG549">
        <v>0.0972397212543521</v>
      </c>
      <c r="EH549">
        <v>0.0150758273292352</v>
      </c>
      <c r="EI549">
        <v>1</v>
      </c>
      <c r="EJ549">
        <v>2</v>
      </c>
      <c r="EK549">
        <v>3</v>
      </c>
      <c r="EL549" t="s">
        <v>340</v>
      </c>
      <c r="EM549">
        <v>100</v>
      </c>
      <c r="EN549">
        <v>100</v>
      </c>
      <c r="EO549">
        <v>2.126</v>
      </c>
      <c r="EP549">
        <v>0.0469</v>
      </c>
      <c r="EQ549">
        <v>1.36772170046793</v>
      </c>
      <c r="ER549">
        <v>0.00225868272383977</v>
      </c>
      <c r="ES549">
        <v>-9.96746185667655e-07</v>
      </c>
      <c r="ET549">
        <v>2.83711317370827e-10</v>
      </c>
      <c r="EU549">
        <v>-0.063082517618382</v>
      </c>
      <c r="EV549">
        <v>-0.00217948432402501</v>
      </c>
      <c r="EW549">
        <v>0.000453263451741206</v>
      </c>
      <c r="EX549">
        <v>-1.16319206543697e-06</v>
      </c>
      <c r="EY549">
        <v>-2</v>
      </c>
      <c r="EZ549">
        <v>2196</v>
      </c>
      <c r="FA549">
        <v>1</v>
      </c>
      <c r="FB549">
        <v>25</v>
      </c>
      <c r="FC549">
        <v>18.7</v>
      </c>
      <c r="FD549">
        <v>18.6</v>
      </c>
      <c r="FE549">
        <v>18</v>
      </c>
      <c r="FF549">
        <v>950.858</v>
      </c>
      <c r="FG549">
        <v>436.438</v>
      </c>
      <c r="FH549">
        <v>42.6203</v>
      </c>
      <c r="FI549">
        <v>25.8439</v>
      </c>
      <c r="FJ549">
        <v>30.0006</v>
      </c>
      <c r="FK549">
        <v>25.7121</v>
      </c>
      <c r="FL549">
        <v>25.7243</v>
      </c>
      <c r="FM549">
        <v>25.4531</v>
      </c>
      <c r="FN549">
        <v>36.5224</v>
      </c>
      <c r="FO549">
        <v>0</v>
      </c>
      <c r="FP549">
        <v>43.1</v>
      </c>
      <c r="FQ549">
        <v>420</v>
      </c>
      <c r="FR549">
        <v>12.1298</v>
      </c>
      <c r="FS549">
        <v>101.408</v>
      </c>
      <c r="FT549">
        <v>102.013</v>
      </c>
    </row>
    <row r="550" spans="1:176">
      <c r="A550">
        <v>534</v>
      </c>
      <c r="B550">
        <v>1626127380.6</v>
      </c>
      <c r="C550">
        <v>1066.09999990463</v>
      </c>
      <c r="D550" t="s">
        <v>1362</v>
      </c>
      <c r="E550" t="s">
        <v>1363</v>
      </c>
      <c r="F550">
        <v>1</v>
      </c>
      <c r="I550">
        <v>1626127379.6</v>
      </c>
      <c r="J550">
        <f>(K550)/1000</f>
        <v>0</v>
      </c>
      <c r="K550">
        <f>1000*CC550*AI550*(BY550-BZ550)/(100*BR550*(1000-AI550*BY550))</f>
        <v>0</v>
      </c>
      <c r="L550">
        <f>CC550*AI550*(BX550-BW550*(1000-AI550*BZ550)/(1000-AI550*BY550))/(100*BR550)</f>
        <v>0</v>
      </c>
      <c r="M550">
        <f>BW550 - IF(AI550&gt;1, L550*BR550*100.0/(AK550*CK550), 0)</f>
        <v>0</v>
      </c>
      <c r="N550">
        <f>((T550-J550/2)*M550-L550)/(T550+J550/2)</f>
        <v>0</v>
      </c>
      <c r="O550">
        <f>N550*(CD550+CE550)/1000.0</f>
        <v>0</v>
      </c>
      <c r="P550">
        <f>(BW550 - IF(AI550&gt;1, L550*BR550*100.0/(AK550*CK550), 0))*(CD550+CE550)/1000.0</f>
        <v>0</v>
      </c>
      <c r="Q550">
        <f>2.0/((1/S550-1/R550)+SIGN(S550)*SQRT((1/S550-1/R550)*(1/S550-1/R550) + 4*BS550/((BS550+1)*(BS550+1))*(2*1/S550*1/R550-1/R550*1/R550)))</f>
        <v>0</v>
      </c>
      <c r="R550">
        <f>IF(LEFT(BT550,1)&lt;&gt;"0",IF(LEFT(BT550,1)="1",3.0,BU550),$D$5+$E$5*(CK550*CD550/($K$5*1000))+$F$5*(CK550*CD550/($K$5*1000))*MAX(MIN(BR550,$J$5),$I$5)*MAX(MIN(BR550,$J$5),$I$5)+$G$5*MAX(MIN(BR550,$J$5),$I$5)*(CK550*CD550/($K$5*1000))+$H$5*(CK550*CD550/($K$5*1000))*(CK550*CD550/($K$5*1000)))</f>
        <v>0</v>
      </c>
      <c r="S550">
        <f>J550*(1000-(1000*0.61365*exp(17.502*W550/(240.97+W550))/(CD550+CE550)+BY550)/2)/(1000*0.61365*exp(17.502*W550/(240.97+W550))/(CD550+CE550)-BY550)</f>
        <v>0</v>
      </c>
      <c r="T550">
        <f>1/((BS550+1)/(Q550/1.6)+1/(R550/1.37)) + BS550/((BS550+1)/(Q550/1.6) + BS550/(R550/1.37))</f>
        <v>0</v>
      </c>
      <c r="U550">
        <f>(BN550*BQ550)</f>
        <v>0</v>
      </c>
      <c r="V550">
        <f>(CF550+(U550+2*0.95*5.67E-8*(((CF550+$B$7)+273)^4-(CF550+273)^4)-44100*J550)/(1.84*29.3*R550+8*0.95*5.67E-8*(CF550+273)^3))</f>
        <v>0</v>
      </c>
      <c r="W550">
        <f>($C$7*CG550+$D$7*CH550+$E$7*V550)</f>
        <v>0</v>
      </c>
      <c r="X550">
        <f>0.61365*exp(17.502*W550/(240.97+W550))</f>
        <v>0</v>
      </c>
      <c r="Y550">
        <f>(Z550/AA550*100)</f>
        <v>0</v>
      </c>
      <c r="Z550">
        <f>BY550*(CD550+CE550)/1000</f>
        <v>0</v>
      </c>
      <c r="AA550">
        <f>0.61365*exp(17.502*CF550/(240.97+CF550))</f>
        <v>0</v>
      </c>
      <c r="AB550">
        <f>(X550-BY550*(CD550+CE550)/1000)</f>
        <v>0</v>
      </c>
      <c r="AC550">
        <f>(-J550*44100)</f>
        <v>0</v>
      </c>
      <c r="AD550">
        <f>2*29.3*R550*0.92*(CF550-W550)</f>
        <v>0</v>
      </c>
      <c r="AE550">
        <f>2*0.95*5.67E-8*(((CF550+$B$7)+273)^4-(W550+273)^4)</f>
        <v>0</v>
      </c>
      <c r="AF550">
        <f>U550+AE550+AC550+AD550</f>
        <v>0</v>
      </c>
      <c r="AG550">
        <v>8</v>
      </c>
      <c r="AH550">
        <v>1</v>
      </c>
      <c r="AI550">
        <f>IF(AG550*$H$13&gt;=AK550,1.0,(AK550/(AK550-AG550*$H$13)))</f>
        <v>0</v>
      </c>
      <c r="AJ550">
        <f>(AI550-1)*100</f>
        <v>0</v>
      </c>
      <c r="AK550">
        <f>MAX(0,($B$13+$C$13*CK550)/(1+$D$13*CK550)*CD550/(CF550+273)*$E$13)</f>
        <v>0</v>
      </c>
      <c r="AL550" t="s">
        <v>292</v>
      </c>
      <c r="AM550" t="s">
        <v>292</v>
      </c>
      <c r="AN550">
        <v>0</v>
      </c>
      <c r="AO550">
        <v>0</v>
      </c>
      <c r="AP550">
        <f>1-AN550/AO550</f>
        <v>0</v>
      </c>
      <c r="AQ550">
        <v>0</v>
      </c>
      <c r="AR550" t="s">
        <v>292</v>
      </c>
      <c r="AS550" t="s">
        <v>292</v>
      </c>
      <c r="AT550">
        <v>0</v>
      </c>
      <c r="AU550">
        <v>0</v>
      </c>
      <c r="AV550">
        <f>1-AT550/AU550</f>
        <v>0</v>
      </c>
      <c r="AW550">
        <v>0.5</v>
      </c>
      <c r="AX550">
        <f>BO550</f>
        <v>0</v>
      </c>
      <c r="AY550">
        <f>L550</f>
        <v>0</v>
      </c>
      <c r="AZ550">
        <f>AV550*AW550*AX550</f>
        <v>0</v>
      </c>
      <c r="BA550">
        <f>(AY550-AQ550)/AX550</f>
        <v>0</v>
      </c>
      <c r="BB550">
        <f>(AO550-AU550)/AU550</f>
        <v>0</v>
      </c>
      <c r="BC550">
        <f>AN550/(AP550+AN550/AU550)</f>
        <v>0</v>
      </c>
      <c r="BD550" t="s">
        <v>292</v>
      </c>
      <c r="BE550">
        <v>0</v>
      </c>
      <c r="BF550">
        <f>IF(BE550&lt;&gt;0, BE550, BC550)</f>
        <v>0</v>
      </c>
      <c r="BG550">
        <f>1-BF550/AU550</f>
        <v>0</v>
      </c>
      <c r="BH550">
        <f>(AU550-AT550)/(AU550-BF550)</f>
        <v>0</v>
      </c>
      <c r="BI550">
        <f>(AO550-AU550)/(AO550-BF550)</f>
        <v>0</v>
      </c>
      <c r="BJ550">
        <f>(AU550-AT550)/(AU550-AN550)</f>
        <v>0</v>
      </c>
      <c r="BK550">
        <f>(AO550-AU550)/(AO550-AN550)</f>
        <v>0</v>
      </c>
      <c r="BL550">
        <f>(BH550*BF550/AT550)</f>
        <v>0</v>
      </c>
      <c r="BM550">
        <f>(1-BL550)</f>
        <v>0</v>
      </c>
      <c r="BN550">
        <f>$B$11*CL550+$C$11*CM550+$F$11*CN550*(1-CQ550)</f>
        <v>0</v>
      </c>
      <c r="BO550">
        <f>BN550*BP550</f>
        <v>0</v>
      </c>
      <c r="BP550">
        <f>($B$11*$D$9+$C$11*$D$9+$F$11*((DA550+CS550)/MAX(DA550+CS550+DB550, 0.1)*$I$9+DB550/MAX(DA550+CS550+DB550, 0.1)*$J$9))/($B$11+$C$11+$F$11)</f>
        <v>0</v>
      </c>
      <c r="BQ550">
        <f>($B$11*$K$9+$C$11*$K$9+$F$11*((DA550+CS550)/MAX(DA550+CS550+DB550, 0.1)*$P$9+DB550/MAX(DA550+CS550+DB550, 0.1)*$Q$9))/($B$11+$C$11+$F$11)</f>
        <v>0</v>
      </c>
      <c r="BR550">
        <v>6</v>
      </c>
      <c r="BS550">
        <v>0.5</v>
      </c>
      <c r="BT550" t="s">
        <v>293</v>
      </c>
      <c r="BU550">
        <v>2</v>
      </c>
      <c r="BV550">
        <v>1626127379.6</v>
      </c>
      <c r="BW550">
        <v>399.58</v>
      </c>
      <c r="BX550">
        <v>419.934666666667</v>
      </c>
      <c r="BY550">
        <v>18.7499</v>
      </c>
      <c r="BZ550">
        <v>11.9042</v>
      </c>
      <c r="CA550">
        <v>397.454</v>
      </c>
      <c r="CB550">
        <v>18.7028</v>
      </c>
      <c r="CC550">
        <v>899.969666666667</v>
      </c>
      <c r="CD550">
        <v>100.767333333333</v>
      </c>
      <c r="CE550">
        <v>0.112841666666667</v>
      </c>
      <c r="CF550">
        <v>34.5197666666667</v>
      </c>
      <c r="CG550">
        <v>31.8586333333333</v>
      </c>
      <c r="CH550">
        <v>999.9</v>
      </c>
      <c r="CI550">
        <v>0</v>
      </c>
      <c r="CJ550">
        <v>0</v>
      </c>
      <c r="CK550">
        <v>10006.66</v>
      </c>
      <c r="CL550">
        <v>0</v>
      </c>
      <c r="CM550">
        <v>0.221023</v>
      </c>
      <c r="CN550">
        <v>1459.88333333333</v>
      </c>
      <c r="CO550">
        <v>0.973005666666667</v>
      </c>
      <c r="CP550">
        <v>0.0269945333333333</v>
      </c>
      <c r="CQ550">
        <v>0</v>
      </c>
      <c r="CR550">
        <v>884.740666666667</v>
      </c>
      <c r="CS550">
        <v>4.99999</v>
      </c>
      <c r="CT550">
        <v>13033.4</v>
      </c>
      <c r="CU550">
        <v>12727.3333333333</v>
      </c>
      <c r="CV550">
        <v>41.5</v>
      </c>
      <c r="CW550">
        <v>42.875</v>
      </c>
      <c r="CX550">
        <v>42.312</v>
      </c>
      <c r="CY550">
        <v>42.562</v>
      </c>
      <c r="CZ550">
        <v>44.187</v>
      </c>
      <c r="DA550">
        <v>1415.61333333333</v>
      </c>
      <c r="DB550">
        <v>39.27</v>
      </c>
      <c r="DC550">
        <v>0</v>
      </c>
      <c r="DD550">
        <v>1626127389.7</v>
      </c>
      <c r="DE550">
        <v>0</v>
      </c>
      <c r="DF550">
        <v>884.787538461538</v>
      </c>
      <c r="DG550">
        <v>-0.14864956344169</v>
      </c>
      <c r="DH550">
        <v>20.3145298486392</v>
      </c>
      <c r="DI550">
        <v>13031.7</v>
      </c>
      <c r="DJ550">
        <v>15</v>
      </c>
      <c r="DK550">
        <v>1626126261</v>
      </c>
      <c r="DL550" t="s">
        <v>294</v>
      </c>
      <c r="DM550">
        <v>1626126255</v>
      </c>
      <c r="DN550">
        <v>1626126261</v>
      </c>
      <c r="DO550">
        <v>7</v>
      </c>
      <c r="DP550">
        <v>0.339</v>
      </c>
      <c r="DQ550">
        <v>0.02</v>
      </c>
      <c r="DR550">
        <v>2.158</v>
      </c>
      <c r="DS550">
        <v>-0.064</v>
      </c>
      <c r="DT550">
        <v>420</v>
      </c>
      <c r="DU550">
        <v>4</v>
      </c>
      <c r="DV550">
        <v>0.09</v>
      </c>
      <c r="DW550">
        <v>0.05</v>
      </c>
      <c r="DX550">
        <v>-20.430843902439</v>
      </c>
      <c r="DY550">
        <v>0.718774912892019</v>
      </c>
      <c r="DZ550">
        <v>0.0728149343056881</v>
      </c>
      <c r="EA550">
        <v>0</v>
      </c>
      <c r="EB550">
        <v>884.746742857143</v>
      </c>
      <c r="EC550">
        <v>0.460688785189908</v>
      </c>
      <c r="ED550">
        <v>0.262923382958081</v>
      </c>
      <c r="EE550">
        <v>1</v>
      </c>
      <c r="EF550">
        <v>6.81725756097561</v>
      </c>
      <c r="EG550">
        <v>0.0863406271776934</v>
      </c>
      <c r="EH550">
        <v>0.0135819738463655</v>
      </c>
      <c r="EI550">
        <v>1</v>
      </c>
      <c r="EJ550">
        <v>2</v>
      </c>
      <c r="EK550">
        <v>3</v>
      </c>
      <c r="EL550" t="s">
        <v>340</v>
      </c>
      <c r="EM550">
        <v>100</v>
      </c>
      <c r="EN550">
        <v>100</v>
      </c>
      <c r="EO550">
        <v>2.126</v>
      </c>
      <c r="EP550">
        <v>0.0473</v>
      </c>
      <c r="EQ550">
        <v>1.36772170046793</v>
      </c>
      <c r="ER550">
        <v>0.00225868272383977</v>
      </c>
      <c r="ES550">
        <v>-9.96746185667655e-07</v>
      </c>
      <c r="ET550">
        <v>2.83711317370827e-10</v>
      </c>
      <c r="EU550">
        <v>-0.063082517618382</v>
      </c>
      <c r="EV550">
        <v>-0.00217948432402501</v>
      </c>
      <c r="EW550">
        <v>0.000453263451741206</v>
      </c>
      <c r="EX550">
        <v>-1.16319206543697e-06</v>
      </c>
      <c r="EY550">
        <v>-2</v>
      </c>
      <c r="EZ550">
        <v>2196</v>
      </c>
      <c r="FA550">
        <v>1</v>
      </c>
      <c r="FB550">
        <v>25</v>
      </c>
      <c r="FC550">
        <v>18.8</v>
      </c>
      <c r="FD550">
        <v>18.7</v>
      </c>
      <c r="FE550">
        <v>18</v>
      </c>
      <c r="FF550">
        <v>950.879</v>
      </c>
      <c r="FG550">
        <v>436.461</v>
      </c>
      <c r="FH550">
        <v>42.667</v>
      </c>
      <c r="FI550">
        <v>25.8474</v>
      </c>
      <c r="FJ550">
        <v>30.0005</v>
      </c>
      <c r="FK550">
        <v>25.7149</v>
      </c>
      <c r="FL550">
        <v>25.727</v>
      </c>
      <c r="FM550">
        <v>25.454</v>
      </c>
      <c r="FN550">
        <v>36.234</v>
      </c>
      <c r="FO550">
        <v>0</v>
      </c>
      <c r="FP550">
        <v>43.1</v>
      </c>
      <c r="FQ550">
        <v>420</v>
      </c>
      <c r="FR550">
        <v>12.1504</v>
      </c>
      <c r="FS550">
        <v>101.409</v>
      </c>
      <c r="FT550">
        <v>102.013</v>
      </c>
    </row>
    <row r="551" spans="1:176">
      <c r="A551">
        <v>535</v>
      </c>
      <c r="B551">
        <v>1626127382.6</v>
      </c>
      <c r="C551">
        <v>1068.09999990463</v>
      </c>
      <c r="D551" t="s">
        <v>1364</v>
      </c>
      <c r="E551" t="s">
        <v>1365</v>
      </c>
      <c r="F551">
        <v>1</v>
      </c>
      <c r="I551">
        <v>1626127381.6</v>
      </c>
      <c r="J551">
        <f>(K551)/1000</f>
        <v>0</v>
      </c>
      <c r="K551">
        <f>1000*CC551*AI551*(BY551-BZ551)/(100*BR551*(1000-AI551*BY551))</f>
        <v>0</v>
      </c>
      <c r="L551">
        <f>CC551*AI551*(BX551-BW551*(1000-AI551*BZ551)/(1000-AI551*BY551))/(100*BR551)</f>
        <v>0</v>
      </c>
      <c r="M551">
        <f>BW551 - IF(AI551&gt;1, L551*BR551*100.0/(AK551*CK551), 0)</f>
        <v>0</v>
      </c>
      <c r="N551">
        <f>((T551-J551/2)*M551-L551)/(T551+J551/2)</f>
        <v>0</v>
      </c>
      <c r="O551">
        <f>N551*(CD551+CE551)/1000.0</f>
        <v>0</v>
      </c>
      <c r="P551">
        <f>(BW551 - IF(AI551&gt;1, L551*BR551*100.0/(AK551*CK551), 0))*(CD551+CE551)/1000.0</f>
        <v>0</v>
      </c>
      <c r="Q551">
        <f>2.0/((1/S551-1/R551)+SIGN(S551)*SQRT((1/S551-1/R551)*(1/S551-1/R551) + 4*BS551/((BS551+1)*(BS551+1))*(2*1/S551*1/R551-1/R551*1/R551)))</f>
        <v>0</v>
      </c>
      <c r="R551">
        <f>IF(LEFT(BT551,1)&lt;&gt;"0",IF(LEFT(BT551,1)="1",3.0,BU551),$D$5+$E$5*(CK551*CD551/($K$5*1000))+$F$5*(CK551*CD551/($K$5*1000))*MAX(MIN(BR551,$J$5),$I$5)*MAX(MIN(BR551,$J$5),$I$5)+$G$5*MAX(MIN(BR551,$J$5),$I$5)*(CK551*CD551/($K$5*1000))+$H$5*(CK551*CD551/($K$5*1000))*(CK551*CD551/($K$5*1000)))</f>
        <v>0</v>
      </c>
      <c r="S551">
        <f>J551*(1000-(1000*0.61365*exp(17.502*W551/(240.97+W551))/(CD551+CE551)+BY551)/2)/(1000*0.61365*exp(17.502*W551/(240.97+W551))/(CD551+CE551)-BY551)</f>
        <v>0</v>
      </c>
      <c r="T551">
        <f>1/((BS551+1)/(Q551/1.6)+1/(R551/1.37)) + BS551/((BS551+1)/(Q551/1.6) + BS551/(R551/1.37))</f>
        <v>0</v>
      </c>
      <c r="U551">
        <f>(BN551*BQ551)</f>
        <v>0</v>
      </c>
      <c r="V551">
        <f>(CF551+(U551+2*0.95*5.67E-8*(((CF551+$B$7)+273)^4-(CF551+273)^4)-44100*J551)/(1.84*29.3*R551+8*0.95*5.67E-8*(CF551+273)^3))</f>
        <v>0</v>
      </c>
      <c r="W551">
        <f>($C$7*CG551+$D$7*CH551+$E$7*V551)</f>
        <v>0</v>
      </c>
      <c r="X551">
        <f>0.61365*exp(17.502*W551/(240.97+W551))</f>
        <v>0</v>
      </c>
      <c r="Y551">
        <f>(Z551/AA551*100)</f>
        <v>0</v>
      </c>
      <c r="Z551">
        <f>BY551*(CD551+CE551)/1000</f>
        <v>0</v>
      </c>
      <c r="AA551">
        <f>0.61365*exp(17.502*CF551/(240.97+CF551))</f>
        <v>0</v>
      </c>
      <c r="AB551">
        <f>(X551-BY551*(CD551+CE551)/1000)</f>
        <v>0</v>
      </c>
      <c r="AC551">
        <f>(-J551*44100)</f>
        <v>0</v>
      </c>
      <c r="AD551">
        <f>2*29.3*R551*0.92*(CF551-W551)</f>
        <v>0</v>
      </c>
      <c r="AE551">
        <f>2*0.95*5.67E-8*(((CF551+$B$7)+273)^4-(W551+273)^4)</f>
        <v>0</v>
      </c>
      <c r="AF551">
        <f>U551+AE551+AC551+AD551</f>
        <v>0</v>
      </c>
      <c r="AG551">
        <v>7</v>
      </c>
      <c r="AH551">
        <v>1</v>
      </c>
      <c r="AI551">
        <f>IF(AG551*$H$13&gt;=AK551,1.0,(AK551/(AK551-AG551*$H$13)))</f>
        <v>0</v>
      </c>
      <c r="AJ551">
        <f>(AI551-1)*100</f>
        <v>0</v>
      </c>
      <c r="AK551">
        <f>MAX(0,($B$13+$C$13*CK551)/(1+$D$13*CK551)*CD551/(CF551+273)*$E$13)</f>
        <v>0</v>
      </c>
      <c r="AL551" t="s">
        <v>292</v>
      </c>
      <c r="AM551" t="s">
        <v>292</v>
      </c>
      <c r="AN551">
        <v>0</v>
      </c>
      <c r="AO551">
        <v>0</v>
      </c>
      <c r="AP551">
        <f>1-AN551/AO551</f>
        <v>0</v>
      </c>
      <c r="AQ551">
        <v>0</v>
      </c>
      <c r="AR551" t="s">
        <v>292</v>
      </c>
      <c r="AS551" t="s">
        <v>292</v>
      </c>
      <c r="AT551">
        <v>0</v>
      </c>
      <c r="AU551">
        <v>0</v>
      </c>
      <c r="AV551">
        <f>1-AT551/AU551</f>
        <v>0</v>
      </c>
      <c r="AW551">
        <v>0.5</v>
      </c>
      <c r="AX551">
        <f>BO551</f>
        <v>0</v>
      </c>
      <c r="AY551">
        <f>L551</f>
        <v>0</v>
      </c>
      <c r="AZ551">
        <f>AV551*AW551*AX551</f>
        <v>0</v>
      </c>
      <c r="BA551">
        <f>(AY551-AQ551)/AX551</f>
        <v>0</v>
      </c>
      <c r="BB551">
        <f>(AO551-AU551)/AU551</f>
        <v>0</v>
      </c>
      <c r="BC551">
        <f>AN551/(AP551+AN551/AU551)</f>
        <v>0</v>
      </c>
      <c r="BD551" t="s">
        <v>292</v>
      </c>
      <c r="BE551">
        <v>0</v>
      </c>
      <c r="BF551">
        <f>IF(BE551&lt;&gt;0, BE551, BC551)</f>
        <v>0</v>
      </c>
      <c r="BG551">
        <f>1-BF551/AU551</f>
        <v>0</v>
      </c>
      <c r="BH551">
        <f>(AU551-AT551)/(AU551-BF551)</f>
        <v>0</v>
      </c>
      <c r="BI551">
        <f>(AO551-AU551)/(AO551-BF551)</f>
        <v>0</v>
      </c>
      <c r="BJ551">
        <f>(AU551-AT551)/(AU551-AN551)</f>
        <v>0</v>
      </c>
      <c r="BK551">
        <f>(AO551-AU551)/(AO551-AN551)</f>
        <v>0</v>
      </c>
      <c r="BL551">
        <f>(BH551*BF551/AT551)</f>
        <v>0</v>
      </c>
      <c r="BM551">
        <f>(1-BL551)</f>
        <v>0</v>
      </c>
      <c r="BN551">
        <f>$B$11*CL551+$C$11*CM551+$F$11*CN551*(1-CQ551)</f>
        <v>0</v>
      </c>
      <c r="BO551">
        <f>BN551*BP551</f>
        <v>0</v>
      </c>
      <c r="BP551">
        <f>($B$11*$D$9+$C$11*$D$9+$F$11*((DA551+CS551)/MAX(DA551+CS551+DB551, 0.1)*$I$9+DB551/MAX(DA551+CS551+DB551, 0.1)*$J$9))/($B$11+$C$11+$F$11)</f>
        <v>0</v>
      </c>
      <c r="BQ551">
        <f>($B$11*$K$9+$C$11*$K$9+$F$11*((DA551+CS551)/MAX(DA551+CS551+DB551, 0.1)*$P$9+DB551/MAX(DA551+CS551+DB551, 0.1)*$Q$9))/($B$11+$C$11+$F$11)</f>
        <v>0</v>
      </c>
      <c r="BR551">
        <v>6</v>
      </c>
      <c r="BS551">
        <v>0.5</v>
      </c>
      <c r="BT551" t="s">
        <v>293</v>
      </c>
      <c r="BU551">
        <v>2</v>
      </c>
      <c r="BV551">
        <v>1626127381.6</v>
      </c>
      <c r="BW551">
        <v>399.580333333333</v>
      </c>
      <c r="BX551">
        <v>419.945</v>
      </c>
      <c r="BY551">
        <v>18.7895333333333</v>
      </c>
      <c r="BZ551">
        <v>11.9550666666667</v>
      </c>
      <c r="CA551">
        <v>397.454666666667</v>
      </c>
      <c r="CB551">
        <v>18.7419</v>
      </c>
      <c r="CC551">
        <v>900.013333333333</v>
      </c>
      <c r="CD551">
        <v>100.768333333333</v>
      </c>
      <c r="CE551">
        <v>0.113323666666667</v>
      </c>
      <c r="CF551">
        <v>34.5606666666667</v>
      </c>
      <c r="CG551">
        <v>31.8970666666667</v>
      </c>
      <c r="CH551">
        <v>999.9</v>
      </c>
      <c r="CI551">
        <v>0</v>
      </c>
      <c r="CJ551">
        <v>0</v>
      </c>
      <c r="CK551">
        <v>10010.0266666667</v>
      </c>
      <c r="CL551">
        <v>0</v>
      </c>
      <c r="CM551">
        <v>0.221023</v>
      </c>
      <c r="CN551">
        <v>1460.04</v>
      </c>
      <c r="CO551">
        <v>0.973009</v>
      </c>
      <c r="CP551">
        <v>0.0269914</v>
      </c>
      <c r="CQ551">
        <v>0</v>
      </c>
      <c r="CR551">
        <v>885.177</v>
      </c>
      <c r="CS551">
        <v>4.99999</v>
      </c>
      <c r="CT551">
        <v>13035.9</v>
      </c>
      <c r="CU551">
        <v>12728.7</v>
      </c>
      <c r="CV551">
        <v>41.5</v>
      </c>
      <c r="CW551">
        <v>42.875</v>
      </c>
      <c r="CX551">
        <v>42.312</v>
      </c>
      <c r="CY551">
        <v>42.625</v>
      </c>
      <c r="CZ551">
        <v>44.187</v>
      </c>
      <c r="DA551">
        <v>1415.77</v>
      </c>
      <c r="DB551">
        <v>39.27</v>
      </c>
      <c r="DC551">
        <v>0</v>
      </c>
      <c r="DD551">
        <v>1626127392.1</v>
      </c>
      <c r="DE551">
        <v>0</v>
      </c>
      <c r="DF551">
        <v>884.845730769231</v>
      </c>
      <c r="DG551">
        <v>0.708410271231755</v>
      </c>
      <c r="DH551">
        <v>23.6581195993994</v>
      </c>
      <c r="DI551">
        <v>13032.7461538462</v>
      </c>
      <c r="DJ551">
        <v>15</v>
      </c>
      <c r="DK551">
        <v>1626126261</v>
      </c>
      <c r="DL551" t="s">
        <v>294</v>
      </c>
      <c r="DM551">
        <v>1626126255</v>
      </c>
      <c r="DN551">
        <v>1626126261</v>
      </c>
      <c r="DO551">
        <v>7</v>
      </c>
      <c r="DP551">
        <v>0.339</v>
      </c>
      <c r="DQ551">
        <v>0.02</v>
      </c>
      <c r="DR551">
        <v>2.158</v>
      </c>
      <c r="DS551">
        <v>-0.064</v>
      </c>
      <c r="DT551">
        <v>420</v>
      </c>
      <c r="DU551">
        <v>4</v>
      </c>
      <c r="DV551">
        <v>0.09</v>
      </c>
      <c r="DW551">
        <v>0.05</v>
      </c>
      <c r="DX551">
        <v>-20.4145512195122</v>
      </c>
      <c r="DY551">
        <v>0.619233449477341</v>
      </c>
      <c r="DZ551">
        <v>0.0659973618170109</v>
      </c>
      <c r="EA551">
        <v>0</v>
      </c>
      <c r="EB551">
        <v>884.801575757576</v>
      </c>
      <c r="EC551">
        <v>0.447356292405714</v>
      </c>
      <c r="ED551">
        <v>0.259700880420322</v>
      </c>
      <c r="EE551">
        <v>1</v>
      </c>
      <c r="EF551">
        <v>6.82124804878049</v>
      </c>
      <c r="EG551">
        <v>0.086101463414636</v>
      </c>
      <c r="EH551">
        <v>0.0135739356083657</v>
      </c>
      <c r="EI551">
        <v>1</v>
      </c>
      <c r="EJ551">
        <v>2</v>
      </c>
      <c r="EK551">
        <v>3</v>
      </c>
      <c r="EL551" t="s">
        <v>340</v>
      </c>
      <c r="EM551">
        <v>100</v>
      </c>
      <c r="EN551">
        <v>100</v>
      </c>
      <c r="EO551">
        <v>2.126</v>
      </c>
      <c r="EP551">
        <v>0.048</v>
      </c>
      <c r="EQ551">
        <v>1.36772170046793</v>
      </c>
      <c r="ER551">
        <v>0.00225868272383977</v>
      </c>
      <c r="ES551">
        <v>-9.96746185667655e-07</v>
      </c>
      <c r="ET551">
        <v>2.83711317370827e-10</v>
      </c>
      <c r="EU551">
        <v>-0.063082517618382</v>
      </c>
      <c r="EV551">
        <v>-0.00217948432402501</v>
      </c>
      <c r="EW551">
        <v>0.000453263451741206</v>
      </c>
      <c r="EX551">
        <v>-1.16319206543697e-06</v>
      </c>
      <c r="EY551">
        <v>-2</v>
      </c>
      <c r="EZ551">
        <v>2196</v>
      </c>
      <c r="FA551">
        <v>1</v>
      </c>
      <c r="FB551">
        <v>25</v>
      </c>
      <c r="FC551">
        <v>18.8</v>
      </c>
      <c r="FD551">
        <v>18.7</v>
      </c>
      <c r="FE551">
        <v>18</v>
      </c>
      <c r="FF551">
        <v>951.075</v>
      </c>
      <c r="FG551">
        <v>436.617</v>
      </c>
      <c r="FH551">
        <v>42.7126</v>
      </c>
      <c r="FI551">
        <v>25.851</v>
      </c>
      <c r="FJ551">
        <v>30.0006</v>
      </c>
      <c r="FK551">
        <v>25.7171</v>
      </c>
      <c r="FL551">
        <v>25.7296</v>
      </c>
      <c r="FM551">
        <v>25.4552</v>
      </c>
      <c r="FN551">
        <v>35.9066</v>
      </c>
      <c r="FO551">
        <v>0</v>
      </c>
      <c r="FP551">
        <v>43.2</v>
      </c>
      <c r="FQ551">
        <v>420</v>
      </c>
      <c r="FR551">
        <v>12.2272</v>
      </c>
      <c r="FS551">
        <v>101.409</v>
      </c>
      <c r="FT551">
        <v>102.012</v>
      </c>
    </row>
    <row r="552" spans="1:176">
      <c r="A552">
        <v>536</v>
      </c>
      <c r="B552">
        <v>1626127384.6</v>
      </c>
      <c r="C552">
        <v>1070.09999990463</v>
      </c>
      <c r="D552" t="s">
        <v>1366</v>
      </c>
      <c r="E552" t="s">
        <v>1367</v>
      </c>
      <c r="F552">
        <v>1</v>
      </c>
      <c r="I552">
        <v>1626127383.6</v>
      </c>
      <c r="J552">
        <f>(K552)/1000</f>
        <v>0</v>
      </c>
      <c r="K552">
        <f>1000*CC552*AI552*(BY552-BZ552)/(100*BR552*(1000-AI552*BY552))</f>
        <v>0</v>
      </c>
      <c r="L552">
        <f>CC552*AI552*(BX552-BW552*(1000-AI552*BZ552)/(1000-AI552*BY552))/(100*BR552)</f>
        <v>0</v>
      </c>
      <c r="M552">
        <f>BW552 - IF(AI552&gt;1, L552*BR552*100.0/(AK552*CK552), 0)</f>
        <v>0</v>
      </c>
      <c r="N552">
        <f>((T552-J552/2)*M552-L552)/(T552+J552/2)</f>
        <v>0</v>
      </c>
      <c r="O552">
        <f>N552*(CD552+CE552)/1000.0</f>
        <v>0</v>
      </c>
      <c r="P552">
        <f>(BW552 - IF(AI552&gt;1, L552*BR552*100.0/(AK552*CK552), 0))*(CD552+CE552)/1000.0</f>
        <v>0</v>
      </c>
      <c r="Q552">
        <f>2.0/((1/S552-1/R552)+SIGN(S552)*SQRT((1/S552-1/R552)*(1/S552-1/R552) + 4*BS552/((BS552+1)*(BS552+1))*(2*1/S552*1/R552-1/R552*1/R552)))</f>
        <v>0</v>
      </c>
      <c r="R552">
        <f>IF(LEFT(BT552,1)&lt;&gt;"0",IF(LEFT(BT552,1)="1",3.0,BU552),$D$5+$E$5*(CK552*CD552/($K$5*1000))+$F$5*(CK552*CD552/($K$5*1000))*MAX(MIN(BR552,$J$5),$I$5)*MAX(MIN(BR552,$J$5),$I$5)+$G$5*MAX(MIN(BR552,$J$5),$I$5)*(CK552*CD552/($K$5*1000))+$H$5*(CK552*CD552/($K$5*1000))*(CK552*CD552/($K$5*1000)))</f>
        <v>0</v>
      </c>
      <c r="S552">
        <f>J552*(1000-(1000*0.61365*exp(17.502*W552/(240.97+W552))/(CD552+CE552)+BY552)/2)/(1000*0.61365*exp(17.502*W552/(240.97+W552))/(CD552+CE552)-BY552)</f>
        <v>0</v>
      </c>
      <c r="T552">
        <f>1/((BS552+1)/(Q552/1.6)+1/(R552/1.37)) + BS552/((BS552+1)/(Q552/1.6) + BS552/(R552/1.37))</f>
        <v>0</v>
      </c>
      <c r="U552">
        <f>(BN552*BQ552)</f>
        <v>0</v>
      </c>
      <c r="V552">
        <f>(CF552+(U552+2*0.95*5.67E-8*(((CF552+$B$7)+273)^4-(CF552+273)^4)-44100*J552)/(1.84*29.3*R552+8*0.95*5.67E-8*(CF552+273)^3))</f>
        <v>0</v>
      </c>
      <c r="W552">
        <f>($C$7*CG552+$D$7*CH552+$E$7*V552)</f>
        <v>0</v>
      </c>
      <c r="X552">
        <f>0.61365*exp(17.502*W552/(240.97+W552))</f>
        <v>0</v>
      </c>
      <c r="Y552">
        <f>(Z552/AA552*100)</f>
        <v>0</v>
      </c>
      <c r="Z552">
        <f>BY552*(CD552+CE552)/1000</f>
        <v>0</v>
      </c>
      <c r="AA552">
        <f>0.61365*exp(17.502*CF552/(240.97+CF552))</f>
        <v>0</v>
      </c>
      <c r="AB552">
        <f>(X552-BY552*(CD552+CE552)/1000)</f>
        <v>0</v>
      </c>
      <c r="AC552">
        <f>(-J552*44100)</f>
        <v>0</v>
      </c>
      <c r="AD552">
        <f>2*29.3*R552*0.92*(CF552-W552)</f>
        <v>0</v>
      </c>
      <c r="AE552">
        <f>2*0.95*5.67E-8*(((CF552+$B$7)+273)^4-(W552+273)^4)</f>
        <v>0</v>
      </c>
      <c r="AF552">
        <f>U552+AE552+AC552+AD552</f>
        <v>0</v>
      </c>
      <c r="AG552">
        <v>7</v>
      </c>
      <c r="AH552">
        <v>1</v>
      </c>
      <c r="AI552">
        <f>IF(AG552*$H$13&gt;=AK552,1.0,(AK552/(AK552-AG552*$H$13)))</f>
        <v>0</v>
      </c>
      <c r="AJ552">
        <f>(AI552-1)*100</f>
        <v>0</v>
      </c>
      <c r="AK552">
        <f>MAX(0,($B$13+$C$13*CK552)/(1+$D$13*CK552)*CD552/(CF552+273)*$E$13)</f>
        <v>0</v>
      </c>
      <c r="AL552" t="s">
        <v>292</v>
      </c>
      <c r="AM552" t="s">
        <v>292</v>
      </c>
      <c r="AN552">
        <v>0</v>
      </c>
      <c r="AO552">
        <v>0</v>
      </c>
      <c r="AP552">
        <f>1-AN552/AO552</f>
        <v>0</v>
      </c>
      <c r="AQ552">
        <v>0</v>
      </c>
      <c r="AR552" t="s">
        <v>292</v>
      </c>
      <c r="AS552" t="s">
        <v>292</v>
      </c>
      <c r="AT552">
        <v>0</v>
      </c>
      <c r="AU552">
        <v>0</v>
      </c>
      <c r="AV552">
        <f>1-AT552/AU552</f>
        <v>0</v>
      </c>
      <c r="AW552">
        <v>0.5</v>
      </c>
      <c r="AX552">
        <f>BO552</f>
        <v>0</v>
      </c>
      <c r="AY552">
        <f>L552</f>
        <v>0</v>
      </c>
      <c r="AZ552">
        <f>AV552*AW552*AX552</f>
        <v>0</v>
      </c>
      <c r="BA552">
        <f>(AY552-AQ552)/AX552</f>
        <v>0</v>
      </c>
      <c r="BB552">
        <f>(AO552-AU552)/AU552</f>
        <v>0</v>
      </c>
      <c r="BC552">
        <f>AN552/(AP552+AN552/AU552)</f>
        <v>0</v>
      </c>
      <c r="BD552" t="s">
        <v>292</v>
      </c>
      <c r="BE552">
        <v>0</v>
      </c>
      <c r="BF552">
        <f>IF(BE552&lt;&gt;0, BE552, BC552)</f>
        <v>0</v>
      </c>
      <c r="BG552">
        <f>1-BF552/AU552</f>
        <v>0</v>
      </c>
      <c r="BH552">
        <f>(AU552-AT552)/(AU552-BF552)</f>
        <v>0</v>
      </c>
      <c r="BI552">
        <f>(AO552-AU552)/(AO552-BF552)</f>
        <v>0</v>
      </c>
      <c r="BJ552">
        <f>(AU552-AT552)/(AU552-AN552)</f>
        <v>0</v>
      </c>
      <c r="BK552">
        <f>(AO552-AU552)/(AO552-AN552)</f>
        <v>0</v>
      </c>
      <c r="BL552">
        <f>(BH552*BF552/AT552)</f>
        <v>0</v>
      </c>
      <c r="BM552">
        <f>(1-BL552)</f>
        <v>0</v>
      </c>
      <c r="BN552">
        <f>$B$11*CL552+$C$11*CM552+$F$11*CN552*(1-CQ552)</f>
        <v>0</v>
      </c>
      <c r="BO552">
        <f>BN552*BP552</f>
        <v>0</v>
      </c>
      <c r="BP552">
        <f>($B$11*$D$9+$C$11*$D$9+$F$11*((DA552+CS552)/MAX(DA552+CS552+DB552, 0.1)*$I$9+DB552/MAX(DA552+CS552+DB552, 0.1)*$J$9))/($B$11+$C$11+$F$11)</f>
        <v>0</v>
      </c>
      <c r="BQ552">
        <f>($B$11*$K$9+$C$11*$K$9+$F$11*((DA552+CS552)/MAX(DA552+CS552+DB552, 0.1)*$P$9+DB552/MAX(DA552+CS552+DB552, 0.1)*$Q$9))/($B$11+$C$11+$F$11)</f>
        <v>0</v>
      </c>
      <c r="BR552">
        <v>6</v>
      </c>
      <c r="BS552">
        <v>0.5</v>
      </c>
      <c r="BT552" t="s">
        <v>293</v>
      </c>
      <c r="BU552">
        <v>2</v>
      </c>
      <c r="BV552">
        <v>1626127383.6</v>
      </c>
      <c r="BW552">
        <v>399.620333333333</v>
      </c>
      <c r="BX552">
        <v>419.905666666667</v>
      </c>
      <c r="BY552">
        <v>18.8382333333333</v>
      </c>
      <c r="BZ552">
        <v>12.0152333333333</v>
      </c>
      <c r="CA552">
        <v>397.494333333333</v>
      </c>
      <c r="CB552">
        <v>18.7899666666667</v>
      </c>
      <c r="CC552">
        <v>900.064333333333</v>
      </c>
      <c r="CD552">
        <v>100.769</v>
      </c>
      <c r="CE552">
        <v>0.113231</v>
      </c>
      <c r="CF552">
        <v>34.6001</v>
      </c>
      <c r="CG552">
        <v>31.9360333333333</v>
      </c>
      <c r="CH552">
        <v>999.9</v>
      </c>
      <c r="CI552">
        <v>0</v>
      </c>
      <c r="CJ552">
        <v>0</v>
      </c>
      <c r="CK552">
        <v>10005.8466666667</v>
      </c>
      <c r="CL552">
        <v>0</v>
      </c>
      <c r="CM552">
        <v>0.221023</v>
      </c>
      <c r="CN552">
        <v>1460.03</v>
      </c>
      <c r="CO552">
        <v>0.973009</v>
      </c>
      <c r="CP552">
        <v>0.0269914</v>
      </c>
      <c r="CQ552">
        <v>0</v>
      </c>
      <c r="CR552">
        <v>885.067666666667</v>
      </c>
      <c r="CS552">
        <v>4.99999</v>
      </c>
      <c r="CT552">
        <v>13036.9</v>
      </c>
      <c r="CU552">
        <v>12728.6666666667</v>
      </c>
      <c r="CV552">
        <v>41.5413333333333</v>
      </c>
      <c r="CW552">
        <v>42.8956666666667</v>
      </c>
      <c r="CX552">
        <v>42.312</v>
      </c>
      <c r="CY552">
        <v>42.625</v>
      </c>
      <c r="CZ552">
        <v>44.187</v>
      </c>
      <c r="DA552">
        <v>1415.76</v>
      </c>
      <c r="DB552">
        <v>39.27</v>
      </c>
      <c r="DC552">
        <v>0</v>
      </c>
      <c r="DD552">
        <v>1626127393.9</v>
      </c>
      <c r="DE552">
        <v>0</v>
      </c>
      <c r="DF552">
        <v>884.86268</v>
      </c>
      <c r="DG552">
        <v>1.70107693236155</v>
      </c>
      <c r="DH552">
        <v>24.0846152926832</v>
      </c>
      <c r="DI552">
        <v>13033.588</v>
      </c>
      <c r="DJ552">
        <v>15</v>
      </c>
      <c r="DK552">
        <v>1626126261</v>
      </c>
      <c r="DL552" t="s">
        <v>294</v>
      </c>
      <c r="DM552">
        <v>1626126255</v>
      </c>
      <c r="DN552">
        <v>1626126261</v>
      </c>
      <c r="DO552">
        <v>7</v>
      </c>
      <c r="DP552">
        <v>0.339</v>
      </c>
      <c r="DQ552">
        <v>0.02</v>
      </c>
      <c r="DR552">
        <v>2.158</v>
      </c>
      <c r="DS552">
        <v>-0.064</v>
      </c>
      <c r="DT552">
        <v>420</v>
      </c>
      <c r="DU552">
        <v>4</v>
      </c>
      <c r="DV552">
        <v>0.09</v>
      </c>
      <c r="DW552">
        <v>0.05</v>
      </c>
      <c r="DX552">
        <v>-20.3944097560976</v>
      </c>
      <c r="DY552">
        <v>0.566765853658517</v>
      </c>
      <c r="DZ552">
        <v>0.0613483528110041</v>
      </c>
      <c r="EA552">
        <v>0</v>
      </c>
      <c r="EB552">
        <v>884.82603030303</v>
      </c>
      <c r="EC552">
        <v>0.713520646243826</v>
      </c>
      <c r="ED552">
        <v>0.267929602337996</v>
      </c>
      <c r="EE552">
        <v>1</v>
      </c>
      <c r="EF552">
        <v>6.82222097560976</v>
      </c>
      <c r="EG552">
        <v>0.0861648083623863</v>
      </c>
      <c r="EH552">
        <v>0.0136029408235199</v>
      </c>
      <c r="EI552">
        <v>1</v>
      </c>
      <c r="EJ552">
        <v>2</v>
      </c>
      <c r="EK552">
        <v>3</v>
      </c>
      <c r="EL552" t="s">
        <v>340</v>
      </c>
      <c r="EM552">
        <v>100</v>
      </c>
      <c r="EN552">
        <v>100</v>
      </c>
      <c r="EO552">
        <v>2.126</v>
      </c>
      <c r="EP552">
        <v>0.0486</v>
      </c>
      <c r="EQ552">
        <v>1.36772170046793</v>
      </c>
      <c r="ER552">
        <v>0.00225868272383977</v>
      </c>
      <c r="ES552">
        <v>-9.96746185667655e-07</v>
      </c>
      <c r="ET552">
        <v>2.83711317370827e-10</v>
      </c>
      <c r="EU552">
        <v>-0.063082517618382</v>
      </c>
      <c r="EV552">
        <v>-0.00217948432402501</v>
      </c>
      <c r="EW552">
        <v>0.000453263451741206</v>
      </c>
      <c r="EX552">
        <v>-1.16319206543697e-06</v>
      </c>
      <c r="EY552">
        <v>-2</v>
      </c>
      <c r="EZ552">
        <v>2196</v>
      </c>
      <c r="FA552">
        <v>1</v>
      </c>
      <c r="FB552">
        <v>25</v>
      </c>
      <c r="FC552">
        <v>18.8</v>
      </c>
      <c r="FD552">
        <v>18.7</v>
      </c>
      <c r="FE552">
        <v>18</v>
      </c>
      <c r="FF552">
        <v>951.152</v>
      </c>
      <c r="FG552">
        <v>436.711</v>
      </c>
      <c r="FH552">
        <v>42.758</v>
      </c>
      <c r="FI552">
        <v>25.8556</v>
      </c>
      <c r="FJ552">
        <v>30.0007</v>
      </c>
      <c r="FK552">
        <v>25.72</v>
      </c>
      <c r="FL552">
        <v>25.7321</v>
      </c>
      <c r="FM552">
        <v>25.4571</v>
      </c>
      <c r="FN552">
        <v>35.9066</v>
      </c>
      <c r="FO552">
        <v>0</v>
      </c>
      <c r="FP552">
        <v>43.3</v>
      </c>
      <c r="FQ552">
        <v>420</v>
      </c>
      <c r="FR552">
        <v>12.2356</v>
      </c>
      <c r="FS552">
        <v>101.409</v>
      </c>
      <c r="FT552">
        <v>102.011</v>
      </c>
    </row>
    <row r="553" spans="1:176">
      <c r="A553">
        <v>537</v>
      </c>
      <c r="B553">
        <v>1626127386.6</v>
      </c>
      <c r="C553">
        <v>1072.09999990463</v>
      </c>
      <c r="D553" t="s">
        <v>1368</v>
      </c>
      <c r="E553" t="s">
        <v>1369</v>
      </c>
      <c r="F553">
        <v>1</v>
      </c>
      <c r="I553">
        <v>1626127385.6</v>
      </c>
      <c r="J553">
        <f>(K553)/1000</f>
        <v>0</v>
      </c>
      <c r="K553">
        <f>1000*CC553*AI553*(BY553-BZ553)/(100*BR553*(1000-AI553*BY553))</f>
        <v>0</v>
      </c>
      <c r="L553">
        <f>CC553*AI553*(BX553-BW553*(1000-AI553*BZ553)/(1000-AI553*BY553))/(100*BR553)</f>
        <v>0</v>
      </c>
      <c r="M553">
        <f>BW553 - IF(AI553&gt;1, L553*BR553*100.0/(AK553*CK553), 0)</f>
        <v>0</v>
      </c>
      <c r="N553">
        <f>((T553-J553/2)*M553-L553)/(T553+J553/2)</f>
        <v>0</v>
      </c>
      <c r="O553">
        <f>N553*(CD553+CE553)/1000.0</f>
        <v>0</v>
      </c>
      <c r="P553">
        <f>(BW553 - IF(AI553&gt;1, L553*BR553*100.0/(AK553*CK553), 0))*(CD553+CE553)/1000.0</f>
        <v>0</v>
      </c>
      <c r="Q553">
        <f>2.0/((1/S553-1/R553)+SIGN(S553)*SQRT((1/S553-1/R553)*(1/S553-1/R553) + 4*BS553/((BS553+1)*(BS553+1))*(2*1/S553*1/R553-1/R553*1/R553)))</f>
        <v>0</v>
      </c>
      <c r="R553">
        <f>IF(LEFT(BT553,1)&lt;&gt;"0",IF(LEFT(BT553,1)="1",3.0,BU553),$D$5+$E$5*(CK553*CD553/($K$5*1000))+$F$5*(CK553*CD553/($K$5*1000))*MAX(MIN(BR553,$J$5),$I$5)*MAX(MIN(BR553,$J$5),$I$5)+$G$5*MAX(MIN(BR553,$J$5),$I$5)*(CK553*CD553/($K$5*1000))+$H$5*(CK553*CD553/($K$5*1000))*(CK553*CD553/($K$5*1000)))</f>
        <v>0</v>
      </c>
      <c r="S553">
        <f>J553*(1000-(1000*0.61365*exp(17.502*W553/(240.97+W553))/(CD553+CE553)+BY553)/2)/(1000*0.61365*exp(17.502*W553/(240.97+W553))/(CD553+CE553)-BY553)</f>
        <v>0</v>
      </c>
      <c r="T553">
        <f>1/((BS553+1)/(Q553/1.6)+1/(R553/1.37)) + BS553/((BS553+1)/(Q553/1.6) + BS553/(R553/1.37))</f>
        <v>0</v>
      </c>
      <c r="U553">
        <f>(BN553*BQ553)</f>
        <v>0</v>
      </c>
      <c r="V553">
        <f>(CF553+(U553+2*0.95*5.67E-8*(((CF553+$B$7)+273)^4-(CF553+273)^4)-44100*J553)/(1.84*29.3*R553+8*0.95*5.67E-8*(CF553+273)^3))</f>
        <v>0</v>
      </c>
      <c r="W553">
        <f>($C$7*CG553+$D$7*CH553+$E$7*V553)</f>
        <v>0</v>
      </c>
      <c r="X553">
        <f>0.61365*exp(17.502*W553/(240.97+W553))</f>
        <v>0</v>
      </c>
      <c r="Y553">
        <f>(Z553/AA553*100)</f>
        <v>0</v>
      </c>
      <c r="Z553">
        <f>BY553*(CD553+CE553)/1000</f>
        <v>0</v>
      </c>
      <c r="AA553">
        <f>0.61365*exp(17.502*CF553/(240.97+CF553))</f>
        <v>0</v>
      </c>
      <c r="AB553">
        <f>(X553-BY553*(CD553+CE553)/1000)</f>
        <v>0</v>
      </c>
      <c r="AC553">
        <f>(-J553*44100)</f>
        <v>0</v>
      </c>
      <c r="AD553">
        <f>2*29.3*R553*0.92*(CF553-W553)</f>
        <v>0</v>
      </c>
      <c r="AE553">
        <f>2*0.95*5.67E-8*(((CF553+$B$7)+273)^4-(W553+273)^4)</f>
        <v>0</v>
      </c>
      <c r="AF553">
        <f>U553+AE553+AC553+AD553</f>
        <v>0</v>
      </c>
      <c r="AG553">
        <v>7</v>
      </c>
      <c r="AH553">
        <v>1</v>
      </c>
      <c r="AI553">
        <f>IF(AG553*$H$13&gt;=AK553,1.0,(AK553/(AK553-AG553*$H$13)))</f>
        <v>0</v>
      </c>
      <c r="AJ553">
        <f>(AI553-1)*100</f>
        <v>0</v>
      </c>
      <c r="AK553">
        <f>MAX(0,($B$13+$C$13*CK553)/(1+$D$13*CK553)*CD553/(CF553+273)*$E$13)</f>
        <v>0</v>
      </c>
      <c r="AL553" t="s">
        <v>292</v>
      </c>
      <c r="AM553" t="s">
        <v>292</v>
      </c>
      <c r="AN553">
        <v>0</v>
      </c>
      <c r="AO553">
        <v>0</v>
      </c>
      <c r="AP553">
        <f>1-AN553/AO553</f>
        <v>0</v>
      </c>
      <c r="AQ553">
        <v>0</v>
      </c>
      <c r="AR553" t="s">
        <v>292</v>
      </c>
      <c r="AS553" t="s">
        <v>292</v>
      </c>
      <c r="AT553">
        <v>0</v>
      </c>
      <c r="AU553">
        <v>0</v>
      </c>
      <c r="AV553">
        <f>1-AT553/AU553</f>
        <v>0</v>
      </c>
      <c r="AW553">
        <v>0.5</v>
      </c>
      <c r="AX553">
        <f>BO553</f>
        <v>0</v>
      </c>
      <c r="AY553">
        <f>L553</f>
        <v>0</v>
      </c>
      <c r="AZ553">
        <f>AV553*AW553*AX553</f>
        <v>0</v>
      </c>
      <c r="BA553">
        <f>(AY553-AQ553)/AX553</f>
        <v>0</v>
      </c>
      <c r="BB553">
        <f>(AO553-AU553)/AU553</f>
        <v>0</v>
      </c>
      <c r="BC553">
        <f>AN553/(AP553+AN553/AU553)</f>
        <v>0</v>
      </c>
      <c r="BD553" t="s">
        <v>292</v>
      </c>
      <c r="BE553">
        <v>0</v>
      </c>
      <c r="BF553">
        <f>IF(BE553&lt;&gt;0, BE553, BC553)</f>
        <v>0</v>
      </c>
      <c r="BG553">
        <f>1-BF553/AU553</f>
        <v>0</v>
      </c>
      <c r="BH553">
        <f>(AU553-AT553)/(AU553-BF553)</f>
        <v>0</v>
      </c>
      <c r="BI553">
        <f>(AO553-AU553)/(AO553-BF553)</f>
        <v>0</v>
      </c>
      <c r="BJ553">
        <f>(AU553-AT553)/(AU553-AN553)</f>
        <v>0</v>
      </c>
      <c r="BK553">
        <f>(AO553-AU553)/(AO553-AN553)</f>
        <v>0</v>
      </c>
      <c r="BL553">
        <f>(BH553*BF553/AT553)</f>
        <v>0</v>
      </c>
      <c r="BM553">
        <f>(1-BL553)</f>
        <v>0</v>
      </c>
      <c r="BN553">
        <f>$B$11*CL553+$C$11*CM553+$F$11*CN553*(1-CQ553)</f>
        <v>0</v>
      </c>
      <c r="BO553">
        <f>BN553*BP553</f>
        <v>0</v>
      </c>
      <c r="BP553">
        <f>($B$11*$D$9+$C$11*$D$9+$F$11*((DA553+CS553)/MAX(DA553+CS553+DB553, 0.1)*$I$9+DB553/MAX(DA553+CS553+DB553, 0.1)*$J$9))/($B$11+$C$11+$F$11)</f>
        <v>0</v>
      </c>
      <c r="BQ553">
        <f>($B$11*$K$9+$C$11*$K$9+$F$11*((DA553+CS553)/MAX(DA553+CS553+DB553, 0.1)*$P$9+DB553/MAX(DA553+CS553+DB553, 0.1)*$Q$9))/($B$11+$C$11+$F$11)</f>
        <v>0</v>
      </c>
      <c r="BR553">
        <v>6</v>
      </c>
      <c r="BS553">
        <v>0.5</v>
      </c>
      <c r="BT553" t="s">
        <v>293</v>
      </c>
      <c r="BU553">
        <v>2</v>
      </c>
      <c r="BV553">
        <v>1626127385.6</v>
      </c>
      <c r="BW553">
        <v>399.64</v>
      </c>
      <c r="BX553">
        <v>419.922</v>
      </c>
      <c r="BY553">
        <v>18.8933666666667</v>
      </c>
      <c r="BZ553">
        <v>12.0653666666667</v>
      </c>
      <c r="CA553">
        <v>397.514</v>
      </c>
      <c r="CB553">
        <v>18.8443666666667</v>
      </c>
      <c r="CC553">
        <v>900.022</v>
      </c>
      <c r="CD553">
        <v>100.768</v>
      </c>
      <c r="CE553">
        <v>0.112722333333333</v>
      </c>
      <c r="CF553">
        <v>34.6396</v>
      </c>
      <c r="CG553">
        <v>31.9773666666667</v>
      </c>
      <c r="CH553">
        <v>999.9</v>
      </c>
      <c r="CI553">
        <v>0</v>
      </c>
      <c r="CJ553">
        <v>0</v>
      </c>
      <c r="CK553">
        <v>10003.9733333333</v>
      </c>
      <c r="CL553">
        <v>0</v>
      </c>
      <c r="CM553">
        <v>0.221023</v>
      </c>
      <c r="CN553">
        <v>1459.94</v>
      </c>
      <c r="CO553">
        <v>0.973007333333333</v>
      </c>
      <c r="CP553">
        <v>0.0269929666666667</v>
      </c>
      <c r="CQ553">
        <v>0</v>
      </c>
      <c r="CR553">
        <v>884.952</v>
      </c>
      <c r="CS553">
        <v>4.99999</v>
      </c>
      <c r="CT553">
        <v>13037</v>
      </c>
      <c r="CU553">
        <v>12727.8666666667</v>
      </c>
      <c r="CV553">
        <v>41.562</v>
      </c>
      <c r="CW553">
        <v>42.875</v>
      </c>
      <c r="CX553">
        <v>42.312</v>
      </c>
      <c r="CY553">
        <v>42.625</v>
      </c>
      <c r="CZ553">
        <v>44.229</v>
      </c>
      <c r="DA553">
        <v>1415.67</v>
      </c>
      <c r="DB553">
        <v>39.27</v>
      </c>
      <c r="DC553">
        <v>0</v>
      </c>
      <c r="DD553">
        <v>1626127395.7</v>
      </c>
      <c r="DE553">
        <v>0</v>
      </c>
      <c r="DF553">
        <v>884.880115384615</v>
      </c>
      <c r="DG553">
        <v>1.54806839059912</v>
      </c>
      <c r="DH553">
        <v>25.7982905755305</v>
      </c>
      <c r="DI553">
        <v>13034.1384615385</v>
      </c>
      <c r="DJ553">
        <v>15</v>
      </c>
      <c r="DK553">
        <v>1626126261</v>
      </c>
      <c r="DL553" t="s">
        <v>294</v>
      </c>
      <c r="DM553">
        <v>1626126255</v>
      </c>
      <c r="DN553">
        <v>1626126261</v>
      </c>
      <c r="DO553">
        <v>7</v>
      </c>
      <c r="DP553">
        <v>0.339</v>
      </c>
      <c r="DQ553">
        <v>0.02</v>
      </c>
      <c r="DR553">
        <v>2.158</v>
      </c>
      <c r="DS553">
        <v>-0.064</v>
      </c>
      <c r="DT553">
        <v>420</v>
      </c>
      <c r="DU553">
        <v>4</v>
      </c>
      <c r="DV553">
        <v>0.09</v>
      </c>
      <c r="DW553">
        <v>0.05</v>
      </c>
      <c r="DX553">
        <v>-20.3744341463415</v>
      </c>
      <c r="DY553">
        <v>0.595793728223001</v>
      </c>
      <c r="DZ553">
        <v>0.0640926562885712</v>
      </c>
      <c r="EA553">
        <v>0</v>
      </c>
      <c r="EB553">
        <v>884.859971428571</v>
      </c>
      <c r="EC553">
        <v>0.836588698313313</v>
      </c>
      <c r="ED553">
        <v>0.270901298389994</v>
      </c>
      <c r="EE553">
        <v>1</v>
      </c>
      <c r="EF553">
        <v>6.82335707317073</v>
      </c>
      <c r="EG553">
        <v>0.0697691289198536</v>
      </c>
      <c r="EH553">
        <v>0.0131838051511291</v>
      </c>
      <c r="EI553">
        <v>1</v>
      </c>
      <c r="EJ553">
        <v>2</v>
      </c>
      <c r="EK553">
        <v>3</v>
      </c>
      <c r="EL553" t="s">
        <v>340</v>
      </c>
      <c r="EM553">
        <v>100</v>
      </c>
      <c r="EN553">
        <v>100</v>
      </c>
      <c r="EO553">
        <v>2.126</v>
      </c>
      <c r="EP553">
        <v>0.0494</v>
      </c>
      <c r="EQ553">
        <v>1.36772170046793</v>
      </c>
      <c r="ER553">
        <v>0.00225868272383977</v>
      </c>
      <c r="ES553">
        <v>-9.96746185667655e-07</v>
      </c>
      <c r="ET553">
        <v>2.83711317370827e-10</v>
      </c>
      <c r="EU553">
        <v>-0.063082517618382</v>
      </c>
      <c r="EV553">
        <v>-0.00217948432402501</v>
      </c>
      <c r="EW553">
        <v>0.000453263451741206</v>
      </c>
      <c r="EX553">
        <v>-1.16319206543697e-06</v>
      </c>
      <c r="EY553">
        <v>-2</v>
      </c>
      <c r="EZ553">
        <v>2196</v>
      </c>
      <c r="FA553">
        <v>1</v>
      </c>
      <c r="FB553">
        <v>25</v>
      </c>
      <c r="FC553">
        <v>18.9</v>
      </c>
      <c r="FD553">
        <v>18.8</v>
      </c>
      <c r="FE553">
        <v>18</v>
      </c>
      <c r="FF553">
        <v>951.074</v>
      </c>
      <c r="FG553">
        <v>436.794</v>
      </c>
      <c r="FH553">
        <v>42.8029</v>
      </c>
      <c r="FI553">
        <v>25.8599</v>
      </c>
      <c r="FJ553">
        <v>30.0006</v>
      </c>
      <c r="FK553">
        <v>25.723</v>
      </c>
      <c r="FL553">
        <v>25.7348</v>
      </c>
      <c r="FM553">
        <v>25.4583</v>
      </c>
      <c r="FN553">
        <v>35.6038</v>
      </c>
      <c r="FO553">
        <v>0</v>
      </c>
      <c r="FP553">
        <v>43.3</v>
      </c>
      <c r="FQ553">
        <v>420</v>
      </c>
      <c r="FR553">
        <v>12.2436</v>
      </c>
      <c r="FS553">
        <v>101.409</v>
      </c>
      <c r="FT553">
        <v>102.011</v>
      </c>
    </row>
    <row r="554" spans="1:176">
      <c r="A554">
        <v>538</v>
      </c>
      <c r="B554">
        <v>1626127388.6</v>
      </c>
      <c r="C554">
        <v>1074.09999990463</v>
      </c>
      <c r="D554" t="s">
        <v>1370</v>
      </c>
      <c r="E554" t="s">
        <v>1371</v>
      </c>
      <c r="F554">
        <v>1</v>
      </c>
      <c r="I554">
        <v>1626127387.6</v>
      </c>
      <c r="J554">
        <f>(K554)/1000</f>
        <v>0</v>
      </c>
      <c r="K554">
        <f>1000*CC554*AI554*(BY554-BZ554)/(100*BR554*(1000-AI554*BY554))</f>
        <v>0</v>
      </c>
      <c r="L554">
        <f>CC554*AI554*(BX554-BW554*(1000-AI554*BZ554)/(1000-AI554*BY554))/(100*BR554)</f>
        <v>0</v>
      </c>
      <c r="M554">
        <f>BW554 - IF(AI554&gt;1, L554*BR554*100.0/(AK554*CK554), 0)</f>
        <v>0</v>
      </c>
      <c r="N554">
        <f>((T554-J554/2)*M554-L554)/(T554+J554/2)</f>
        <v>0</v>
      </c>
      <c r="O554">
        <f>N554*(CD554+CE554)/1000.0</f>
        <v>0</v>
      </c>
      <c r="P554">
        <f>(BW554 - IF(AI554&gt;1, L554*BR554*100.0/(AK554*CK554), 0))*(CD554+CE554)/1000.0</f>
        <v>0</v>
      </c>
      <c r="Q554">
        <f>2.0/((1/S554-1/R554)+SIGN(S554)*SQRT((1/S554-1/R554)*(1/S554-1/R554) + 4*BS554/((BS554+1)*(BS554+1))*(2*1/S554*1/R554-1/R554*1/R554)))</f>
        <v>0</v>
      </c>
      <c r="R554">
        <f>IF(LEFT(BT554,1)&lt;&gt;"0",IF(LEFT(BT554,1)="1",3.0,BU554),$D$5+$E$5*(CK554*CD554/($K$5*1000))+$F$5*(CK554*CD554/($K$5*1000))*MAX(MIN(BR554,$J$5),$I$5)*MAX(MIN(BR554,$J$5),$I$5)+$G$5*MAX(MIN(BR554,$J$5),$I$5)*(CK554*CD554/($K$5*1000))+$H$5*(CK554*CD554/($K$5*1000))*(CK554*CD554/($K$5*1000)))</f>
        <v>0</v>
      </c>
      <c r="S554">
        <f>J554*(1000-(1000*0.61365*exp(17.502*W554/(240.97+W554))/(CD554+CE554)+BY554)/2)/(1000*0.61365*exp(17.502*W554/(240.97+W554))/(CD554+CE554)-BY554)</f>
        <v>0</v>
      </c>
      <c r="T554">
        <f>1/((BS554+1)/(Q554/1.6)+1/(R554/1.37)) + BS554/((BS554+1)/(Q554/1.6) + BS554/(R554/1.37))</f>
        <v>0</v>
      </c>
      <c r="U554">
        <f>(BN554*BQ554)</f>
        <v>0</v>
      </c>
      <c r="V554">
        <f>(CF554+(U554+2*0.95*5.67E-8*(((CF554+$B$7)+273)^4-(CF554+273)^4)-44100*J554)/(1.84*29.3*R554+8*0.95*5.67E-8*(CF554+273)^3))</f>
        <v>0</v>
      </c>
      <c r="W554">
        <f>($C$7*CG554+$D$7*CH554+$E$7*V554)</f>
        <v>0</v>
      </c>
      <c r="X554">
        <f>0.61365*exp(17.502*W554/(240.97+W554))</f>
        <v>0</v>
      </c>
      <c r="Y554">
        <f>(Z554/AA554*100)</f>
        <v>0</v>
      </c>
      <c r="Z554">
        <f>BY554*(CD554+CE554)/1000</f>
        <v>0</v>
      </c>
      <c r="AA554">
        <f>0.61365*exp(17.502*CF554/(240.97+CF554))</f>
        <v>0</v>
      </c>
      <c r="AB554">
        <f>(X554-BY554*(CD554+CE554)/1000)</f>
        <v>0</v>
      </c>
      <c r="AC554">
        <f>(-J554*44100)</f>
        <v>0</v>
      </c>
      <c r="AD554">
        <f>2*29.3*R554*0.92*(CF554-W554)</f>
        <v>0</v>
      </c>
      <c r="AE554">
        <f>2*0.95*5.67E-8*(((CF554+$B$7)+273)^4-(W554+273)^4)</f>
        <v>0</v>
      </c>
      <c r="AF554">
        <f>U554+AE554+AC554+AD554</f>
        <v>0</v>
      </c>
      <c r="AG554">
        <v>7</v>
      </c>
      <c r="AH554">
        <v>1</v>
      </c>
      <c r="AI554">
        <f>IF(AG554*$H$13&gt;=AK554,1.0,(AK554/(AK554-AG554*$H$13)))</f>
        <v>0</v>
      </c>
      <c r="AJ554">
        <f>(AI554-1)*100</f>
        <v>0</v>
      </c>
      <c r="AK554">
        <f>MAX(0,($B$13+$C$13*CK554)/(1+$D$13*CK554)*CD554/(CF554+273)*$E$13)</f>
        <v>0</v>
      </c>
      <c r="AL554" t="s">
        <v>292</v>
      </c>
      <c r="AM554" t="s">
        <v>292</v>
      </c>
      <c r="AN554">
        <v>0</v>
      </c>
      <c r="AO554">
        <v>0</v>
      </c>
      <c r="AP554">
        <f>1-AN554/AO554</f>
        <v>0</v>
      </c>
      <c r="AQ554">
        <v>0</v>
      </c>
      <c r="AR554" t="s">
        <v>292</v>
      </c>
      <c r="AS554" t="s">
        <v>292</v>
      </c>
      <c r="AT554">
        <v>0</v>
      </c>
      <c r="AU554">
        <v>0</v>
      </c>
      <c r="AV554">
        <f>1-AT554/AU554</f>
        <v>0</v>
      </c>
      <c r="AW554">
        <v>0.5</v>
      </c>
      <c r="AX554">
        <f>BO554</f>
        <v>0</v>
      </c>
      <c r="AY554">
        <f>L554</f>
        <v>0</v>
      </c>
      <c r="AZ554">
        <f>AV554*AW554*AX554</f>
        <v>0</v>
      </c>
      <c r="BA554">
        <f>(AY554-AQ554)/AX554</f>
        <v>0</v>
      </c>
      <c r="BB554">
        <f>(AO554-AU554)/AU554</f>
        <v>0</v>
      </c>
      <c r="BC554">
        <f>AN554/(AP554+AN554/AU554)</f>
        <v>0</v>
      </c>
      <c r="BD554" t="s">
        <v>292</v>
      </c>
      <c r="BE554">
        <v>0</v>
      </c>
      <c r="BF554">
        <f>IF(BE554&lt;&gt;0, BE554, BC554)</f>
        <v>0</v>
      </c>
      <c r="BG554">
        <f>1-BF554/AU554</f>
        <v>0</v>
      </c>
      <c r="BH554">
        <f>(AU554-AT554)/(AU554-BF554)</f>
        <v>0</v>
      </c>
      <c r="BI554">
        <f>(AO554-AU554)/(AO554-BF554)</f>
        <v>0</v>
      </c>
      <c r="BJ554">
        <f>(AU554-AT554)/(AU554-AN554)</f>
        <v>0</v>
      </c>
      <c r="BK554">
        <f>(AO554-AU554)/(AO554-AN554)</f>
        <v>0</v>
      </c>
      <c r="BL554">
        <f>(BH554*BF554/AT554)</f>
        <v>0</v>
      </c>
      <c r="BM554">
        <f>(1-BL554)</f>
        <v>0</v>
      </c>
      <c r="BN554">
        <f>$B$11*CL554+$C$11*CM554+$F$11*CN554*(1-CQ554)</f>
        <v>0</v>
      </c>
      <c r="BO554">
        <f>BN554*BP554</f>
        <v>0</v>
      </c>
      <c r="BP554">
        <f>($B$11*$D$9+$C$11*$D$9+$F$11*((DA554+CS554)/MAX(DA554+CS554+DB554, 0.1)*$I$9+DB554/MAX(DA554+CS554+DB554, 0.1)*$J$9))/($B$11+$C$11+$F$11)</f>
        <v>0</v>
      </c>
      <c r="BQ554">
        <f>($B$11*$K$9+$C$11*$K$9+$F$11*((DA554+CS554)/MAX(DA554+CS554+DB554, 0.1)*$P$9+DB554/MAX(DA554+CS554+DB554, 0.1)*$Q$9))/($B$11+$C$11+$F$11)</f>
        <v>0</v>
      </c>
      <c r="BR554">
        <v>6</v>
      </c>
      <c r="BS554">
        <v>0.5</v>
      </c>
      <c r="BT554" t="s">
        <v>293</v>
      </c>
      <c r="BU554">
        <v>2</v>
      </c>
      <c r="BV554">
        <v>1626127387.6</v>
      </c>
      <c r="BW554">
        <v>399.662333333333</v>
      </c>
      <c r="BX554">
        <v>419.926666666667</v>
      </c>
      <c r="BY554">
        <v>18.9406666666667</v>
      </c>
      <c r="BZ554">
        <v>12.0955333333333</v>
      </c>
      <c r="CA554">
        <v>397.536333333333</v>
      </c>
      <c r="CB554">
        <v>18.891</v>
      </c>
      <c r="CC554">
        <v>900.029333333333</v>
      </c>
      <c r="CD554">
        <v>100.767</v>
      </c>
      <c r="CE554">
        <v>0.113403333333333</v>
      </c>
      <c r="CF554">
        <v>34.6778</v>
      </c>
      <c r="CG554">
        <v>32.0096</v>
      </c>
      <c r="CH554">
        <v>999.9</v>
      </c>
      <c r="CI554">
        <v>0</v>
      </c>
      <c r="CJ554">
        <v>0</v>
      </c>
      <c r="CK554">
        <v>9993.94</v>
      </c>
      <c r="CL554">
        <v>0</v>
      </c>
      <c r="CM554">
        <v>0.221023</v>
      </c>
      <c r="CN554">
        <v>1460.02</v>
      </c>
      <c r="CO554">
        <v>0.973009</v>
      </c>
      <c r="CP554">
        <v>0.0269914</v>
      </c>
      <c r="CQ554">
        <v>0</v>
      </c>
      <c r="CR554">
        <v>885.037</v>
      </c>
      <c r="CS554">
        <v>4.99999</v>
      </c>
      <c r="CT554">
        <v>13038.4333333333</v>
      </c>
      <c r="CU554">
        <v>12728.5333333333</v>
      </c>
      <c r="CV554">
        <v>41.562</v>
      </c>
      <c r="CW554">
        <v>42.875</v>
      </c>
      <c r="CX554">
        <v>42.312</v>
      </c>
      <c r="CY554">
        <v>42.625</v>
      </c>
      <c r="CZ554">
        <v>44.25</v>
      </c>
      <c r="DA554">
        <v>1415.75</v>
      </c>
      <c r="DB554">
        <v>39.27</v>
      </c>
      <c r="DC554">
        <v>0</v>
      </c>
      <c r="DD554">
        <v>1626127398.1</v>
      </c>
      <c r="DE554">
        <v>0</v>
      </c>
      <c r="DF554">
        <v>884.924153846154</v>
      </c>
      <c r="DG554">
        <v>1.03104275049797</v>
      </c>
      <c r="DH554">
        <v>25.6205128053554</v>
      </c>
      <c r="DI554">
        <v>13035.3076923077</v>
      </c>
      <c r="DJ554">
        <v>15</v>
      </c>
      <c r="DK554">
        <v>1626126261</v>
      </c>
      <c r="DL554" t="s">
        <v>294</v>
      </c>
      <c r="DM554">
        <v>1626126255</v>
      </c>
      <c r="DN554">
        <v>1626126261</v>
      </c>
      <c r="DO554">
        <v>7</v>
      </c>
      <c r="DP554">
        <v>0.339</v>
      </c>
      <c r="DQ554">
        <v>0.02</v>
      </c>
      <c r="DR554">
        <v>2.158</v>
      </c>
      <c r="DS554">
        <v>-0.064</v>
      </c>
      <c r="DT554">
        <v>420</v>
      </c>
      <c r="DU554">
        <v>4</v>
      </c>
      <c r="DV554">
        <v>0.09</v>
      </c>
      <c r="DW554">
        <v>0.05</v>
      </c>
      <c r="DX554">
        <v>-20.3559195121951</v>
      </c>
      <c r="DY554">
        <v>0.561445296167251</v>
      </c>
      <c r="DZ554">
        <v>0.0611306486522113</v>
      </c>
      <c r="EA554">
        <v>0</v>
      </c>
      <c r="EB554">
        <v>884.884705882353</v>
      </c>
      <c r="EC554">
        <v>0.83917879488845</v>
      </c>
      <c r="ED554">
        <v>0.259114956252295</v>
      </c>
      <c r="EE554">
        <v>1</v>
      </c>
      <c r="EF554">
        <v>6.82653097560976</v>
      </c>
      <c r="EG554">
        <v>0.0621658536585468</v>
      </c>
      <c r="EH554">
        <v>0.0127112991420017</v>
      </c>
      <c r="EI554">
        <v>1</v>
      </c>
      <c r="EJ554">
        <v>2</v>
      </c>
      <c r="EK554">
        <v>3</v>
      </c>
      <c r="EL554" t="s">
        <v>340</v>
      </c>
      <c r="EM554">
        <v>100</v>
      </c>
      <c r="EN554">
        <v>100</v>
      </c>
      <c r="EO554">
        <v>2.126</v>
      </c>
      <c r="EP554">
        <v>0.0499</v>
      </c>
      <c r="EQ554">
        <v>1.36772170046793</v>
      </c>
      <c r="ER554">
        <v>0.00225868272383977</v>
      </c>
      <c r="ES554">
        <v>-9.96746185667655e-07</v>
      </c>
      <c r="ET554">
        <v>2.83711317370827e-10</v>
      </c>
      <c r="EU554">
        <v>-0.063082517618382</v>
      </c>
      <c r="EV554">
        <v>-0.00217948432402501</v>
      </c>
      <c r="EW554">
        <v>0.000453263451741206</v>
      </c>
      <c r="EX554">
        <v>-1.16319206543697e-06</v>
      </c>
      <c r="EY554">
        <v>-2</v>
      </c>
      <c r="EZ554">
        <v>2196</v>
      </c>
      <c r="FA554">
        <v>1</v>
      </c>
      <c r="FB554">
        <v>25</v>
      </c>
      <c r="FC554">
        <v>18.9</v>
      </c>
      <c r="FD554">
        <v>18.8</v>
      </c>
      <c r="FE554">
        <v>18</v>
      </c>
      <c r="FF554">
        <v>951.383</v>
      </c>
      <c r="FG554">
        <v>436.935</v>
      </c>
      <c r="FH554">
        <v>42.8477</v>
      </c>
      <c r="FI554">
        <v>25.8643</v>
      </c>
      <c r="FJ554">
        <v>30.0007</v>
      </c>
      <c r="FK554">
        <v>25.7257</v>
      </c>
      <c r="FL554">
        <v>25.7373</v>
      </c>
      <c r="FM554">
        <v>25.4598</v>
      </c>
      <c r="FN554">
        <v>35.6038</v>
      </c>
      <c r="FO554">
        <v>0</v>
      </c>
      <c r="FP554">
        <v>43.4</v>
      </c>
      <c r="FQ554">
        <v>420</v>
      </c>
      <c r="FR554">
        <v>12.239</v>
      </c>
      <c r="FS554">
        <v>101.409</v>
      </c>
      <c r="FT554">
        <v>102.01</v>
      </c>
    </row>
    <row r="555" spans="1:176">
      <c r="A555">
        <v>539</v>
      </c>
      <c r="B555">
        <v>1626127390.6</v>
      </c>
      <c r="C555">
        <v>1076.09999990463</v>
      </c>
      <c r="D555" t="s">
        <v>1372</v>
      </c>
      <c r="E555" t="s">
        <v>1373</v>
      </c>
      <c r="F555">
        <v>1</v>
      </c>
      <c r="I555">
        <v>1626127389.6</v>
      </c>
      <c r="J555">
        <f>(K555)/1000</f>
        <v>0</v>
      </c>
      <c r="K555">
        <f>1000*CC555*AI555*(BY555-BZ555)/(100*BR555*(1000-AI555*BY555))</f>
        <v>0</v>
      </c>
      <c r="L555">
        <f>CC555*AI555*(BX555-BW555*(1000-AI555*BZ555)/(1000-AI555*BY555))/(100*BR555)</f>
        <v>0</v>
      </c>
      <c r="M555">
        <f>BW555 - IF(AI555&gt;1, L555*BR555*100.0/(AK555*CK555), 0)</f>
        <v>0</v>
      </c>
      <c r="N555">
        <f>((T555-J555/2)*M555-L555)/(T555+J555/2)</f>
        <v>0</v>
      </c>
      <c r="O555">
        <f>N555*(CD555+CE555)/1000.0</f>
        <v>0</v>
      </c>
      <c r="P555">
        <f>(BW555 - IF(AI555&gt;1, L555*BR555*100.0/(AK555*CK555), 0))*(CD555+CE555)/1000.0</f>
        <v>0</v>
      </c>
      <c r="Q555">
        <f>2.0/((1/S555-1/R555)+SIGN(S555)*SQRT((1/S555-1/R555)*(1/S555-1/R555) + 4*BS555/((BS555+1)*(BS555+1))*(2*1/S555*1/R555-1/R555*1/R555)))</f>
        <v>0</v>
      </c>
      <c r="R555">
        <f>IF(LEFT(BT555,1)&lt;&gt;"0",IF(LEFT(BT555,1)="1",3.0,BU555),$D$5+$E$5*(CK555*CD555/($K$5*1000))+$F$5*(CK555*CD555/($K$5*1000))*MAX(MIN(BR555,$J$5),$I$5)*MAX(MIN(BR555,$J$5),$I$5)+$G$5*MAX(MIN(BR555,$J$5),$I$5)*(CK555*CD555/($K$5*1000))+$H$5*(CK555*CD555/($K$5*1000))*(CK555*CD555/($K$5*1000)))</f>
        <v>0</v>
      </c>
      <c r="S555">
        <f>J555*(1000-(1000*0.61365*exp(17.502*W555/(240.97+W555))/(CD555+CE555)+BY555)/2)/(1000*0.61365*exp(17.502*W555/(240.97+W555))/(CD555+CE555)-BY555)</f>
        <v>0</v>
      </c>
      <c r="T555">
        <f>1/((BS555+1)/(Q555/1.6)+1/(R555/1.37)) + BS555/((BS555+1)/(Q555/1.6) + BS555/(R555/1.37))</f>
        <v>0</v>
      </c>
      <c r="U555">
        <f>(BN555*BQ555)</f>
        <v>0</v>
      </c>
      <c r="V555">
        <f>(CF555+(U555+2*0.95*5.67E-8*(((CF555+$B$7)+273)^4-(CF555+273)^4)-44100*J555)/(1.84*29.3*R555+8*0.95*5.67E-8*(CF555+273)^3))</f>
        <v>0</v>
      </c>
      <c r="W555">
        <f>($C$7*CG555+$D$7*CH555+$E$7*V555)</f>
        <v>0</v>
      </c>
      <c r="X555">
        <f>0.61365*exp(17.502*W555/(240.97+W555))</f>
        <v>0</v>
      </c>
      <c r="Y555">
        <f>(Z555/AA555*100)</f>
        <v>0</v>
      </c>
      <c r="Z555">
        <f>BY555*(CD555+CE555)/1000</f>
        <v>0</v>
      </c>
      <c r="AA555">
        <f>0.61365*exp(17.502*CF555/(240.97+CF555))</f>
        <v>0</v>
      </c>
      <c r="AB555">
        <f>(X555-BY555*(CD555+CE555)/1000)</f>
        <v>0</v>
      </c>
      <c r="AC555">
        <f>(-J555*44100)</f>
        <v>0</v>
      </c>
      <c r="AD555">
        <f>2*29.3*R555*0.92*(CF555-W555)</f>
        <v>0</v>
      </c>
      <c r="AE555">
        <f>2*0.95*5.67E-8*(((CF555+$B$7)+273)^4-(W555+273)^4)</f>
        <v>0</v>
      </c>
      <c r="AF555">
        <f>U555+AE555+AC555+AD555</f>
        <v>0</v>
      </c>
      <c r="AG555">
        <v>7</v>
      </c>
      <c r="AH555">
        <v>1</v>
      </c>
      <c r="AI555">
        <f>IF(AG555*$H$13&gt;=AK555,1.0,(AK555/(AK555-AG555*$H$13)))</f>
        <v>0</v>
      </c>
      <c r="AJ555">
        <f>(AI555-1)*100</f>
        <v>0</v>
      </c>
      <c r="AK555">
        <f>MAX(0,($B$13+$C$13*CK555)/(1+$D$13*CK555)*CD555/(CF555+273)*$E$13)</f>
        <v>0</v>
      </c>
      <c r="AL555" t="s">
        <v>292</v>
      </c>
      <c r="AM555" t="s">
        <v>292</v>
      </c>
      <c r="AN555">
        <v>0</v>
      </c>
      <c r="AO555">
        <v>0</v>
      </c>
      <c r="AP555">
        <f>1-AN555/AO555</f>
        <v>0</v>
      </c>
      <c r="AQ555">
        <v>0</v>
      </c>
      <c r="AR555" t="s">
        <v>292</v>
      </c>
      <c r="AS555" t="s">
        <v>292</v>
      </c>
      <c r="AT555">
        <v>0</v>
      </c>
      <c r="AU555">
        <v>0</v>
      </c>
      <c r="AV555">
        <f>1-AT555/AU555</f>
        <v>0</v>
      </c>
      <c r="AW555">
        <v>0.5</v>
      </c>
      <c r="AX555">
        <f>BO555</f>
        <v>0</v>
      </c>
      <c r="AY555">
        <f>L555</f>
        <v>0</v>
      </c>
      <c r="AZ555">
        <f>AV555*AW555*AX555</f>
        <v>0</v>
      </c>
      <c r="BA555">
        <f>(AY555-AQ555)/AX555</f>
        <v>0</v>
      </c>
      <c r="BB555">
        <f>(AO555-AU555)/AU555</f>
        <v>0</v>
      </c>
      <c r="BC555">
        <f>AN555/(AP555+AN555/AU555)</f>
        <v>0</v>
      </c>
      <c r="BD555" t="s">
        <v>292</v>
      </c>
      <c r="BE555">
        <v>0</v>
      </c>
      <c r="BF555">
        <f>IF(BE555&lt;&gt;0, BE555, BC555)</f>
        <v>0</v>
      </c>
      <c r="BG555">
        <f>1-BF555/AU555</f>
        <v>0</v>
      </c>
      <c r="BH555">
        <f>(AU555-AT555)/(AU555-BF555)</f>
        <v>0</v>
      </c>
      <c r="BI555">
        <f>(AO555-AU555)/(AO555-BF555)</f>
        <v>0</v>
      </c>
      <c r="BJ555">
        <f>(AU555-AT555)/(AU555-AN555)</f>
        <v>0</v>
      </c>
      <c r="BK555">
        <f>(AO555-AU555)/(AO555-AN555)</f>
        <v>0</v>
      </c>
      <c r="BL555">
        <f>(BH555*BF555/AT555)</f>
        <v>0</v>
      </c>
      <c r="BM555">
        <f>(1-BL555)</f>
        <v>0</v>
      </c>
      <c r="BN555">
        <f>$B$11*CL555+$C$11*CM555+$F$11*CN555*(1-CQ555)</f>
        <v>0</v>
      </c>
      <c r="BO555">
        <f>BN555*BP555</f>
        <v>0</v>
      </c>
      <c r="BP555">
        <f>($B$11*$D$9+$C$11*$D$9+$F$11*((DA555+CS555)/MAX(DA555+CS555+DB555, 0.1)*$I$9+DB555/MAX(DA555+CS555+DB555, 0.1)*$J$9))/($B$11+$C$11+$F$11)</f>
        <v>0</v>
      </c>
      <c r="BQ555">
        <f>($B$11*$K$9+$C$11*$K$9+$F$11*((DA555+CS555)/MAX(DA555+CS555+DB555, 0.1)*$P$9+DB555/MAX(DA555+CS555+DB555, 0.1)*$Q$9))/($B$11+$C$11+$F$11)</f>
        <v>0</v>
      </c>
      <c r="BR555">
        <v>6</v>
      </c>
      <c r="BS555">
        <v>0.5</v>
      </c>
      <c r="BT555" t="s">
        <v>293</v>
      </c>
      <c r="BU555">
        <v>2</v>
      </c>
      <c r="BV555">
        <v>1626127389.6</v>
      </c>
      <c r="BW555">
        <v>399.676666666667</v>
      </c>
      <c r="BX555">
        <v>419.901</v>
      </c>
      <c r="BY555">
        <v>18.9789333333333</v>
      </c>
      <c r="BZ555">
        <v>12.1313666666667</v>
      </c>
      <c r="CA555">
        <v>397.550666666667</v>
      </c>
      <c r="CB555">
        <v>18.9287666666667</v>
      </c>
      <c r="CC555">
        <v>899.965666666667</v>
      </c>
      <c r="CD555">
        <v>100.766333333333</v>
      </c>
      <c r="CE555">
        <v>0.113602666666667</v>
      </c>
      <c r="CF555">
        <v>34.7161666666667</v>
      </c>
      <c r="CG555">
        <v>32.0452</v>
      </c>
      <c r="CH555">
        <v>999.9</v>
      </c>
      <c r="CI555">
        <v>0</v>
      </c>
      <c r="CJ555">
        <v>0</v>
      </c>
      <c r="CK555">
        <v>9981.67</v>
      </c>
      <c r="CL555">
        <v>0</v>
      </c>
      <c r="CM555">
        <v>0.221023</v>
      </c>
      <c r="CN555">
        <v>1460.02</v>
      </c>
      <c r="CO555">
        <v>0.973009</v>
      </c>
      <c r="CP555">
        <v>0.0269914</v>
      </c>
      <c r="CQ555">
        <v>0</v>
      </c>
      <c r="CR555">
        <v>884.708333333333</v>
      </c>
      <c r="CS555">
        <v>4.99999</v>
      </c>
      <c r="CT555">
        <v>13038.5</v>
      </c>
      <c r="CU555">
        <v>12728.6</v>
      </c>
      <c r="CV555">
        <v>41.562</v>
      </c>
      <c r="CW555">
        <v>42.937</v>
      </c>
      <c r="CX555">
        <v>42.354</v>
      </c>
      <c r="CY555">
        <v>42.625</v>
      </c>
      <c r="CZ555">
        <v>44.25</v>
      </c>
      <c r="DA555">
        <v>1415.75</v>
      </c>
      <c r="DB555">
        <v>39.27</v>
      </c>
      <c r="DC555">
        <v>0</v>
      </c>
      <c r="DD555">
        <v>1626127399.9</v>
      </c>
      <c r="DE555">
        <v>0</v>
      </c>
      <c r="DF555">
        <v>884.89968</v>
      </c>
      <c r="DG555">
        <v>0.789615391141368</v>
      </c>
      <c r="DH555">
        <v>27.0153845597362</v>
      </c>
      <c r="DI555">
        <v>13036.072</v>
      </c>
      <c r="DJ555">
        <v>15</v>
      </c>
      <c r="DK555">
        <v>1626126261</v>
      </c>
      <c r="DL555" t="s">
        <v>294</v>
      </c>
      <c r="DM555">
        <v>1626126255</v>
      </c>
      <c r="DN555">
        <v>1626126261</v>
      </c>
      <c r="DO555">
        <v>7</v>
      </c>
      <c r="DP555">
        <v>0.339</v>
      </c>
      <c r="DQ555">
        <v>0.02</v>
      </c>
      <c r="DR555">
        <v>2.158</v>
      </c>
      <c r="DS555">
        <v>-0.064</v>
      </c>
      <c r="DT555">
        <v>420</v>
      </c>
      <c r="DU555">
        <v>4</v>
      </c>
      <c r="DV555">
        <v>0.09</v>
      </c>
      <c r="DW555">
        <v>0.05</v>
      </c>
      <c r="DX555">
        <v>-20.3338780487805</v>
      </c>
      <c r="DY555">
        <v>0.537292682926817</v>
      </c>
      <c r="DZ555">
        <v>0.0585438693638813</v>
      </c>
      <c r="EA555">
        <v>0</v>
      </c>
      <c r="EB555">
        <v>884.877666666667</v>
      </c>
      <c r="EC555">
        <v>0.915744998800917</v>
      </c>
      <c r="ED555">
        <v>0.26176390781454</v>
      </c>
      <c r="EE555">
        <v>1</v>
      </c>
      <c r="EF555">
        <v>6.82908609756098</v>
      </c>
      <c r="EG555">
        <v>0.0865191637630658</v>
      </c>
      <c r="EH555">
        <v>0.0139932342324126</v>
      </c>
      <c r="EI555">
        <v>1</v>
      </c>
      <c r="EJ555">
        <v>2</v>
      </c>
      <c r="EK555">
        <v>3</v>
      </c>
      <c r="EL555" t="s">
        <v>340</v>
      </c>
      <c r="EM555">
        <v>100</v>
      </c>
      <c r="EN555">
        <v>100</v>
      </c>
      <c r="EO555">
        <v>2.126</v>
      </c>
      <c r="EP555">
        <v>0.0505</v>
      </c>
      <c r="EQ555">
        <v>1.36772170046793</v>
      </c>
      <c r="ER555">
        <v>0.00225868272383977</v>
      </c>
      <c r="ES555">
        <v>-9.96746185667655e-07</v>
      </c>
      <c r="ET555">
        <v>2.83711317370827e-10</v>
      </c>
      <c r="EU555">
        <v>-0.063082517618382</v>
      </c>
      <c r="EV555">
        <v>-0.00217948432402501</v>
      </c>
      <c r="EW555">
        <v>0.000453263451741206</v>
      </c>
      <c r="EX555">
        <v>-1.16319206543697e-06</v>
      </c>
      <c r="EY555">
        <v>-2</v>
      </c>
      <c r="EZ555">
        <v>2196</v>
      </c>
      <c r="FA555">
        <v>1</v>
      </c>
      <c r="FB555">
        <v>25</v>
      </c>
      <c r="FC555">
        <v>18.9</v>
      </c>
      <c r="FD555">
        <v>18.8</v>
      </c>
      <c r="FE555">
        <v>18</v>
      </c>
      <c r="FF555">
        <v>951.679</v>
      </c>
      <c r="FG555">
        <v>436.846</v>
      </c>
      <c r="FH555">
        <v>42.8881</v>
      </c>
      <c r="FI555">
        <v>25.8682</v>
      </c>
      <c r="FJ555">
        <v>30.0007</v>
      </c>
      <c r="FK555">
        <v>25.7276</v>
      </c>
      <c r="FL555">
        <v>25.7392</v>
      </c>
      <c r="FM555">
        <v>25.461</v>
      </c>
      <c r="FN555">
        <v>35.1566</v>
      </c>
      <c r="FO555">
        <v>0</v>
      </c>
      <c r="FP555">
        <v>43.51</v>
      </c>
      <c r="FQ555">
        <v>420</v>
      </c>
      <c r="FR555">
        <v>12.3619</v>
      </c>
      <c r="FS555">
        <v>101.409</v>
      </c>
      <c r="FT555">
        <v>102.01</v>
      </c>
    </row>
    <row r="556" spans="1:176">
      <c r="A556">
        <v>540</v>
      </c>
      <c r="B556">
        <v>1626127392.6</v>
      </c>
      <c r="C556">
        <v>1078.09999990463</v>
      </c>
      <c r="D556" t="s">
        <v>1374</v>
      </c>
      <c r="E556" t="s">
        <v>1375</v>
      </c>
      <c r="F556">
        <v>1</v>
      </c>
      <c r="I556">
        <v>1626127391.6</v>
      </c>
      <c r="J556">
        <f>(K556)/1000</f>
        <v>0</v>
      </c>
      <c r="K556">
        <f>1000*CC556*AI556*(BY556-BZ556)/(100*BR556*(1000-AI556*BY556))</f>
        <v>0</v>
      </c>
      <c r="L556">
        <f>CC556*AI556*(BX556-BW556*(1000-AI556*BZ556)/(1000-AI556*BY556))/(100*BR556)</f>
        <v>0</v>
      </c>
      <c r="M556">
        <f>BW556 - IF(AI556&gt;1, L556*BR556*100.0/(AK556*CK556), 0)</f>
        <v>0</v>
      </c>
      <c r="N556">
        <f>((T556-J556/2)*M556-L556)/(T556+J556/2)</f>
        <v>0</v>
      </c>
      <c r="O556">
        <f>N556*(CD556+CE556)/1000.0</f>
        <v>0</v>
      </c>
      <c r="P556">
        <f>(BW556 - IF(AI556&gt;1, L556*BR556*100.0/(AK556*CK556), 0))*(CD556+CE556)/1000.0</f>
        <v>0</v>
      </c>
      <c r="Q556">
        <f>2.0/((1/S556-1/R556)+SIGN(S556)*SQRT((1/S556-1/R556)*(1/S556-1/R556) + 4*BS556/((BS556+1)*(BS556+1))*(2*1/S556*1/R556-1/R556*1/R556)))</f>
        <v>0</v>
      </c>
      <c r="R556">
        <f>IF(LEFT(BT556,1)&lt;&gt;"0",IF(LEFT(BT556,1)="1",3.0,BU556),$D$5+$E$5*(CK556*CD556/($K$5*1000))+$F$5*(CK556*CD556/($K$5*1000))*MAX(MIN(BR556,$J$5),$I$5)*MAX(MIN(BR556,$J$5),$I$5)+$G$5*MAX(MIN(BR556,$J$5),$I$5)*(CK556*CD556/($K$5*1000))+$H$5*(CK556*CD556/($K$5*1000))*(CK556*CD556/($K$5*1000)))</f>
        <v>0</v>
      </c>
      <c r="S556">
        <f>J556*(1000-(1000*0.61365*exp(17.502*W556/(240.97+W556))/(CD556+CE556)+BY556)/2)/(1000*0.61365*exp(17.502*W556/(240.97+W556))/(CD556+CE556)-BY556)</f>
        <v>0</v>
      </c>
      <c r="T556">
        <f>1/((BS556+1)/(Q556/1.6)+1/(R556/1.37)) + BS556/((BS556+1)/(Q556/1.6) + BS556/(R556/1.37))</f>
        <v>0</v>
      </c>
      <c r="U556">
        <f>(BN556*BQ556)</f>
        <v>0</v>
      </c>
      <c r="V556">
        <f>(CF556+(U556+2*0.95*5.67E-8*(((CF556+$B$7)+273)^4-(CF556+273)^4)-44100*J556)/(1.84*29.3*R556+8*0.95*5.67E-8*(CF556+273)^3))</f>
        <v>0</v>
      </c>
      <c r="W556">
        <f>($C$7*CG556+$D$7*CH556+$E$7*V556)</f>
        <v>0</v>
      </c>
      <c r="X556">
        <f>0.61365*exp(17.502*W556/(240.97+W556))</f>
        <v>0</v>
      </c>
      <c r="Y556">
        <f>(Z556/AA556*100)</f>
        <v>0</v>
      </c>
      <c r="Z556">
        <f>BY556*(CD556+CE556)/1000</f>
        <v>0</v>
      </c>
      <c r="AA556">
        <f>0.61365*exp(17.502*CF556/(240.97+CF556))</f>
        <v>0</v>
      </c>
      <c r="AB556">
        <f>(X556-BY556*(CD556+CE556)/1000)</f>
        <v>0</v>
      </c>
      <c r="AC556">
        <f>(-J556*44100)</f>
        <v>0</v>
      </c>
      <c r="AD556">
        <f>2*29.3*R556*0.92*(CF556-W556)</f>
        <v>0</v>
      </c>
      <c r="AE556">
        <f>2*0.95*5.67E-8*(((CF556+$B$7)+273)^4-(W556+273)^4)</f>
        <v>0</v>
      </c>
      <c r="AF556">
        <f>U556+AE556+AC556+AD556</f>
        <v>0</v>
      </c>
      <c r="AG556">
        <v>7</v>
      </c>
      <c r="AH556">
        <v>1</v>
      </c>
      <c r="AI556">
        <f>IF(AG556*$H$13&gt;=AK556,1.0,(AK556/(AK556-AG556*$H$13)))</f>
        <v>0</v>
      </c>
      <c r="AJ556">
        <f>(AI556-1)*100</f>
        <v>0</v>
      </c>
      <c r="AK556">
        <f>MAX(0,($B$13+$C$13*CK556)/(1+$D$13*CK556)*CD556/(CF556+273)*$E$13)</f>
        <v>0</v>
      </c>
      <c r="AL556" t="s">
        <v>292</v>
      </c>
      <c r="AM556" t="s">
        <v>292</v>
      </c>
      <c r="AN556">
        <v>0</v>
      </c>
      <c r="AO556">
        <v>0</v>
      </c>
      <c r="AP556">
        <f>1-AN556/AO556</f>
        <v>0</v>
      </c>
      <c r="AQ556">
        <v>0</v>
      </c>
      <c r="AR556" t="s">
        <v>292</v>
      </c>
      <c r="AS556" t="s">
        <v>292</v>
      </c>
      <c r="AT556">
        <v>0</v>
      </c>
      <c r="AU556">
        <v>0</v>
      </c>
      <c r="AV556">
        <f>1-AT556/AU556</f>
        <v>0</v>
      </c>
      <c r="AW556">
        <v>0.5</v>
      </c>
      <c r="AX556">
        <f>BO556</f>
        <v>0</v>
      </c>
      <c r="AY556">
        <f>L556</f>
        <v>0</v>
      </c>
      <c r="AZ556">
        <f>AV556*AW556*AX556</f>
        <v>0</v>
      </c>
      <c r="BA556">
        <f>(AY556-AQ556)/AX556</f>
        <v>0</v>
      </c>
      <c r="BB556">
        <f>(AO556-AU556)/AU556</f>
        <v>0</v>
      </c>
      <c r="BC556">
        <f>AN556/(AP556+AN556/AU556)</f>
        <v>0</v>
      </c>
      <c r="BD556" t="s">
        <v>292</v>
      </c>
      <c r="BE556">
        <v>0</v>
      </c>
      <c r="BF556">
        <f>IF(BE556&lt;&gt;0, BE556, BC556)</f>
        <v>0</v>
      </c>
      <c r="BG556">
        <f>1-BF556/AU556</f>
        <v>0</v>
      </c>
      <c r="BH556">
        <f>(AU556-AT556)/(AU556-BF556)</f>
        <v>0</v>
      </c>
      <c r="BI556">
        <f>(AO556-AU556)/(AO556-BF556)</f>
        <v>0</v>
      </c>
      <c r="BJ556">
        <f>(AU556-AT556)/(AU556-AN556)</f>
        <v>0</v>
      </c>
      <c r="BK556">
        <f>(AO556-AU556)/(AO556-AN556)</f>
        <v>0</v>
      </c>
      <c r="BL556">
        <f>(BH556*BF556/AT556)</f>
        <v>0</v>
      </c>
      <c r="BM556">
        <f>(1-BL556)</f>
        <v>0</v>
      </c>
      <c r="BN556">
        <f>$B$11*CL556+$C$11*CM556+$F$11*CN556*(1-CQ556)</f>
        <v>0</v>
      </c>
      <c r="BO556">
        <f>BN556*BP556</f>
        <v>0</v>
      </c>
      <c r="BP556">
        <f>($B$11*$D$9+$C$11*$D$9+$F$11*((DA556+CS556)/MAX(DA556+CS556+DB556, 0.1)*$I$9+DB556/MAX(DA556+CS556+DB556, 0.1)*$J$9))/($B$11+$C$11+$F$11)</f>
        <v>0</v>
      </c>
      <c r="BQ556">
        <f>($B$11*$K$9+$C$11*$K$9+$F$11*((DA556+CS556)/MAX(DA556+CS556+DB556, 0.1)*$P$9+DB556/MAX(DA556+CS556+DB556, 0.1)*$Q$9))/($B$11+$C$11+$F$11)</f>
        <v>0</v>
      </c>
      <c r="BR556">
        <v>6</v>
      </c>
      <c r="BS556">
        <v>0.5</v>
      </c>
      <c r="BT556" t="s">
        <v>293</v>
      </c>
      <c r="BU556">
        <v>2</v>
      </c>
      <c r="BV556">
        <v>1626127391.6</v>
      </c>
      <c r="BW556">
        <v>399.664</v>
      </c>
      <c r="BX556">
        <v>419.898333333333</v>
      </c>
      <c r="BY556">
        <v>19.0192333333333</v>
      </c>
      <c r="BZ556">
        <v>12.1638666666667</v>
      </c>
      <c r="CA556">
        <v>397.538333333333</v>
      </c>
      <c r="CB556">
        <v>18.9685333333333</v>
      </c>
      <c r="CC556">
        <v>899.995666666667</v>
      </c>
      <c r="CD556">
        <v>100.766</v>
      </c>
      <c r="CE556">
        <v>0.112885333333333</v>
      </c>
      <c r="CF556">
        <v>34.7559</v>
      </c>
      <c r="CG556">
        <v>32.0863333333333</v>
      </c>
      <c r="CH556">
        <v>999.9</v>
      </c>
      <c r="CI556">
        <v>0</v>
      </c>
      <c r="CJ556">
        <v>0</v>
      </c>
      <c r="CK556">
        <v>9976.04</v>
      </c>
      <c r="CL556">
        <v>0</v>
      </c>
      <c r="CM556">
        <v>0.221023</v>
      </c>
      <c r="CN556">
        <v>1460.02</v>
      </c>
      <c r="CO556">
        <v>0.973009</v>
      </c>
      <c r="CP556">
        <v>0.0269914</v>
      </c>
      <c r="CQ556">
        <v>0</v>
      </c>
      <c r="CR556">
        <v>885.000333333333</v>
      </c>
      <c r="CS556">
        <v>4.99999</v>
      </c>
      <c r="CT556">
        <v>13039.5</v>
      </c>
      <c r="CU556">
        <v>12728.5333333333</v>
      </c>
      <c r="CV556">
        <v>41.562</v>
      </c>
      <c r="CW556">
        <v>42.8956666666667</v>
      </c>
      <c r="CX556">
        <v>42.312</v>
      </c>
      <c r="CY556">
        <v>42.625</v>
      </c>
      <c r="CZ556">
        <v>44.25</v>
      </c>
      <c r="DA556">
        <v>1415.75</v>
      </c>
      <c r="DB556">
        <v>39.27</v>
      </c>
      <c r="DC556">
        <v>0</v>
      </c>
      <c r="DD556">
        <v>1626127401.7</v>
      </c>
      <c r="DE556">
        <v>0</v>
      </c>
      <c r="DF556">
        <v>884.928730769231</v>
      </c>
      <c r="DG556">
        <v>0.590803428449463</v>
      </c>
      <c r="DH556">
        <v>24.9880341960936</v>
      </c>
      <c r="DI556">
        <v>13036.7653846154</v>
      </c>
      <c r="DJ556">
        <v>15</v>
      </c>
      <c r="DK556">
        <v>1626126261</v>
      </c>
      <c r="DL556" t="s">
        <v>294</v>
      </c>
      <c r="DM556">
        <v>1626126255</v>
      </c>
      <c r="DN556">
        <v>1626126261</v>
      </c>
      <c r="DO556">
        <v>7</v>
      </c>
      <c r="DP556">
        <v>0.339</v>
      </c>
      <c r="DQ556">
        <v>0.02</v>
      </c>
      <c r="DR556">
        <v>2.158</v>
      </c>
      <c r="DS556">
        <v>-0.064</v>
      </c>
      <c r="DT556">
        <v>420</v>
      </c>
      <c r="DU556">
        <v>4</v>
      </c>
      <c r="DV556">
        <v>0.09</v>
      </c>
      <c r="DW556">
        <v>0.05</v>
      </c>
      <c r="DX556">
        <v>-20.3139170731707</v>
      </c>
      <c r="DY556">
        <v>0.516942857142867</v>
      </c>
      <c r="DZ556">
        <v>0.0565873678157213</v>
      </c>
      <c r="EA556">
        <v>0</v>
      </c>
      <c r="EB556">
        <v>884.883971428571</v>
      </c>
      <c r="EC556">
        <v>0.669951474764101</v>
      </c>
      <c r="ED556">
        <v>0.256396510530548</v>
      </c>
      <c r="EE556">
        <v>1</v>
      </c>
      <c r="EF556">
        <v>6.83148926829268</v>
      </c>
      <c r="EG556">
        <v>0.115775958188144</v>
      </c>
      <c r="EH556">
        <v>0.0153588438637307</v>
      </c>
      <c r="EI556">
        <v>0</v>
      </c>
      <c r="EJ556">
        <v>1</v>
      </c>
      <c r="EK556">
        <v>3</v>
      </c>
      <c r="EL556" t="s">
        <v>459</v>
      </c>
      <c r="EM556">
        <v>100</v>
      </c>
      <c r="EN556">
        <v>100</v>
      </c>
      <c r="EO556">
        <v>2.126</v>
      </c>
      <c r="EP556">
        <v>0.051</v>
      </c>
      <c r="EQ556">
        <v>1.36772170046793</v>
      </c>
      <c r="ER556">
        <v>0.00225868272383977</v>
      </c>
      <c r="ES556">
        <v>-9.96746185667655e-07</v>
      </c>
      <c r="ET556">
        <v>2.83711317370827e-10</v>
      </c>
      <c r="EU556">
        <v>-0.063082517618382</v>
      </c>
      <c r="EV556">
        <v>-0.00217948432402501</v>
      </c>
      <c r="EW556">
        <v>0.000453263451741206</v>
      </c>
      <c r="EX556">
        <v>-1.16319206543697e-06</v>
      </c>
      <c r="EY556">
        <v>-2</v>
      </c>
      <c r="EZ556">
        <v>2196</v>
      </c>
      <c r="FA556">
        <v>1</v>
      </c>
      <c r="FB556">
        <v>25</v>
      </c>
      <c r="FC556">
        <v>19</v>
      </c>
      <c r="FD556">
        <v>18.9</v>
      </c>
      <c r="FE556">
        <v>18</v>
      </c>
      <c r="FF556">
        <v>951.333</v>
      </c>
      <c r="FG556">
        <v>437.016</v>
      </c>
      <c r="FH556">
        <v>42.9343</v>
      </c>
      <c r="FI556">
        <v>25.873</v>
      </c>
      <c r="FJ556">
        <v>30.0006</v>
      </c>
      <c r="FK556">
        <v>25.7303</v>
      </c>
      <c r="FL556">
        <v>25.7416</v>
      </c>
      <c r="FM556">
        <v>25.4644</v>
      </c>
      <c r="FN556">
        <v>34.8791</v>
      </c>
      <c r="FO556">
        <v>0</v>
      </c>
      <c r="FP556">
        <v>43.51</v>
      </c>
      <c r="FQ556">
        <v>420</v>
      </c>
      <c r="FR556">
        <v>12.3887</v>
      </c>
      <c r="FS556">
        <v>101.407</v>
      </c>
      <c r="FT556">
        <v>102.009</v>
      </c>
    </row>
    <row r="557" spans="1:176">
      <c r="A557">
        <v>541</v>
      </c>
      <c r="B557">
        <v>1626127394.6</v>
      </c>
      <c r="C557">
        <v>1080.09999990463</v>
      </c>
      <c r="D557" t="s">
        <v>1376</v>
      </c>
      <c r="E557" t="s">
        <v>1377</v>
      </c>
      <c r="F557">
        <v>1</v>
      </c>
      <c r="I557">
        <v>1626127393.6</v>
      </c>
      <c r="J557">
        <f>(K557)/1000</f>
        <v>0</v>
      </c>
      <c r="K557">
        <f>1000*CC557*AI557*(BY557-BZ557)/(100*BR557*(1000-AI557*BY557))</f>
        <v>0</v>
      </c>
      <c r="L557">
        <f>CC557*AI557*(BX557-BW557*(1000-AI557*BZ557)/(1000-AI557*BY557))/(100*BR557)</f>
        <v>0</v>
      </c>
      <c r="M557">
        <f>BW557 - IF(AI557&gt;1, L557*BR557*100.0/(AK557*CK557), 0)</f>
        <v>0</v>
      </c>
      <c r="N557">
        <f>((T557-J557/2)*M557-L557)/(T557+J557/2)</f>
        <v>0</v>
      </c>
      <c r="O557">
        <f>N557*(CD557+CE557)/1000.0</f>
        <v>0</v>
      </c>
      <c r="P557">
        <f>(BW557 - IF(AI557&gt;1, L557*BR557*100.0/(AK557*CK557), 0))*(CD557+CE557)/1000.0</f>
        <v>0</v>
      </c>
      <c r="Q557">
        <f>2.0/((1/S557-1/R557)+SIGN(S557)*SQRT((1/S557-1/R557)*(1/S557-1/R557) + 4*BS557/((BS557+1)*(BS557+1))*(2*1/S557*1/R557-1/R557*1/R557)))</f>
        <v>0</v>
      </c>
      <c r="R557">
        <f>IF(LEFT(BT557,1)&lt;&gt;"0",IF(LEFT(BT557,1)="1",3.0,BU557),$D$5+$E$5*(CK557*CD557/($K$5*1000))+$F$5*(CK557*CD557/($K$5*1000))*MAX(MIN(BR557,$J$5),$I$5)*MAX(MIN(BR557,$J$5),$I$5)+$G$5*MAX(MIN(BR557,$J$5),$I$5)*(CK557*CD557/($K$5*1000))+$H$5*(CK557*CD557/($K$5*1000))*(CK557*CD557/($K$5*1000)))</f>
        <v>0</v>
      </c>
      <c r="S557">
        <f>J557*(1000-(1000*0.61365*exp(17.502*W557/(240.97+W557))/(CD557+CE557)+BY557)/2)/(1000*0.61365*exp(17.502*W557/(240.97+W557))/(CD557+CE557)-BY557)</f>
        <v>0</v>
      </c>
      <c r="T557">
        <f>1/((BS557+1)/(Q557/1.6)+1/(R557/1.37)) + BS557/((BS557+1)/(Q557/1.6) + BS557/(R557/1.37))</f>
        <v>0</v>
      </c>
      <c r="U557">
        <f>(BN557*BQ557)</f>
        <v>0</v>
      </c>
      <c r="V557">
        <f>(CF557+(U557+2*0.95*5.67E-8*(((CF557+$B$7)+273)^4-(CF557+273)^4)-44100*J557)/(1.84*29.3*R557+8*0.95*5.67E-8*(CF557+273)^3))</f>
        <v>0</v>
      </c>
      <c r="W557">
        <f>($C$7*CG557+$D$7*CH557+$E$7*V557)</f>
        <v>0</v>
      </c>
      <c r="X557">
        <f>0.61365*exp(17.502*W557/(240.97+W557))</f>
        <v>0</v>
      </c>
      <c r="Y557">
        <f>(Z557/AA557*100)</f>
        <v>0</v>
      </c>
      <c r="Z557">
        <f>BY557*(CD557+CE557)/1000</f>
        <v>0</v>
      </c>
      <c r="AA557">
        <f>0.61365*exp(17.502*CF557/(240.97+CF557))</f>
        <v>0</v>
      </c>
      <c r="AB557">
        <f>(X557-BY557*(CD557+CE557)/1000)</f>
        <v>0</v>
      </c>
      <c r="AC557">
        <f>(-J557*44100)</f>
        <v>0</v>
      </c>
      <c r="AD557">
        <f>2*29.3*R557*0.92*(CF557-W557)</f>
        <v>0</v>
      </c>
      <c r="AE557">
        <f>2*0.95*5.67E-8*(((CF557+$B$7)+273)^4-(W557+273)^4)</f>
        <v>0</v>
      </c>
      <c r="AF557">
        <f>U557+AE557+AC557+AD557</f>
        <v>0</v>
      </c>
      <c r="AG557">
        <v>7</v>
      </c>
      <c r="AH557">
        <v>1</v>
      </c>
      <c r="AI557">
        <f>IF(AG557*$H$13&gt;=AK557,1.0,(AK557/(AK557-AG557*$H$13)))</f>
        <v>0</v>
      </c>
      <c r="AJ557">
        <f>(AI557-1)*100</f>
        <v>0</v>
      </c>
      <c r="AK557">
        <f>MAX(0,($B$13+$C$13*CK557)/(1+$D$13*CK557)*CD557/(CF557+273)*$E$13)</f>
        <v>0</v>
      </c>
      <c r="AL557" t="s">
        <v>292</v>
      </c>
      <c r="AM557" t="s">
        <v>292</v>
      </c>
      <c r="AN557">
        <v>0</v>
      </c>
      <c r="AO557">
        <v>0</v>
      </c>
      <c r="AP557">
        <f>1-AN557/AO557</f>
        <v>0</v>
      </c>
      <c r="AQ557">
        <v>0</v>
      </c>
      <c r="AR557" t="s">
        <v>292</v>
      </c>
      <c r="AS557" t="s">
        <v>292</v>
      </c>
      <c r="AT557">
        <v>0</v>
      </c>
      <c r="AU557">
        <v>0</v>
      </c>
      <c r="AV557">
        <f>1-AT557/AU557</f>
        <v>0</v>
      </c>
      <c r="AW557">
        <v>0.5</v>
      </c>
      <c r="AX557">
        <f>BO557</f>
        <v>0</v>
      </c>
      <c r="AY557">
        <f>L557</f>
        <v>0</v>
      </c>
      <c r="AZ557">
        <f>AV557*AW557*AX557</f>
        <v>0</v>
      </c>
      <c r="BA557">
        <f>(AY557-AQ557)/AX557</f>
        <v>0</v>
      </c>
      <c r="BB557">
        <f>(AO557-AU557)/AU557</f>
        <v>0</v>
      </c>
      <c r="BC557">
        <f>AN557/(AP557+AN557/AU557)</f>
        <v>0</v>
      </c>
      <c r="BD557" t="s">
        <v>292</v>
      </c>
      <c r="BE557">
        <v>0</v>
      </c>
      <c r="BF557">
        <f>IF(BE557&lt;&gt;0, BE557, BC557)</f>
        <v>0</v>
      </c>
      <c r="BG557">
        <f>1-BF557/AU557</f>
        <v>0</v>
      </c>
      <c r="BH557">
        <f>(AU557-AT557)/(AU557-BF557)</f>
        <v>0</v>
      </c>
      <c r="BI557">
        <f>(AO557-AU557)/(AO557-BF557)</f>
        <v>0</v>
      </c>
      <c r="BJ557">
        <f>(AU557-AT557)/(AU557-AN557)</f>
        <v>0</v>
      </c>
      <c r="BK557">
        <f>(AO557-AU557)/(AO557-AN557)</f>
        <v>0</v>
      </c>
      <c r="BL557">
        <f>(BH557*BF557/AT557)</f>
        <v>0</v>
      </c>
      <c r="BM557">
        <f>(1-BL557)</f>
        <v>0</v>
      </c>
      <c r="BN557">
        <f>$B$11*CL557+$C$11*CM557+$F$11*CN557*(1-CQ557)</f>
        <v>0</v>
      </c>
      <c r="BO557">
        <f>BN557*BP557</f>
        <v>0</v>
      </c>
      <c r="BP557">
        <f>($B$11*$D$9+$C$11*$D$9+$F$11*((DA557+CS557)/MAX(DA557+CS557+DB557, 0.1)*$I$9+DB557/MAX(DA557+CS557+DB557, 0.1)*$J$9))/($B$11+$C$11+$F$11)</f>
        <v>0</v>
      </c>
      <c r="BQ557">
        <f>($B$11*$K$9+$C$11*$K$9+$F$11*((DA557+CS557)/MAX(DA557+CS557+DB557, 0.1)*$P$9+DB557/MAX(DA557+CS557+DB557, 0.1)*$Q$9))/($B$11+$C$11+$F$11)</f>
        <v>0</v>
      </c>
      <c r="BR557">
        <v>6</v>
      </c>
      <c r="BS557">
        <v>0.5</v>
      </c>
      <c r="BT557" t="s">
        <v>293</v>
      </c>
      <c r="BU557">
        <v>2</v>
      </c>
      <c r="BV557">
        <v>1626127393.6</v>
      </c>
      <c r="BW557">
        <v>399.654333333333</v>
      </c>
      <c r="BX557">
        <v>419.876333333333</v>
      </c>
      <c r="BY557">
        <v>19.0586333333333</v>
      </c>
      <c r="BZ557">
        <v>12.1882666666667</v>
      </c>
      <c r="CA557">
        <v>397.528333333333</v>
      </c>
      <c r="CB557">
        <v>19.0073666666667</v>
      </c>
      <c r="CC557">
        <v>900.041333333333</v>
      </c>
      <c r="CD557">
        <v>100.767</v>
      </c>
      <c r="CE557">
        <v>0.113168</v>
      </c>
      <c r="CF557">
        <v>34.7937666666667</v>
      </c>
      <c r="CG557">
        <v>32.1175666666667</v>
      </c>
      <c r="CH557">
        <v>999.9</v>
      </c>
      <c r="CI557">
        <v>0</v>
      </c>
      <c r="CJ557">
        <v>0</v>
      </c>
      <c r="CK557">
        <v>9983.75</v>
      </c>
      <c r="CL557">
        <v>0</v>
      </c>
      <c r="CM557">
        <v>0.221023</v>
      </c>
      <c r="CN557">
        <v>1460.01666666667</v>
      </c>
      <c r="CO557">
        <v>0.973009</v>
      </c>
      <c r="CP557">
        <v>0.0269914</v>
      </c>
      <c r="CQ557">
        <v>0</v>
      </c>
      <c r="CR557">
        <v>884.975333333333</v>
      </c>
      <c r="CS557">
        <v>4.99999</v>
      </c>
      <c r="CT557">
        <v>13040.2666666667</v>
      </c>
      <c r="CU557">
        <v>12728.5333333333</v>
      </c>
      <c r="CV557">
        <v>41.562</v>
      </c>
      <c r="CW557">
        <v>42.8956666666667</v>
      </c>
      <c r="CX557">
        <v>42.375</v>
      </c>
      <c r="CY557">
        <v>42.625</v>
      </c>
      <c r="CZ557">
        <v>44.25</v>
      </c>
      <c r="DA557">
        <v>1415.74666666667</v>
      </c>
      <c r="DB557">
        <v>39.27</v>
      </c>
      <c r="DC557">
        <v>0</v>
      </c>
      <c r="DD557">
        <v>1626127404.1</v>
      </c>
      <c r="DE557">
        <v>0</v>
      </c>
      <c r="DF557">
        <v>884.972307692308</v>
      </c>
      <c r="DG557">
        <v>-0.172307687282903</v>
      </c>
      <c r="DH557">
        <v>26.7658119533844</v>
      </c>
      <c r="DI557">
        <v>13037.6576923077</v>
      </c>
      <c r="DJ557">
        <v>15</v>
      </c>
      <c r="DK557">
        <v>1626126261</v>
      </c>
      <c r="DL557" t="s">
        <v>294</v>
      </c>
      <c r="DM557">
        <v>1626126255</v>
      </c>
      <c r="DN557">
        <v>1626126261</v>
      </c>
      <c r="DO557">
        <v>7</v>
      </c>
      <c r="DP557">
        <v>0.339</v>
      </c>
      <c r="DQ557">
        <v>0.02</v>
      </c>
      <c r="DR557">
        <v>2.158</v>
      </c>
      <c r="DS557">
        <v>-0.064</v>
      </c>
      <c r="DT557">
        <v>420</v>
      </c>
      <c r="DU557">
        <v>4</v>
      </c>
      <c r="DV557">
        <v>0.09</v>
      </c>
      <c r="DW557">
        <v>0.05</v>
      </c>
      <c r="DX557">
        <v>-20.2966487804878</v>
      </c>
      <c r="DY557">
        <v>0.483052264808351</v>
      </c>
      <c r="DZ557">
        <v>0.0534207784638479</v>
      </c>
      <c r="EA557">
        <v>1</v>
      </c>
      <c r="EB557">
        <v>884.918424242424</v>
      </c>
      <c r="EC557">
        <v>0.560589198035782</v>
      </c>
      <c r="ED557">
        <v>0.254863722385237</v>
      </c>
      <c r="EE557">
        <v>1</v>
      </c>
      <c r="EF557">
        <v>6.83708097560976</v>
      </c>
      <c r="EG557">
        <v>0.128169198606253</v>
      </c>
      <c r="EH557">
        <v>0.0165344582990586</v>
      </c>
      <c r="EI557">
        <v>0</v>
      </c>
      <c r="EJ557">
        <v>2</v>
      </c>
      <c r="EK557">
        <v>3</v>
      </c>
      <c r="EL557" t="s">
        <v>340</v>
      </c>
      <c r="EM557">
        <v>100</v>
      </c>
      <c r="EN557">
        <v>100</v>
      </c>
      <c r="EO557">
        <v>2.126</v>
      </c>
      <c r="EP557">
        <v>0.0515</v>
      </c>
      <c r="EQ557">
        <v>1.36772170046793</v>
      </c>
      <c r="ER557">
        <v>0.00225868272383977</v>
      </c>
      <c r="ES557">
        <v>-9.96746185667655e-07</v>
      </c>
      <c r="ET557">
        <v>2.83711317370827e-10</v>
      </c>
      <c r="EU557">
        <v>-0.063082517618382</v>
      </c>
      <c r="EV557">
        <v>-0.00217948432402501</v>
      </c>
      <c r="EW557">
        <v>0.000453263451741206</v>
      </c>
      <c r="EX557">
        <v>-1.16319206543697e-06</v>
      </c>
      <c r="EY557">
        <v>-2</v>
      </c>
      <c r="EZ557">
        <v>2196</v>
      </c>
      <c r="FA557">
        <v>1</v>
      </c>
      <c r="FB557">
        <v>25</v>
      </c>
      <c r="FC557">
        <v>19</v>
      </c>
      <c r="FD557">
        <v>18.9</v>
      </c>
      <c r="FE557">
        <v>18</v>
      </c>
      <c r="FF557">
        <v>951.118</v>
      </c>
      <c r="FG557">
        <v>437.278</v>
      </c>
      <c r="FH557">
        <v>42.9771</v>
      </c>
      <c r="FI557">
        <v>25.8774</v>
      </c>
      <c r="FJ557">
        <v>30.0007</v>
      </c>
      <c r="FK557">
        <v>25.733</v>
      </c>
      <c r="FL557">
        <v>25.7443</v>
      </c>
      <c r="FM557">
        <v>25.4669</v>
      </c>
      <c r="FN557">
        <v>34.8791</v>
      </c>
      <c r="FO557">
        <v>0</v>
      </c>
      <c r="FP557">
        <v>43.61</v>
      </c>
      <c r="FQ557">
        <v>420</v>
      </c>
      <c r="FR557">
        <v>12.4082</v>
      </c>
      <c r="FS557">
        <v>101.406</v>
      </c>
      <c r="FT557">
        <v>102.009</v>
      </c>
    </row>
    <row r="558" spans="1:176">
      <c r="A558">
        <v>542</v>
      </c>
      <c r="B558">
        <v>1626127396.6</v>
      </c>
      <c r="C558">
        <v>1082.09999990463</v>
      </c>
      <c r="D558" t="s">
        <v>1378</v>
      </c>
      <c r="E558" t="s">
        <v>1379</v>
      </c>
      <c r="F558">
        <v>1</v>
      </c>
      <c r="I558">
        <v>1626127395.6</v>
      </c>
      <c r="J558">
        <f>(K558)/1000</f>
        <v>0</v>
      </c>
      <c r="K558">
        <f>1000*CC558*AI558*(BY558-BZ558)/(100*BR558*(1000-AI558*BY558))</f>
        <v>0</v>
      </c>
      <c r="L558">
        <f>CC558*AI558*(BX558-BW558*(1000-AI558*BZ558)/(1000-AI558*BY558))/(100*BR558)</f>
        <v>0</v>
      </c>
      <c r="M558">
        <f>BW558 - IF(AI558&gt;1, L558*BR558*100.0/(AK558*CK558), 0)</f>
        <v>0</v>
      </c>
      <c r="N558">
        <f>((T558-J558/2)*M558-L558)/(T558+J558/2)</f>
        <v>0</v>
      </c>
      <c r="O558">
        <f>N558*(CD558+CE558)/1000.0</f>
        <v>0</v>
      </c>
      <c r="P558">
        <f>(BW558 - IF(AI558&gt;1, L558*BR558*100.0/(AK558*CK558), 0))*(CD558+CE558)/1000.0</f>
        <v>0</v>
      </c>
      <c r="Q558">
        <f>2.0/((1/S558-1/R558)+SIGN(S558)*SQRT((1/S558-1/R558)*(1/S558-1/R558) + 4*BS558/((BS558+1)*(BS558+1))*(2*1/S558*1/R558-1/R558*1/R558)))</f>
        <v>0</v>
      </c>
      <c r="R558">
        <f>IF(LEFT(BT558,1)&lt;&gt;"0",IF(LEFT(BT558,1)="1",3.0,BU558),$D$5+$E$5*(CK558*CD558/($K$5*1000))+$F$5*(CK558*CD558/($K$5*1000))*MAX(MIN(BR558,$J$5),$I$5)*MAX(MIN(BR558,$J$5),$I$5)+$G$5*MAX(MIN(BR558,$J$5),$I$5)*(CK558*CD558/($K$5*1000))+$H$5*(CK558*CD558/($K$5*1000))*(CK558*CD558/($K$5*1000)))</f>
        <v>0</v>
      </c>
      <c r="S558">
        <f>J558*(1000-(1000*0.61365*exp(17.502*W558/(240.97+W558))/(CD558+CE558)+BY558)/2)/(1000*0.61365*exp(17.502*W558/(240.97+W558))/(CD558+CE558)-BY558)</f>
        <v>0</v>
      </c>
      <c r="T558">
        <f>1/((BS558+1)/(Q558/1.6)+1/(R558/1.37)) + BS558/((BS558+1)/(Q558/1.6) + BS558/(R558/1.37))</f>
        <v>0</v>
      </c>
      <c r="U558">
        <f>(BN558*BQ558)</f>
        <v>0</v>
      </c>
      <c r="V558">
        <f>(CF558+(U558+2*0.95*5.67E-8*(((CF558+$B$7)+273)^4-(CF558+273)^4)-44100*J558)/(1.84*29.3*R558+8*0.95*5.67E-8*(CF558+273)^3))</f>
        <v>0</v>
      </c>
      <c r="W558">
        <f>($C$7*CG558+$D$7*CH558+$E$7*V558)</f>
        <v>0</v>
      </c>
      <c r="X558">
        <f>0.61365*exp(17.502*W558/(240.97+W558))</f>
        <v>0</v>
      </c>
      <c r="Y558">
        <f>(Z558/AA558*100)</f>
        <v>0</v>
      </c>
      <c r="Z558">
        <f>BY558*(CD558+CE558)/1000</f>
        <v>0</v>
      </c>
      <c r="AA558">
        <f>0.61365*exp(17.502*CF558/(240.97+CF558))</f>
        <v>0</v>
      </c>
      <c r="AB558">
        <f>(X558-BY558*(CD558+CE558)/1000)</f>
        <v>0</v>
      </c>
      <c r="AC558">
        <f>(-J558*44100)</f>
        <v>0</v>
      </c>
      <c r="AD558">
        <f>2*29.3*R558*0.92*(CF558-W558)</f>
        <v>0</v>
      </c>
      <c r="AE558">
        <f>2*0.95*5.67E-8*(((CF558+$B$7)+273)^4-(W558+273)^4)</f>
        <v>0</v>
      </c>
      <c r="AF558">
        <f>U558+AE558+AC558+AD558</f>
        <v>0</v>
      </c>
      <c r="AG558">
        <v>7</v>
      </c>
      <c r="AH558">
        <v>1</v>
      </c>
      <c r="AI558">
        <f>IF(AG558*$H$13&gt;=AK558,1.0,(AK558/(AK558-AG558*$H$13)))</f>
        <v>0</v>
      </c>
      <c r="AJ558">
        <f>(AI558-1)*100</f>
        <v>0</v>
      </c>
      <c r="AK558">
        <f>MAX(0,($B$13+$C$13*CK558)/(1+$D$13*CK558)*CD558/(CF558+273)*$E$13)</f>
        <v>0</v>
      </c>
      <c r="AL558" t="s">
        <v>292</v>
      </c>
      <c r="AM558" t="s">
        <v>292</v>
      </c>
      <c r="AN558">
        <v>0</v>
      </c>
      <c r="AO558">
        <v>0</v>
      </c>
      <c r="AP558">
        <f>1-AN558/AO558</f>
        <v>0</v>
      </c>
      <c r="AQ558">
        <v>0</v>
      </c>
      <c r="AR558" t="s">
        <v>292</v>
      </c>
      <c r="AS558" t="s">
        <v>292</v>
      </c>
      <c r="AT558">
        <v>0</v>
      </c>
      <c r="AU558">
        <v>0</v>
      </c>
      <c r="AV558">
        <f>1-AT558/AU558</f>
        <v>0</v>
      </c>
      <c r="AW558">
        <v>0.5</v>
      </c>
      <c r="AX558">
        <f>BO558</f>
        <v>0</v>
      </c>
      <c r="AY558">
        <f>L558</f>
        <v>0</v>
      </c>
      <c r="AZ558">
        <f>AV558*AW558*AX558</f>
        <v>0</v>
      </c>
      <c r="BA558">
        <f>(AY558-AQ558)/AX558</f>
        <v>0</v>
      </c>
      <c r="BB558">
        <f>(AO558-AU558)/AU558</f>
        <v>0</v>
      </c>
      <c r="BC558">
        <f>AN558/(AP558+AN558/AU558)</f>
        <v>0</v>
      </c>
      <c r="BD558" t="s">
        <v>292</v>
      </c>
      <c r="BE558">
        <v>0</v>
      </c>
      <c r="BF558">
        <f>IF(BE558&lt;&gt;0, BE558, BC558)</f>
        <v>0</v>
      </c>
      <c r="BG558">
        <f>1-BF558/AU558</f>
        <v>0</v>
      </c>
      <c r="BH558">
        <f>(AU558-AT558)/(AU558-BF558)</f>
        <v>0</v>
      </c>
      <c r="BI558">
        <f>(AO558-AU558)/(AO558-BF558)</f>
        <v>0</v>
      </c>
      <c r="BJ558">
        <f>(AU558-AT558)/(AU558-AN558)</f>
        <v>0</v>
      </c>
      <c r="BK558">
        <f>(AO558-AU558)/(AO558-AN558)</f>
        <v>0</v>
      </c>
      <c r="BL558">
        <f>(BH558*BF558/AT558)</f>
        <v>0</v>
      </c>
      <c r="BM558">
        <f>(1-BL558)</f>
        <v>0</v>
      </c>
      <c r="BN558">
        <f>$B$11*CL558+$C$11*CM558+$F$11*CN558*(1-CQ558)</f>
        <v>0</v>
      </c>
      <c r="BO558">
        <f>BN558*BP558</f>
        <v>0</v>
      </c>
      <c r="BP558">
        <f>($B$11*$D$9+$C$11*$D$9+$F$11*((DA558+CS558)/MAX(DA558+CS558+DB558, 0.1)*$I$9+DB558/MAX(DA558+CS558+DB558, 0.1)*$J$9))/($B$11+$C$11+$F$11)</f>
        <v>0</v>
      </c>
      <c r="BQ558">
        <f>($B$11*$K$9+$C$11*$K$9+$F$11*((DA558+CS558)/MAX(DA558+CS558+DB558, 0.1)*$P$9+DB558/MAX(DA558+CS558+DB558, 0.1)*$Q$9))/($B$11+$C$11+$F$11)</f>
        <v>0</v>
      </c>
      <c r="BR558">
        <v>6</v>
      </c>
      <c r="BS558">
        <v>0.5</v>
      </c>
      <c r="BT558" t="s">
        <v>293</v>
      </c>
      <c r="BU558">
        <v>2</v>
      </c>
      <c r="BV558">
        <v>1626127395.6</v>
      </c>
      <c r="BW558">
        <v>399.647333333333</v>
      </c>
      <c r="BX558">
        <v>419.853</v>
      </c>
      <c r="BY558">
        <v>19.098</v>
      </c>
      <c r="BZ558">
        <v>12.2414666666667</v>
      </c>
      <c r="CA558">
        <v>397.521666666667</v>
      </c>
      <c r="CB558">
        <v>19.0462</v>
      </c>
      <c r="CC558">
        <v>899.998333333333</v>
      </c>
      <c r="CD558">
        <v>100.766666666667</v>
      </c>
      <c r="CE558">
        <v>0.113383666666667</v>
      </c>
      <c r="CF558">
        <v>34.8299</v>
      </c>
      <c r="CG558">
        <v>32.1575</v>
      </c>
      <c r="CH558">
        <v>999.9</v>
      </c>
      <c r="CI558">
        <v>0</v>
      </c>
      <c r="CJ558">
        <v>0</v>
      </c>
      <c r="CK558">
        <v>9998.97333333333</v>
      </c>
      <c r="CL558">
        <v>0</v>
      </c>
      <c r="CM558">
        <v>0.221023</v>
      </c>
      <c r="CN558">
        <v>1459.93</v>
      </c>
      <c r="CO558">
        <v>0.973007333333333</v>
      </c>
      <c r="CP558">
        <v>0.0269929666666667</v>
      </c>
      <c r="CQ558">
        <v>0</v>
      </c>
      <c r="CR558">
        <v>884.989</v>
      </c>
      <c r="CS558">
        <v>4.99999</v>
      </c>
      <c r="CT558">
        <v>13040.0666666667</v>
      </c>
      <c r="CU558">
        <v>12727.7333333333</v>
      </c>
      <c r="CV558">
        <v>41.562</v>
      </c>
      <c r="CW558">
        <v>42.9163333333333</v>
      </c>
      <c r="CX558">
        <v>42.354</v>
      </c>
      <c r="CY558">
        <v>42.625</v>
      </c>
      <c r="CZ558">
        <v>44.25</v>
      </c>
      <c r="DA558">
        <v>1415.66</v>
      </c>
      <c r="DB558">
        <v>39.27</v>
      </c>
      <c r="DC558">
        <v>0</v>
      </c>
      <c r="DD558">
        <v>1626127405.9</v>
      </c>
      <c r="DE558">
        <v>0</v>
      </c>
      <c r="DF558">
        <v>884.984</v>
      </c>
      <c r="DG558">
        <v>-0.186384617555806</v>
      </c>
      <c r="DH558">
        <v>20.6384614644246</v>
      </c>
      <c r="DI558">
        <v>13038.532</v>
      </c>
      <c r="DJ558">
        <v>15</v>
      </c>
      <c r="DK558">
        <v>1626126261</v>
      </c>
      <c r="DL558" t="s">
        <v>294</v>
      </c>
      <c r="DM558">
        <v>1626126255</v>
      </c>
      <c r="DN558">
        <v>1626126261</v>
      </c>
      <c r="DO558">
        <v>7</v>
      </c>
      <c r="DP558">
        <v>0.339</v>
      </c>
      <c r="DQ558">
        <v>0.02</v>
      </c>
      <c r="DR558">
        <v>2.158</v>
      </c>
      <c r="DS558">
        <v>-0.064</v>
      </c>
      <c r="DT558">
        <v>420</v>
      </c>
      <c r="DU558">
        <v>4</v>
      </c>
      <c r="DV558">
        <v>0.09</v>
      </c>
      <c r="DW558">
        <v>0.05</v>
      </c>
      <c r="DX558">
        <v>-20.2801390243902</v>
      </c>
      <c r="DY558">
        <v>0.487110104529604</v>
      </c>
      <c r="DZ558">
        <v>0.0538995582499151</v>
      </c>
      <c r="EA558">
        <v>1</v>
      </c>
      <c r="EB558">
        <v>884.921636363636</v>
      </c>
      <c r="EC558">
        <v>0.646308842083096</v>
      </c>
      <c r="ED558">
        <v>0.228515474999062</v>
      </c>
      <c r="EE558">
        <v>1</v>
      </c>
      <c r="EF558">
        <v>6.84272341463415</v>
      </c>
      <c r="EG558">
        <v>0.108861951219509</v>
      </c>
      <c r="EH558">
        <v>0.0146350932417232</v>
      </c>
      <c r="EI558">
        <v>0</v>
      </c>
      <c r="EJ558">
        <v>2</v>
      </c>
      <c r="EK558">
        <v>3</v>
      </c>
      <c r="EL558" t="s">
        <v>340</v>
      </c>
      <c r="EM558">
        <v>100</v>
      </c>
      <c r="EN558">
        <v>100</v>
      </c>
      <c r="EO558">
        <v>2.126</v>
      </c>
      <c r="EP558">
        <v>0.0521</v>
      </c>
      <c r="EQ558">
        <v>1.36772170046793</v>
      </c>
      <c r="ER558">
        <v>0.00225868272383977</v>
      </c>
      <c r="ES558">
        <v>-9.96746185667655e-07</v>
      </c>
      <c r="ET558">
        <v>2.83711317370827e-10</v>
      </c>
      <c r="EU558">
        <v>-0.063082517618382</v>
      </c>
      <c r="EV558">
        <v>-0.00217948432402501</v>
      </c>
      <c r="EW558">
        <v>0.000453263451741206</v>
      </c>
      <c r="EX558">
        <v>-1.16319206543697e-06</v>
      </c>
      <c r="EY558">
        <v>-2</v>
      </c>
      <c r="EZ558">
        <v>2196</v>
      </c>
      <c r="FA558">
        <v>1</v>
      </c>
      <c r="FB558">
        <v>25</v>
      </c>
      <c r="FC558">
        <v>19</v>
      </c>
      <c r="FD558">
        <v>18.9</v>
      </c>
      <c r="FE558">
        <v>18</v>
      </c>
      <c r="FF558">
        <v>951.136</v>
      </c>
      <c r="FG558">
        <v>437.24</v>
      </c>
      <c r="FH558">
        <v>43.0198</v>
      </c>
      <c r="FI558">
        <v>25.8817</v>
      </c>
      <c r="FJ558">
        <v>30.0007</v>
      </c>
      <c r="FK558">
        <v>25.7354</v>
      </c>
      <c r="FL558">
        <v>25.747</v>
      </c>
      <c r="FM558">
        <v>25.4672</v>
      </c>
      <c r="FN558">
        <v>34.8791</v>
      </c>
      <c r="FO558">
        <v>0</v>
      </c>
      <c r="FP558">
        <v>43.71</v>
      </c>
      <c r="FQ558">
        <v>420</v>
      </c>
      <c r="FR558">
        <v>12.3937</v>
      </c>
      <c r="FS558">
        <v>101.407</v>
      </c>
      <c r="FT558">
        <v>102.007</v>
      </c>
    </row>
    <row r="559" spans="1:176">
      <c r="A559">
        <v>543</v>
      </c>
      <c r="B559">
        <v>1626127398.6</v>
      </c>
      <c r="C559">
        <v>1084.09999990463</v>
      </c>
      <c r="D559" t="s">
        <v>1380</v>
      </c>
      <c r="E559" t="s">
        <v>1381</v>
      </c>
      <c r="F559">
        <v>1</v>
      </c>
      <c r="I559">
        <v>1626127397.6</v>
      </c>
      <c r="J559">
        <f>(K559)/1000</f>
        <v>0</v>
      </c>
      <c r="K559">
        <f>1000*CC559*AI559*(BY559-BZ559)/(100*BR559*(1000-AI559*BY559))</f>
        <v>0</v>
      </c>
      <c r="L559">
        <f>CC559*AI559*(BX559-BW559*(1000-AI559*BZ559)/(1000-AI559*BY559))/(100*BR559)</f>
        <v>0</v>
      </c>
      <c r="M559">
        <f>BW559 - IF(AI559&gt;1, L559*BR559*100.0/(AK559*CK559), 0)</f>
        <v>0</v>
      </c>
      <c r="N559">
        <f>((T559-J559/2)*M559-L559)/(T559+J559/2)</f>
        <v>0</v>
      </c>
      <c r="O559">
        <f>N559*(CD559+CE559)/1000.0</f>
        <v>0</v>
      </c>
      <c r="P559">
        <f>(BW559 - IF(AI559&gt;1, L559*BR559*100.0/(AK559*CK559), 0))*(CD559+CE559)/1000.0</f>
        <v>0</v>
      </c>
      <c r="Q559">
        <f>2.0/((1/S559-1/R559)+SIGN(S559)*SQRT((1/S559-1/R559)*(1/S559-1/R559) + 4*BS559/((BS559+1)*(BS559+1))*(2*1/S559*1/R559-1/R559*1/R559)))</f>
        <v>0</v>
      </c>
      <c r="R559">
        <f>IF(LEFT(BT559,1)&lt;&gt;"0",IF(LEFT(BT559,1)="1",3.0,BU559),$D$5+$E$5*(CK559*CD559/($K$5*1000))+$F$5*(CK559*CD559/($K$5*1000))*MAX(MIN(BR559,$J$5),$I$5)*MAX(MIN(BR559,$J$5),$I$5)+$G$5*MAX(MIN(BR559,$J$5),$I$5)*(CK559*CD559/($K$5*1000))+$H$5*(CK559*CD559/($K$5*1000))*(CK559*CD559/($K$5*1000)))</f>
        <v>0</v>
      </c>
      <c r="S559">
        <f>J559*(1000-(1000*0.61365*exp(17.502*W559/(240.97+W559))/(CD559+CE559)+BY559)/2)/(1000*0.61365*exp(17.502*W559/(240.97+W559))/(CD559+CE559)-BY559)</f>
        <v>0</v>
      </c>
      <c r="T559">
        <f>1/((BS559+1)/(Q559/1.6)+1/(R559/1.37)) + BS559/((BS559+1)/(Q559/1.6) + BS559/(R559/1.37))</f>
        <v>0</v>
      </c>
      <c r="U559">
        <f>(BN559*BQ559)</f>
        <v>0</v>
      </c>
      <c r="V559">
        <f>(CF559+(U559+2*0.95*5.67E-8*(((CF559+$B$7)+273)^4-(CF559+273)^4)-44100*J559)/(1.84*29.3*R559+8*0.95*5.67E-8*(CF559+273)^3))</f>
        <v>0</v>
      </c>
      <c r="W559">
        <f>($C$7*CG559+$D$7*CH559+$E$7*V559)</f>
        <v>0</v>
      </c>
      <c r="X559">
        <f>0.61365*exp(17.502*W559/(240.97+W559))</f>
        <v>0</v>
      </c>
      <c r="Y559">
        <f>(Z559/AA559*100)</f>
        <v>0</v>
      </c>
      <c r="Z559">
        <f>BY559*(CD559+CE559)/1000</f>
        <v>0</v>
      </c>
      <c r="AA559">
        <f>0.61365*exp(17.502*CF559/(240.97+CF559))</f>
        <v>0</v>
      </c>
      <c r="AB559">
        <f>(X559-BY559*(CD559+CE559)/1000)</f>
        <v>0</v>
      </c>
      <c r="AC559">
        <f>(-J559*44100)</f>
        <v>0</v>
      </c>
      <c r="AD559">
        <f>2*29.3*R559*0.92*(CF559-W559)</f>
        <v>0</v>
      </c>
      <c r="AE559">
        <f>2*0.95*5.67E-8*(((CF559+$B$7)+273)^4-(W559+273)^4)</f>
        <v>0</v>
      </c>
      <c r="AF559">
        <f>U559+AE559+AC559+AD559</f>
        <v>0</v>
      </c>
      <c r="AG559">
        <v>7</v>
      </c>
      <c r="AH559">
        <v>1</v>
      </c>
      <c r="AI559">
        <f>IF(AG559*$H$13&gt;=AK559,1.0,(AK559/(AK559-AG559*$H$13)))</f>
        <v>0</v>
      </c>
      <c r="AJ559">
        <f>(AI559-1)*100</f>
        <v>0</v>
      </c>
      <c r="AK559">
        <f>MAX(0,($B$13+$C$13*CK559)/(1+$D$13*CK559)*CD559/(CF559+273)*$E$13)</f>
        <v>0</v>
      </c>
      <c r="AL559" t="s">
        <v>292</v>
      </c>
      <c r="AM559" t="s">
        <v>292</v>
      </c>
      <c r="AN559">
        <v>0</v>
      </c>
      <c r="AO559">
        <v>0</v>
      </c>
      <c r="AP559">
        <f>1-AN559/AO559</f>
        <v>0</v>
      </c>
      <c r="AQ559">
        <v>0</v>
      </c>
      <c r="AR559" t="s">
        <v>292</v>
      </c>
      <c r="AS559" t="s">
        <v>292</v>
      </c>
      <c r="AT559">
        <v>0</v>
      </c>
      <c r="AU559">
        <v>0</v>
      </c>
      <c r="AV559">
        <f>1-AT559/AU559</f>
        <v>0</v>
      </c>
      <c r="AW559">
        <v>0.5</v>
      </c>
      <c r="AX559">
        <f>BO559</f>
        <v>0</v>
      </c>
      <c r="AY559">
        <f>L559</f>
        <v>0</v>
      </c>
      <c r="AZ559">
        <f>AV559*AW559*AX559</f>
        <v>0</v>
      </c>
      <c r="BA559">
        <f>(AY559-AQ559)/AX559</f>
        <v>0</v>
      </c>
      <c r="BB559">
        <f>(AO559-AU559)/AU559</f>
        <v>0</v>
      </c>
      <c r="BC559">
        <f>AN559/(AP559+AN559/AU559)</f>
        <v>0</v>
      </c>
      <c r="BD559" t="s">
        <v>292</v>
      </c>
      <c r="BE559">
        <v>0</v>
      </c>
      <c r="BF559">
        <f>IF(BE559&lt;&gt;0, BE559, BC559)</f>
        <v>0</v>
      </c>
      <c r="BG559">
        <f>1-BF559/AU559</f>
        <v>0</v>
      </c>
      <c r="BH559">
        <f>(AU559-AT559)/(AU559-BF559)</f>
        <v>0</v>
      </c>
      <c r="BI559">
        <f>(AO559-AU559)/(AO559-BF559)</f>
        <v>0</v>
      </c>
      <c r="BJ559">
        <f>(AU559-AT559)/(AU559-AN559)</f>
        <v>0</v>
      </c>
      <c r="BK559">
        <f>(AO559-AU559)/(AO559-AN559)</f>
        <v>0</v>
      </c>
      <c r="BL559">
        <f>(BH559*BF559/AT559)</f>
        <v>0</v>
      </c>
      <c r="BM559">
        <f>(1-BL559)</f>
        <v>0</v>
      </c>
      <c r="BN559">
        <f>$B$11*CL559+$C$11*CM559+$F$11*CN559*(1-CQ559)</f>
        <v>0</v>
      </c>
      <c r="BO559">
        <f>BN559*BP559</f>
        <v>0</v>
      </c>
      <c r="BP559">
        <f>($B$11*$D$9+$C$11*$D$9+$F$11*((DA559+CS559)/MAX(DA559+CS559+DB559, 0.1)*$I$9+DB559/MAX(DA559+CS559+DB559, 0.1)*$J$9))/($B$11+$C$11+$F$11)</f>
        <v>0</v>
      </c>
      <c r="BQ559">
        <f>($B$11*$K$9+$C$11*$K$9+$F$11*((DA559+CS559)/MAX(DA559+CS559+DB559, 0.1)*$P$9+DB559/MAX(DA559+CS559+DB559, 0.1)*$Q$9))/($B$11+$C$11+$F$11)</f>
        <v>0</v>
      </c>
      <c r="BR559">
        <v>6</v>
      </c>
      <c r="BS559">
        <v>0.5</v>
      </c>
      <c r="BT559" t="s">
        <v>293</v>
      </c>
      <c r="BU559">
        <v>2</v>
      </c>
      <c r="BV559">
        <v>1626127397.6</v>
      </c>
      <c r="BW559">
        <v>399.68</v>
      </c>
      <c r="BX559">
        <v>419.902333333333</v>
      </c>
      <c r="BY559">
        <v>19.1459</v>
      </c>
      <c r="BZ559">
        <v>12.2954</v>
      </c>
      <c r="CA559">
        <v>397.554</v>
      </c>
      <c r="CB559">
        <v>19.0934666666667</v>
      </c>
      <c r="CC559">
        <v>899.964333333333</v>
      </c>
      <c r="CD559">
        <v>100.766</v>
      </c>
      <c r="CE559">
        <v>0.113215666666667</v>
      </c>
      <c r="CF559">
        <v>34.8642333333333</v>
      </c>
      <c r="CG559">
        <v>32.1919666666667</v>
      </c>
      <c r="CH559">
        <v>999.9</v>
      </c>
      <c r="CI559">
        <v>0</v>
      </c>
      <c r="CJ559">
        <v>0</v>
      </c>
      <c r="CK559">
        <v>9989.79</v>
      </c>
      <c r="CL559">
        <v>0</v>
      </c>
      <c r="CM559">
        <v>0.221023</v>
      </c>
      <c r="CN559">
        <v>1460.01333333333</v>
      </c>
      <c r="CO559">
        <v>0.973009</v>
      </c>
      <c r="CP559">
        <v>0.0269914</v>
      </c>
      <c r="CQ559">
        <v>0</v>
      </c>
      <c r="CR559">
        <v>885.337</v>
      </c>
      <c r="CS559">
        <v>4.99999</v>
      </c>
      <c r="CT559">
        <v>13041.2</v>
      </c>
      <c r="CU559">
        <v>12728.4333333333</v>
      </c>
      <c r="CV559">
        <v>41.562</v>
      </c>
      <c r="CW559">
        <v>42.937</v>
      </c>
      <c r="CX559">
        <v>42.354</v>
      </c>
      <c r="CY559">
        <v>42.625</v>
      </c>
      <c r="CZ559">
        <v>44.2913333333333</v>
      </c>
      <c r="DA559">
        <v>1415.74333333333</v>
      </c>
      <c r="DB559">
        <v>39.27</v>
      </c>
      <c r="DC559">
        <v>0</v>
      </c>
      <c r="DD559">
        <v>1626127407.7</v>
      </c>
      <c r="DE559">
        <v>0</v>
      </c>
      <c r="DF559">
        <v>885.001</v>
      </c>
      <c r="DG559">
        <v>0.591931617947369</v>
      </c>
      <c r="DH559">
        <v>20.6085469897642</v>
      </c>
      <c r="DI559">
        <v>13039.0076923077</v>
      </c>
      <c r="DJ559">
        <v>15</v>
      </c>
      <c r="DK559">
        <v>1626126261</v>
      </c>
      <c r="DL559" t="s">
        <v>294</v>
      </c>
      <c r="DM559">
        <v>1626126255</v>
      </c>
      <c r="DN559">
        <v>1626126261</v>
      </c>
      <c r="DO559">
        <v>7</v>
      </c>
      <c r="DP559">
        <v>0.339</v>
      </c>
      <c r="DQ559">
        <v>0.02</v>
      </c>
      <c r="DR559">
        <v>2.158</v>
      </c>
      <c r="DS559">
        <v>-0.064</v>
      </c>
      <c r="DT559">
        <v>420</v>
      </c>
      <c r="DU559">
        <v>4</v>
      </c>
      <c r="DV559">
        <v>0.09</v>
      </c>
      <c r="DW559">
        <v>0.05</v>
      </c>
      <c r="DX559">
        <v>-20.2691268292683</v>
      </c>
      <c r="DY559">
        <v>0.477298954703773</v>
      </c>
      <c r="DZ559">
        <v>0.0532743475742185</v>
      </c>
      <c r="EA559">
        <v>1</v>
      </c>
      <c r="EB559">
        <v>884.967057142857</v>
      </c>
      <c r="EC559">
        <v>0.810706689462399</v>
      </c>
      <c r="ED559">
        <v>0.218880651478916</v>
      </c>
      <c r="EE559">
        <v>1</v>
      </c>
      <c r="EF559">
        <v>6.84508780487805</v>
      </c>
      <c r="EG559">
        <v>0.0859676655052108</v>
      </c>
      <c r="EH559">
        <v>0.0133971372100663</v>
      </c>
      <c r="EI559">
        <v>1</v>
      </c>
      <c r="EJ559">
        <v>3</v>
      </c>
      <c r="EK559">
        <v>3</v>
      </c>
      <c r="EL559" t="s">
        <v>295</v>
      </c>
      <c r="EM559">
        <v>100</v>
      </c>
      <c r="EN559">
        <v>100</v>
      </c>
      <c r="EO559">
        <v>2.126</v>
      </c>
      <c r="EP559">
        <v>0.0528</v>
      </c>
      <c r="EQ559">
        <v>1.36772170046793</v>
      </c>
      <c r="ER559">
        <v>0.00225868272383977</v>
      </c>
      <c r="ES559">
        <v>-9.96746185667655e-07</v>
      </c>
      <c r="ET559">
        <v>2.83711317370827e-10</v>
      </c>
      <c r="EU559">
        <v>-0.063082517618382</v>
      </c>
      <c r="EV559">
        <v>-0.00217948432402501</v>
      </c>
      <c r="EW559">
        <v>0.000453263451741206</v>
      </c>
      <c r="EX559">
        <v>-1.16319206543697e-06</v>
      </c>
      <c r="EY559">
        <v>-2</v>
      </c>
      <c r="EZ559">
        <v>2196</v>
      </c>
      <c r="FA559">
        <v>1</v>
      </c>
      <c r="FB559">
        <v>25</v>
      </c>
      <c r="FC559">
        <v>19.1</v>
      </c>
      <c r="FD559">
        <v>19</v>
      </c>
      <c r="FE559">
        <v>18</v>
      </c>
      <c r="FF559">
        <v>951.368</v>
      </c>
      <c r="FG559">
        <v>437.303</v>
      </c>
      <c r="FH559">
        <v>43.0627</v>
      </c>
      <c r="FI559">
        <v>25.8853</v>
      </c>
      <c r="FJ559">
        <v>30.0007</v>
      </c>
      <c r="FK559">
        <v>25.7381</v>
      </c>
      <c r="FL559">
        <v>25.7492</v>
      </c>
      <c r="FM559">
        <v>25.4677</v>
      </c>
      <c r="FN559">
        <v>34.8791</v>
      </c>
      <c r="FO559">
        <v>0</v>
      </c>
      <c r="FP559">
        <v>43.71</v>
      </c>
      <c r="FQ559">
        <v>420</v>
      </c>
      <c r="FR559">
        <v>12.3805</v>
      </c>
      <c r="FS559">
        <v>101.407</v>
      </c>
      <c r="FT559">
        <v>102.006</v>
      </c>
    </row>
    <row r="560" spans="1:176">
      <c r="A560">
        <v>544</v>
      </c>
      <c r="B560">
        <v>1626127400.6</v>
      </c>
      <c r="C560">
        <v>1086.09999990463</v>
      </c>
      <c r="D560" t="s">
        <v>1382</v>
      </c>
      <c r="E560" t="s">
        <v>1383</v>
      </c>
      <c r="F560">
        <v>1</v>
      </c>
      <c r="I560">
        <v>1626127399.6</v>
      </c>
      <c r="J560">
        <f>(K560)/1000</f>
        <v>0</v>
      </c>
      <c r="K560">
        <f>1000*CC560*AI560*(BY560-BZ560)/(100*BR560*(1000-AI560*BY560))</f>
        <v>0</v>
      </c>
      <c r="L560">
        <f>CC560*AI560*(BX560-BW560*(1000-AI560*BZ560)/(1000-AI560*BY560))/(100*BR560)</f>
        <v>0</v>
      </c>
      <c r="M560">
        <f>BW560 - IF(AI560&gt;1, L560*BR560*100.0/(AK560*CK560), 0)</f>
        <v>0</v>
      </c>
      <c r="N560">
        <f>((T560-J560/2)*M560-L560)/(T560+J560/2)</f>
        <v>0</v>
      </c>
      <c r="O560">
        <f>N560*(CD560+CE560)/1000.0</f>
        <v>0</v>
      </c>
      <c r="P560">
        <f>(BW560 - IF(AI560&gt;1, L560*BR560*100.0/(AK560*CK560), 0))*(CD560+CE560)/1000.0</f>
        <v>0</v>
      </c>
      <c r="Q560">
        <f>2.0/((1/S560-1/R560)+SIGN(S560)*SQRT((1/S560-1/R560)*(1/S560-1/R560) + 4*BS560/((BS560+1)*(BS560+1))*(2*1/S560*1/R560-1/R560*1/R560)))</f>
        <v>0</v>
      </c>
      <c r="R560">
        <f>IF(LEFT(BT560,1)&lt;&gt;"0",IF(LEFT(BT560,1)="1",3.0,BU560),$D$5+$E$5*(CK560*CD560/($K$5*1000))+$F$5*(CK560*CD560/($K$5*1000))*MAX(MIN(BR560,$J$5),$I$5)*MAX(MIN(BR560,$J$5),$I$5)+$G$5*MAX(MIN(BR560,$J$5),$I$5)*(CK560*CD560/($K$5*1000))+$H$5*(CK560*CD560/($K$5*1000))*(CK560*CD560/($K$5*1000)))</f>
        <v>0</v>
      </c>
      <c r="S560">
        <f>J560*(1000-(1000*0.61365*exp(17.502*W560/(240.97+W560))/(CD560+CE560)+BY560)/2)/(1000*0.61365*exp(17.502*W560/(240.97+W560))/(CD560+CE560)-BY560)</f>
        <v>0</v>
      </c>
      <c r="T560">
        <f>1/((BS560+1)/(Q560/1.6)+1/(R560/1.37)) + BS560/((BS560+1)/(Q560/1.6) + BS560/(R560/1.37))</f>
        <v>0</v>
      </c>
      <c r="U560">
        <f>(BN560*BQ560)</f>
        <v>0</v>
      </c>
      <c r="V560">
        <f>(CF560+(U560+2*0.95*5.67E-8*(((CF560+$B$7)+273)^4-(CF560+273)^4)-44100*J560)/(1.84*29.3*R560+8*0.95*5.67E-8*(CF560+273)^3))</f>
        <v>0</v>
      </c>
      <c r="W560">
        <f>($C$7*CG560+$D$7*CH560+$E$7*V560)</f>
        <v>0</v>
      </c>
      <c r="X560">
        <f>0.61365*exp(17.502*W560/(240.97+W560))</f>
        <v>0</v>
      </c>
      <c r="Y560">
        <f>(Z560/AA560*100)</f>
        <v>0</v>
      </c>
      <c r="Z560">
        <f>BY560*(CD560+CE560)/1000</f>
        <v>0</v>
      </c>
      <c r="AA560">
        <f>0.61365*exp(17.502*CF560/(240.97+CF560))</f>
        <v>0</v>
      </c>
      <c r="AB560">
        <f>(X560-BY560*(CD560+CE560)/1000)</f>
        <v>0</v>
      </c>
      <c r="AC560">
        <f>(-J560*44100)</f>
        <v>0</v>
      </c>
      <c r="AD560">
        <f>2*29.3*R560*0.92*(CF560-W560)</f>
        <v>0</v>
      </c>
      <c r="AE560">
        <f>2*0.95*5.67E-8*(((CF560+$B$7)+273)^4-(W560+273)^4)</f>
        <v>0</v>
      </c>
      <c r="AF560">
        <f>U560+AE560+AC560+AD560</f>
        <v>0</v>
      </c>
      <c r="AG560">
        <v>7</v>
      </c>
      <c r="AH560">
        <v>1</v>
      </c>
      <c r="AI560">
        <f>IF(AG560*$H$13&gt;=AK560,1.0,(AK560/(AK560-AG560*$H$13)))</f>
        <v>0</v>
      </c>
      <c r="AJ560">
        <f>(AI560-1)*100</f>
        <v>0</v>
      </c>
      <c r="AK560">
        <f>MAX(0,($B$13+$C$13*CK560)/(1+$D$13*CK560)*CD560/(CF560+273)*$E$13)</f>
        <v>0</v>
      </c>
      <c r="AL560" t="s">
        <v>292</v>
      </c>
      <c r="AM560" t="s">
        <v>292</v>
      </c>
      <c r="AN560">
        <v>0</v>
      </c>
      <c r="AO560">
        <v>0</v>
      </c>
      <c r="AP560">
        <f>1-AN560/AO560</f>
        <v>0</v>
      </c>
      <c r="AQ560">
        <v>0</v>
      </c>
      <c r="AR560" t="s">
        <v>292</v>
      </c>
      <c r="AS560" t="s">
        <v>292</v>
      </c>
      <c r="AT560">
        <v>0</v>
      </c>
      <c r="AU560">
        <v>0</v>
      </c>
      <c r="AV560">
        <f>1-AT560/AU560</f>
        <v>0</v>
      </c>
      <c r="AW560">
        <v>0.5</v>
      </c>
      <c r="AX560">
        <f>BO560</f>
        <v>0</v>
      </c>
      <c r="AY560">
        <f>L560</f>
        <v>0</v>
      </c>
      <c r="AZ560">
        <f>AV560*AW560*AX560</f>
        <v>0</v>
      </c>
      <c r="BA560">
        <f>(AY560-AQ560)/AX560</f>
        <v>0</v>
      </c>
      <c r="BB560">
        <f>(AO560-AU560)/AU560</f>
        <v>0</v>
      </c>
      <c r="BC560">
        <f>AN560/(AP560+AN560/AU560)</f>
        <v>0</v>
      </c>
      <c r="BD560" t="s">
        <v>292</v>
      </c>
      <c r="BE560">
        <v>0</v>
      </c>
      <c r="BF560">
        <f>IF(BE560&lt;&gt;0, BE560, BC560)</f>
        <v>0</v>
      </c>
      <c r="BG560">
        <f>1-BF560/AU560</f>
        <v>0</v>
      </c>
      <c r="BH560">
        <f>(AU560-AT560)/(AU560-BF560)</f>
        <v>0</v>
      </c>
      <c r="BI560">
        <f>(AO560-AU560)/(AO560-BF560)</f>
        <v>0</v>
      </c>
      <c r="BJ560">
        <f>(AU560-AT560)/(AU560-AN560)</f>
        <v>0</v>
      </c>
      <c r="BK560">
        <f>(AO560-AU560)/(AO560-AN560)</f>
        <v>0</v>
      </c>
      <c r="BL560">
        <f>(BH560*BF560/AT560)</f>
        <v>0</v>
      </c>
      <c r="BM560">
        <f>(1-BL560)</f>
        <v>0</v>
      </c>
      <c r="BN560">
        <f>$B$11*CL560+$C$11*CM560+$F$11*CN560*(1-CQ560)</f>
        <v>0</v>
      </c>
      <c r="BO560">
        <f>BN560*BP560</f>
        <v>0</v>
      </c>
      <c r="BP560">
        <f>($B$11*$D$9+$C$11*$D$9+$F$11*((DA560+CS560)/MAX(DA560+CS560+DB560, 0.1)*$I$9+DB560/MAX(DA560+CS560+DB560, 0.1)*$J$9))/($B$11+$C$11+$F$11)</f>
        <v>0</v>
      </c>
      <c r="BQ560">
        <f>($B$11*$K$9+$C$11*$K$9+$F$11*((DA560+CS560)/MAX(DA560+CS560+DB560, 0.1)*$P$9+DB560/MAX(DA560+CS560+DB560, 0.1)*$Q$9))/($B$11+$C$11+$F$11)</f>
        <v>0</v>
      </c>
      <c r="BR560">
        <v>6</v>
      </c>
      <c r="BS560">
        <v>0.5</v>
      </c>
      <c r="BT560" t="s">
        <v>293</v>
      </c>
      <c r="BU560">
        <v>2</v>
      </c>
      <c r="BV560">
        <v>1626127399.6</v>
      </c>
      <c r="BW560">
        <v>399.727</v>
      </c>
      <c r="BX560">
        <v>419.931</v>
      </c>
      <c r="BY560">
        <v>19.1943333333333</v>
      </c>
      <c r="BZ560">
        <v>12.3150333333333</v>
      </c>
      <c r="CA560">
        <v>397.600666666667</v>
      </c>
      <c r="CB560">
        <v>19.1412333333333</v>
      </c>
      <c r="CC560">
        <v>900.003</v>
      </c>
      <c r="CD560">
        <v>100.767</v>
      </c>
      <c r="CE560">
        <v>0.113551</v>
      </c>
      <c r="CF560">
        <v>34.8995</v>
      </c>
      <c r="CG560">
        <v>32.2120333333333</v>
      </c>
      <c r="CH560">
        <v>999.9</v>
      </c>
      <c r="CI560">
        <v>0</v>
      </c>
      <c r="CJ560">
        <v>0</v>
      </c>
      <c r="CK560">
        <v>10027.4666666667</v>
      </c>
      <c r="CL560">
        <v>0</v>
      </c>
      <c r="CM560">
        <v>0.221023</v>
      </c>
      <c r="CN560">
        <v>1460.00666666667</v>
      </c>
      <c r="CO560">
        <v>0.973009</v>
      </c>
      <c r="CP560">
        <v>0.0269914</v>
      </c>
      <c r="CQ560">
        <v>0</v>
      </c>
      <c r="CR560">
        <v>885.282666666667</v>
      </c>
      <c r="CS560">
        <v>4.99999</v>
      </c>
      <c r="CT560">
        <v>13041.9333333333</v>
      </c>
      <c r="CU560">
        <v>12728.4</v>
      </c>
      <c r="CV560">
        <v>41.583</v>
      </c>
      <c r="CW560">
        <v>42.937</v>
      </c>
      <c r="CX560">
        <v>42.375</v>
      </c>
      <c r="CY560">
        <v>42.625</v>
      </c>
      <c r="CZ560">
        <v>44.312</v>
      </c>
      <c r="DA560">
        <v>1415.73666666667</v>
      </c>
      <c r="DB560">
        <v>39.27</v>
      </c>
      <c r="DC560">
        <v>0</v>
      </c>
      <c r="DD560">
        <v>1626127410.1</v>
      </c>
      <c r="DE560">
        <v>0</v>
      </c>
      <c r="DF560">
        <v>885.028384615385</v>
      </c>
      <c r="DG560">
        <v>1.35323076373343</v>
      </c>
      <c r="DH560">
        <v>17.7572649443639</v>
      </c>
      <c r="DI560">
        <v>13039.9692307692</v>
      </c>
      <c r="DJ560">
        <v>15</v>
      </c>
      <c r="DK560">
        <v>1626126261</v>
      </c>
      <c r="DL560" t="s">
        <v>294</v>
      </c>
      <c r="DM560">
        <v>1626126255</v>
      </c>
      <c r="DN560">
        <v>1626126261</v>
      </c>
      <c r="DO560">
        <v>7</v>
      </c>
      <c r="DP560">
        <v>0.339</v>
      </c>
      <c r="DQ560">
        <v>0.02</v>
      </c>
      <c r="DR560">
        <v>2.158</v>
      </c>
      <c r="DS560">
        <v>-0.064</v>
      </c>
      <c r="DT560">
        <v>420</v>
      </c>
      <c r="DU560">
        <v>4</v>
      </c>
      <c r="DV560">
        <v>0.09</v>
      </c>
      <c r="DW560">
        <v>0.05</v>
      </c>
      <c r="DX560">
        <v>-20.2601</v>
      </c>
      <c r="DY560">
        <v>0.46598466898956</v>
      </c>
      <c r="DZ560">
        <v>0.0524525895103516</v>
      </c>
      <c r="EA560">
        <v>1</v>
      </c>
      <c r="EB560">
        <v>885.024848484848</v>
      </c>
      <c r="EC560">
        <v>0.349303887815286</v>
      </c>
      <c r="ED560">
        <v>0.176103812567283</v>
      </c>
      <c r="EE560">
        <v>1</v>
      </c>
      <c r="EF560">
        <v>6.84747195121951</v>
      </c>
      <c r="EG560">
        <v>0.116445156794434</v>
      </c>
      <c r="EH560">
        <v>0.0151342140601067</v>
      </c>
      <c r="EI560">
        <v>0</v>
      </c>
      <c r="EJ560">
        <v>2</v>
      </c>
      <c r="EK560">
        <v>3</v>
      </c>
      <c r="EL560" t="s">
        <v>340</v>
      </c>
      <c r="EM560">
        <v>100</v>
      </c>
      <c r="EN560">
        <v>100</v>
      </c>
      <c r="EO560">
        <v>2.126</v>
      </c>
      <c r="EP560">
        <v>0.0534</v>
      </c>
      <c r="EQ560">
        <v>1.36772170046793</v>
      </c>
      <c r="ER560">
        <v>0.00225868272383977</v>
      </c>
      <c r="ES560">
        <v>-9.96746185667655e-07</v>
      </c>
      <c r="ET560">
        <v>2.83711317370827e-10</v>
      </c>
      <c r="EU560">
        <v>-0.063082517618382</v>
      </c>
      <c r="EV560">
        <v>-0.00217948432402501</v>
      </c>
      <c r="EW560">
        <v>0.000453263451741206</v>
      </c>
      <c r="EX560">
        <v>-1.16319206543697e-06</v>
      </c>
      <c r="EY560">
        <v>-2</v>
      </c>
      <c r="EZ560">
        <v>2196</v>
      </c>
      <c r="FA560">
        <v>1</v>
      </c>
      <c r="FB560">
        <v>25</v>
      </c>
      <c r="FC560">
        <v>19.1</v>
      </c>
      <c r="FD560">
        <v>19</v>
      </c>
      <c r="FE560">
        <v>18</v>
      </c>
      <c r="FF560">
        <v>951.521</v>
      </c>
      <c r="FG560">
        <v>437.365</v>
      </c>
      <c r="FH560">
        <v>43.1049</v>
      </c>
      <c r="FI560">
        <v>25.8884</v>
      </c>
      <c r="FJ560">
        <v>30.0007</v>
      </c>
      <c r="FK560">
        <v>25.741</v>
      </c>
      <c r="FL560">
        <v>25.7512</v>
      </c>
      <c r="FM560">
        <v>25.4689</v>
      </c>
      <c r="FN560">
        <v>34.3722</v>
      </c>
      <c r="FO560">
        <v>0</v>
      </c>
      <c r="FP560">
        <v>43.81</v>
      </c>
      <c r="FQ560">
        <v>420</v>
      </c>
      <c r="FR560">
        <v>12.5166</v>
      </c>
      <c r="FS560">
        <v>101.406</v>
      </c>
      <c r="FT560">
        <v>102.006</v>
      </c>
    </row>
    <row r="561" spans="1:176">
      <c r="A561">
        <v>545</v>
      </c>
      <c r="B561">
        <v>1626127402.6</v>
      </c>
      <c r="C561">
        <v>1088.09999990463</v>
      </c>
      <c r="D561" t="s">
        <v>1384</v>
      </c>
      <c r="E561" t="s">
        <v>1385</v>
      </c>
      <c r="F561">
        <v>1</v>
      </c>
      <c r="I561">
        <v>1626127401.6</v>
      </c>
      <c r="J561">
        <f>(K561)/1000</f>
        <v>0</v>
      </c>
      <c r="K561">
        <f>1000*CC561*AI561*(BY561-BZ561)/(100*BR561*(1000-AI561*BY561))</f>
        <v>0</v>
      </c>
      <c r="L561">
        <f>CC561*AI561*(BX561-BW561*(1000-AI561*BZ561)/(1000-AI561*BY561))/(100*BR561)</f>
        <v>0</v>
      </c>
      <c r="M561">
        <f>BW561 - IF(AI561&gt;1, L561*BR561*100.0/(AK561*CK561), 0)</f>
        <v>0</v>
      </c>
      <c r="N561">
        <f>((T561-J561/2)*M561-L561)/(T561+J561/2)</f>
        <v>0</v>
      </c>
      <c r="O561">
        <f>N561*(CD561+CE561)/1000.0</f>
        <v>0</v>
      </c>
      <c r="P561">
        <f>(BW561 - IF(AI561&gt;1, L561*BR561*100.0/(AK561*CK561), 0))*(CD561+CE561)/1000.0</f>
        <v>0</v>
      </c>
      <c r="Q561">
        <f>2.0/((1/S561-1/R561)+SIGN(S561)*SQRT((1/S561-1/R561)*(1/S561-1/R561) + 4*BS561/((BS561+1)*(BS561+1))*(2*1/S561*1/R561-1/R561*1/R561)))</f>
        <v>0</v>
      </c>
      <c r="R561">
        <f>IF(LEFT(BT561,1)&lt;&gt;"0",IF(LEFT(BT561,1)="1",3.0,BU561),$D$5+$E$5*(CK561*CD561/($K$5*1000))+$F$5*(CK561*CD561/($K$5*1000))*MAX(MIN(BR561,$J$5),$I$5)*MAX(MIN(BR561,$J$5),$I$5)+$G$5*MAX(MIN(BR561,$J$5),$I$5)*(CK561*CD561/($K$5*1000))+$H$5*(CK561*CD561/($K$5*1000))*(CK561*CD561/($K$5*1000)))</f>
        <v>0</v>
      </c>
      <c r="S561">
        <f>J561*(1000-(1000*0.61365*exp(17.502*W561/(240.97+W561))/(CD561+CE561)+BY561)/2)/(1000*0.61365*exp(17.502*W561/(240.97+W561))/(CD561+CE561)-BY561)</f>
        <v>0</v>
      </c>
      <c r="T561">
        <f>1/((BS561+1)/(Q561/1.6)+1/(R561/1.37)) + BS561/((BS561+1)/(Q561/1.6) + BS561/(R561/1.37))</f>
        <v>0</v>
      </c>
      <c r="U561">
        <f>(BN561*BQ561)</f>
        <v>0</v>
      </c>
      <c r="V561">
        <f>(CF561+(U561+2*0.95*5.67E-8*(((CF561+$B$7)+273)^4-(CF561+273)^4)-44100*J561)/(1.84*29.3*R561+8*0.95*5.67E-8*(CF561+273)^3))</f>
        <v>0</v>
      </c>
      <c r="W561">
        <f>($C$7*CG561+$D$7*CH561+$E$7*V561)</f>
        <v>0</v>
      </c>
      <c r="X561">
        <f>0.61365*exp(17.502*W561/(240.97+W561))</f>
        <v>0</v>
      </c>
      <c r="Y561">
        <f>(Z561/AA561*100)</f>
        <v>0</v>
      </c>
      <c r="Z561">
        <f>BY561*(CD561+CE561)/1000</f>
        <v>0</v>
      </c>
      <c r="AA561">
        <f>0.61365*exp(17.502*CF561/(240.97+CF561))</f>
        <v>0</v>
      </c>
      <c r="AB561">
        <f>(X561-BY561*(CD561+CE561)/1000)</f>
        <v>0</v>
      </c>
      <c r="AC561">
        <f>(-J561*44100)</f>
        <v>0</v>
      </c>
      <c r="AD561">
        <f>2*29.3*R561*0.92*(CF561-W561)</f>
        <v>0</v>
      </c>
      <c r="AE561">
        <f>2*0.95*5.67E-8*(((CF561+$B$7)+273)^4-(W561+273)^4)</f>
        <v>0</v>
      </c>
      <c r="AF561">
        <f>U561+AE561+AC561+AD561</f>
        <v>0</v>
      </c>
      <c r="AG561">
        <v>7</v>
      </c>
      <c r="AH561">
        <v>1</v>
      </c>
      <c r="AI561">
        <f>IF(AG561*$H$13&gt;=AK561,1.0,(AK561/(AK561-AG561*$H$13)))</f>
        <v>0</v>
      </c>
      <c r="AJ561">
        <f>(AI561-1)*100</f>
        <v>0</v>
      </c>
      <c r="AK561">
        <f>MAX(0,($B$13+$C$13*CK561)/(1+$D$13*CK561)*CD561/(CF561+273)*$E$13)</f>
        <v>0</v>
      </c>
      <c r="AL561" t="s">
        <v>292</v>
      </c>
      <c r="AM561" t="s">
        <v>292</v>
      </c>
      <c r="AN561">
        <v>0</v>
      </c>
      <c r="AO561">
        <v>0</v>
      </c>
      <c r="AP561">
        <f>1-AN561/AO561</f>
        <v>0</v>
      </c>
      <c r="AQ561">
        <v>0</v>
      </c>
      <c r="AR561" t="s">
        <v>292</v>
      </c>
      <c r="AS561" t="s">
        <v>292</v>
      </c>
      <c r="AT561">
        <v>0</v>
      </c>
      <c r="AU561">
        <v>0</v>
      </c>
      <c r="AV561">
        <f>1-AT561/AU561</f>
        <v>0</v>
      </c>
      <c r="AW561">
        <v>0.5</v>
      </c>
      <c r="AX561">
        <f>BO561</f>
        <v>0</v>
      </c>
      <c r="AY561">
        <f>L561</f>
        <v>0</v>
      </c>
      <c r="AZ561">
        <f>AV561*AW561*AX561</f>
        <v>0</v>
      </c>
      <c r="BA561">
        <f>(AY561-AQ561)/AX561</f>
        <v>0</v>
      </c>
      <c r="BB561">
        <f>(AO561-AU561)/AU561</f>
        <v>0</v>
      </c>
      <c r="BC561">
        <f>AN561/(AP561+AN561/AU561)</f>
        <v>0</v>
      </c>
      <c r="BD561" t="s">
        <v>292</v>
      </c>
      <c r="BE561">
        <v>0</v>
      </c>
      <c r="BF561">
        <f>IF(BE561&lt;&gt;0, BE561, BC561)</f>
        <v>0</v>
      </c>
      <c r="BG561">
        <f>1-BF561/AU561</f>
        <v>0</v>
      </c>
      <c r="BH561">
        <f>(AU561-AT561)/(AU561-BF561)</f>
        <v>0</v>
      </c>
      <c r="BI561">
        <f>(AO561-AU561)/(AO561-BF561)</f>
        <v>0</v>
      </c>
      <c r="BJ561">
        <f>(AU561-AT561)/(AU561-AN561)</f>
        <v>0</v>
      </c>
      <c r="BK561">
        <f>(AO561-AU561)/(AO561-AN561)</f>
        <v>0</v>
      </c>
      <c r="BL561">
        <f>(BH561*BF561/AT561)</f>
        <v>0</v>
      </c>
      <c r="BM561">
        <f>(1-BL561)</f>
        <v>0</v>
      </c>
      <c r="BN561">
        <f>$B$11*CL561+$C$11*CM561+$F$11*CN561*(1-CQ561)</f>
        <v>0</v>
      </c>
      <c r="BO561">
        <f>BN561*BP561</f>
        <v>0</v>
      </c>
      <c r="BP561">
        <f>($B$11*$D$9+$C$11*$D$9+$F$11*((DA561+CS561)/MAX(DA561+CS561+DB561, 0.1)*$I$9+DB561/MAX(DA561+CS561+DB561, 0.1)*$J$9))/($B$11+$C$11+$F$11)</f>
        <v>0</v>
      </c>
      <c r="BQ561">
        <f>($B$11*$K$9+$C$11*$K$9+$F$11*((DA561+CS561)/MAX(DA561+CS561+DB561, 0.1)*$P$9+DB561/MAX(DA561+CS561+DB561, 0.1)*$Q$9))/($B$11+$C$11+$F$11)</f>
        <v>0</v>
      </c>
      <c r="BR561">
        <v>6</v>
      </c>
      <c r="BS561">
        <v>0.5</v>
      </c>
      <c r="BT561" t="s">
        <v>293</v>
      </c>
      <c r="BU561">
        <v>2</v>
      </c>
      <c r="BV561">
        <v>1626127401.6</v>
      </c>
      <c r="BW561">
        <v>399.774</v>
      </c>
      <c r="BX561">
        <v>419.936666666667</v>
      </c>
      <c r="BY561">
        <v>19.2320666666667</v>
      </c>
      <c r="BZ561">
        <v>12.3220333333333</v>
      </c>
      <c r="CA561">
        <v>397.648</v>
      </c>
      <c r="CB561">
        <v>19.1784333333333</v>
      </c>
      <c r="CC561">
        <v>900.070666666667</v>
      </c>
      <c r="CD561">
        <v>100.767666666667</v>
      </c>
      <c r="CE561">
        <v>0.112973666666667</v>
      </c>
      <c r="CF561">
        <v>34.9399666666667</v>
      </c>
      <c r="CG561">
        <v>32.2472333333333</v>
      </c>
      <c r="CH561">
        <v>999.9</v>
      </c>
      <c r="CI561">
        <v>0</v>
      </c>
      <c r="CJ561">
        <v>0</v>
      </c>
      <c r="CK561">
        <v>10035.4</v>
      </c>
      <c r="CL561">
        <v>0</v>
      </c>
      <c r="CM561">
        <v>0.221023</v>
      </c>
      <c r="CN561">
        <v>1460.00666666667</v>
      </c>
      <c r="CO561">
        <v>0.973009</v>
      </c>
      <c r="CP561">
        <v>0.0269914</v>
      </c>
      <c r="CQ561">
        <v>0</v>
      </c>
      <c r="CR561">
        <v>885.170666666667</v>
      </c>
      <c r="CS561">
        <v>4.99999</v>
      </c>
      <c r="CT561">
        <v>13042.8333333333</v>
      </c>
      <c r="CU561">
        <v>12728.4</v>
      </c>
      <c r="CV561">
        <v>41.604</v>
      </c>
      <c r="CW561">
        <v>42.937</v>
      </c>
      <c r="CX561">
        <v>42.375</v>
      </c>
      <c r="CY561">
        <v>42.625</v>
      </c>
      <c r="CZ561">
        <v>44.312</v>
      </c>
      <c r="DA561">
        <v>1415.73666666667</v>
      </c>
      <c r="DB561">
        <v>39.27</v>
      </c>
      <c r="DC561">
        <v>0</v>
      </c>
      <c r="DD561">
        <v>1626127411.9</v>
      </c>
      <c r="DE561">
        <v>0</v>
      </c>
      <c r="DF561">
        <v>885.05444</v>
      </c>
      <c r="DG561">
        <v>1.7484615271949</v>
      </c>
      <c r="DH561">
        <v>20.1846153382223</v>
      </c>
      <c r="DI561">
        <v>13040.592</v>
      </c>
      <c r="DJ561">
        <v>15</v>
      </c>
      <c r="DK561">
        <v>1626126261</v>
      </c>
      <c r="DL561" t="s">
        <v>294</v>
      </c>
      <c r="DM561">
        <v>1626126255</v>
      </c>
      <c r="DN561">
        <v>1626126261</v>
      </c>
      <c r="DO561">
        <v>7</v>
      </c>
      <c r="DP561">
        <v>0.339</v>
      </c>
      <c r="DQ561">
        <v>0.02</v>
      </c>
      <c r="DR561">
        <v>2.158</v>
      </c>
      <c r="DS561">
        <v>-0.064</v>
      </c>
      <c r="DT561">
        <v>420</v>
      </c>
      <c r="DU561">
        <v>4</v>
      </c>
      <c r="DV561">
        <v>0.09</v>
      </c>
      <c r="DW561">
        <v>0.05</v>
      </c>
      <c r="DX561">
        <v>-20.241756097561</v>
      </c>
      <c r="DY561">
        <v>0.39805087108009</v>
      </c>
      <c r="DZ561">
        <v>0.0448617390830028</v>
      </c>
      <c r="EA561">
        <v>1</v>
      </c>
      <c r="EB561">
        <v>885.039393939394</v>
      </c>
      <c r="EC561">
        <v>0.658538164994428</v>
      </c>
      <c r="ED561">
        <v>0.181939540306397</v>
      </c>
      <c r="EE561">
        <v>1</v>
      </c>
      <c r="EF561">
        <v>6.85290658536585</v>
      </c>
      <c r="EG561">
        <v>0.188294006968643</v>
      </c>
      <c r="EH561">
        <v>0.0214442863627719</v>
      </c>
      <c r="EI561">
        <v>0</v>
      </c>
      <c r="EJ561">
        <v>2</v>
      </c>
      <c r="EK561">
        <v>3</v>
      </c>
      <c r="EL561" t="s">
        <v>340</v>
      </c>
      <c r="EM561">
        <v>100</v>
      </c>
      <c r="EN561">
        <v>100</v>
      </c>
      <c r="EO561">
        <v>2.126</v>
      </c>
      <c r="EP561">
        <v>0.0539</v>
      </c>
      <c r="EQ561">
        <v>1.36772170046793</v>
      </c>
      <c r="ER561">
        <v>0.00225868272383977</v>
      </c>
      <c r="ES561">
        <v>-9.96746185667655e-07</v>
      </c>
      <c r="ET561">
        <v>2.83711317370827e-10</v>
      </c>
      <c r="EU561">
        <v>-0.063082517618382</v>
      </c>
      <c r="EV561">
        <v>-0.00217948432402501</v>
      </c>
      <c r="EW561">
        <v>0.000453263451741206</v>
      </c>
      <c r="EX561">
        <v>-1.16319206543697e-06</v>
      </c>
      <c r="EY561">
        <v>-2</v>
      </c>
      <c r="EZ561">
        <v>2196</v>
      </c>
      <c r="FA561">
        <v>1</v>
      </c>
      <c r="FB561">
        <v>25</v>
      </c>
      <c r="FC561">
        <v>19.1</v>
      </c>
      <c r="FD561">
        <v>19</v>
      </c>
      <c r="FE561">
        <v>18</v>
      </c>
      <c r="FF561">
        <v>951.676</v>
      </c>
      <c r="FG561">
        <v>437.459</v>
      </c>
      <c r="FH561">
        <v>43.1462</v>
      </c>
      <c r="FI561">
        <v>25.8926</v>
      </c>
      <c r="FJ561">
        <v>30.0006</v>
      </c>
      <c r="FK561">
        <v>25.7438</v>
      </c>
      <c r="FL561">
        <v>25.7535</v>
      </c>
      <c r="FM561">
        <v>25.4704</v>
      </c>
      <c r="FN561">
        <v>34.034</v>
      </c>
      <c r="FO561">
        <v>0</v>
      </c>
      <c r="FP561">
        <v>43.91</v>
      </c>
      <c r="FQ561">
        <v>420</v>
      </c>
      <c r="FR561">
        <v>12.5396</v>
      </c>
      <c r="FS561">
        <v>101.406</v>
      </c>
      <c r="FT561">
        <v>102.006</v>
      </c>
    </row>
    <row r="562" spans="1:176">
      <c r="A562">
        <v>546</v>
      </c>
      <c r="B562">
        <v>1626127404.6</v>
      </c>
      <c r="C562">
        <v>1090.09999990463</v>
      </c>
      <c r="D562" t="s">
        <v>1386</v>
      </c>
      <c r="E562" t="s">
        <v>1387</v>
      </c>
      <c r="F562">
        <v>1</v>
      </c>
      <c r="I562">
        <v>1626127403.6</v>
      </c>
      <c r="J562">
        <f>(K562)/1000</f>
        <v>0</v>
      </c>
      <c r="K562">
        <f>1000*CC562*AI562*(BY562-BZ562)/(100*BR562*(1000-AI562*BY562))</f>
        <v>0</v>
      </c>
      <c r="L562">
        <f>CC562*AI562*(BX562-BW562*(1000-AI562*BZ562)/(1000-AI562*BY562))/(100*BR562)</f>
        <v>0</v>
      </c>
      <c r="M562">
        <f>BW562 - IF(AI562&gt;1, L562*BR562*100.0/(AK562*CK562), 0)</f>
        <v>0</v>
      </c>
      <c r="N562">
        <f>((T562-J562/2)*M562-L562)/(T562+J562/2)</f>
        <v>0</v>
      </c>
      <c r="O562">
        <f>N562*(CD562+CE562)/1000.0</f>
        <v>0</v>
      </c>
      <c r="P562">
        <f>(BW562 - IF(AI562&gt;1, L562*BR562*100.0/(AK562*CK562), 0))*(CD562+CE562)/1000.0</f>
        <v>0</v>
      </c>
      <c r="Q562">
        <f>2.0/((1/S562-1/R562)+SIGN(S562)*SQRT((1/S562-1/R562)*(1/S562-1/R562) + 4*BS562/((BS562+1)*(BS562+1))*(2*1/S562*1/R562-1/R562*1/R562)))</f>
        <v>0</v>
      </c>
      <c r="R562">
        <f>IF(LEFT(BT562,1)&lt;&gt;"0",IF(LEFT(BT562,1)="1",3.0,BU562),$D$5+$E$5*(CK562*CD562/($K$5*1000))+$F$5*(CK562*CD562/($K$5*1000))*MAX(MIN(BR562,$J$5),$I$5)*MAX(MIN(BR562,$J$5),$I$5)+$G$5*MAX(MIN(BR562,$J$5),$I$5)*(CK562*CD562/($K$5*1000))+$H$5*(CK562*CD562/($K$5*1000))*(CK562*CD562/($K$5*1000)))</f>
        <v>0</v>
      </c>
      <c r="S562">
        <f>J562*(1000-(1000*0.61365*exp(17.502*W562/(240.97+W562))/(CD562+CE562)+BY562)/2)/(1000*0.61365*exp(17.502*W562/(240.97+W562))/(CD562+CE562)-BY562)</f>
        <v>0</v>
      </c>
      <c r="T562">
        <f>1/((BS562+1)/(Q562/1.6)+1/(R562/1.37)) + BS562/((BS562+1)/(Q562/1.6) + BS562/(R562/1.37))</f>
        <v>0</v>
      </c>
      <c r="U562">
        <f>(BN562*BQ562)</f>
        <v>0</v>
      </c>
      <c r="V562">
        <f>(CF562+(U562+2*0.95*5.67E-8*(((CF562+$B$7)+273)^4-(CF562+273)^4)-44100*J562)/(1.84*29.3*R562+8*0.95*5.67E-8*(CF562+273)^3))</f>
        <v>0</v>
      </c>
      <c r="W562">
        <f>($C$7*CG562+$D$7*CH562+$E$7*V562)</f>
        <v>0</v>
      </c>
      <c r="X562">
        <f>0.61365*exp(17.502*W562/(240.97+W562))</f>
        <v>0</v>
      </c>
      <c r="Y562">
        <f>(Z562/AA562*100)</f>
        <v>0</v>
      </c>
      <c r="Z562">
        <f>BY562*(CD562+CE562)/1000</f>
        <v>0</v>
      </c>
      <c r="AA562">
        <f>0.61365*exp(17.502*CF562/(240.97+CF562))</f>
        <v>0</v>
      </c>
      <c r="AB562">
        <f>(X562-BY562*(CD562+CE562)/1000)</f>
        <v>0</v>
      </c>
      <c r="AC562">
        <f>(-J562*44100)</f>
        <v>0</v>
      </c>
      <c r="AD562">
        <f>2*29.3*R562*0.92*(CF562-W562)</f>
        <v>0</v>
      </c>
      <c r="AE562">
        <f>2*0.95*5.67E-8*(((CF562+$B$7)+273)^4-(W562+273)^4)</f>
        <v>0</v>
      </c>
      <c r="AF562">
        <f>U562+AE562+AC562+AD562</f>
        <v>0</v>
      </c>
      <c r="AG562">
        <v>7</v>
      </c>
      <c r="AH562">
        <v>1</v>
      </c>
      <c r="AI562">
        <f>IF(AG562*$H$13&gt;=AK562,1.0,(AK562/(AK562-AG562*$H$13)))</f>
        <v>0</v>
      </c>
      <c r="AJ562">
        <f>(AI562-1)*100</f>
        <v>0</v>
      </c>
      <c r="AK562">
        <f>MAX(0,($B$13+$C$13*CK562)/(1+$D$13*CK562)*CD562/(CF562+273)*$E$13)</f>
        <v>0</v>
      </c>
      <c r="AL562" t="s">
        <v>292</v>
      </c>
      <c r="AM562" t="s">
        <v>292</v>
      </c>
      <c r="AN562">
        <v>0</v>
      </c>
      <c r="AO562">
        <v>0</v>
      </c>
      <c r="AP562">
        <f>1-AN562/AO562</f>
        <v>0</v>
      </c>
      <c r="AQ562">
        <v>0</v>
      </c>
      <c r="AR562" t="s">
        <v>292</v>
      </c>
      <c r="AS562" t="s">
        <v>292</v>
      </c>
      <c r="AT562">
        <v>0</v>
      </c>
      <c r="AU562">
        <v>0</v>
      </c>
      <c r="AV562">
        <f>1-AT562/AU562</f>
        <v>0</v>
      </c>
      <c r="AW562">
        <v>0.5</v>
      </c>
      <c r="AX562">
        <f>BO562</f>
        <v>0</v>
      </c>
      <c r="AY562">
        <f>L562</f>
        <v>0</v>
      </c>
      <c r="AZ562">
        <f>AV562*AW562*AX562</f>
        <v>0</v>
      </c>
      <c r="BA562">
        <f>(AY562-AQ562)/AX562</f>
        <v>0</v>
      </c>
      <c r="BB562">
        <f>(AO562-AU562)/AU562</f>
        <v>0</v>
      </c>
      <c r="BC562">
        <f>AN562/(AP562+AN562/AU562)</f>
        <v>0</v>
      </c>
      <c r="BD562" t="s">
        <v>292</v>
      </c>
      <c r="BE562">
        <v>0</v>
      </c>
      <c r="BF562">
        <f>IF(BE562&lt;&gt;0, BE562, BC562)</f>
        <v>0</v>
      </c>
      <c r="BG562">
        <f>1-BF562/AU562</f>
        <v>0</v>
      </c>
      <c r="BH562">
        <f>(AU562-AT562)/(AU562-BF562)</f>
        <v>0</v>
      </c>
      <c r="BI562">
        <f>(AO562-AU562)/(AO562-BF562)</f>
        <v>0</v>
      </c>
      <c r="BJ562">
        <f>(AU562-AT562)/(AU562-AN562)</f>
        <v>0</v>
      </c>
      <c r="BK562">
        <f>(AO562-AU562)/(AO562-AN562)</f>
        <v>0</v>
      </c>
      <c r="BL562">
        <f>(BH562*BF562/AT562)</f>
        <v>0</v>
      </c>
      <c r="BM562">
        <f>(1-BL562)</f>
        <v>0</v>
      </c>
      <c r="BN562">
        <f>$B$11*CL562+$C$11*CM562+$F$11*CN562*(1-CQ562)</f>
        <v>0</v>
      </c>
      <c r="BO562">
        <f>BN562*BP562</f>
        <v>0</v>
      </c>
      <c r="BP562">
        <f>($B$11*$D$9+$C$11*$D$9+$F$11*((DA562+CS562)/MAX(DA562+CS562+DB562, 0.1)*$I$9+DB562/MAX(DA562+CS562+DB562, 0.1)*$J$9))/($B$11+$C$11+$F$11)</f>
        <v>0</v>
      </c>
      <c r="BQ562">
        <f>($B$11*$K$9+$C$11*$K$9+$F$11*((DA562+CS562)/MAX(DA562+CS562+DB562, 0.1)*$P$9+DB562/MAX(DA562+CS562+DB562, 0.1)*$Q$9))/($B$11+$C$11+$F$11)</f>
        <v>0</v>
      </c>
      <c r="BR562">
        <v>6</v>
      </c>
      <c r="BS562">
        <v>0.5</v>
      </c>
      <c r="BT562" t="s">
        <v>293</v>
      </c>
      <c r="BU562">
        <v>2</v>
      </c>
      <c r="BV562">
        <v>1626127403.6</v>
      </c>
      <c r="BW562">
        <v>399.824666666667</v>
      </c>
      <c r="BX562">
        <v>419.946666666667</v>
      </c>
      <c r="BY562">
        <v>19.2607333333333</v>
      </c>
      <c r="BZ562">
        <v>12.3449</v>
      </c>
      <c r="CA562">
        <v>397.698666666667</v>
      </c>
      <c r="CB562">
        <v>19.2067</v>
      </c>
      <c r="CC562">
        <v>899.981333333333</v>
      </c>
      <c r="CD562">
        <v>100.766333333333</v>
      </c>
      <c r="CE562">
        <v>0.112474333333333</v>
      </c>
      <c r="CF562">
        <v>34.9784</v>
      </c>
      <c r="CG562">
        <v>32.2828666666667</v>
      </c>
      <c r="CH562">
        <v>999.9</v>
      </c>
      <c r="CI562">
        <v>0</v>
      </c>
      <c r="CJ562">
        <v>0</v>
      </c>
      <c r="CK562">
        <v>10011.4733333333</v>
      </c>
      <c r="CL562">
        <v>0</v>
      </c>
      <c r="CM562">
        <v>0.221023</v>
      </c>
      <c r="CN562">
        <v>1460</v>
      </c>
      <c r="CO562">
        <v>0.973009</v>
      </c>
      <c r="CP562">
        <v>0.0269914</v>
      </c>
      <c r="CQ562">
        <v>0</v>
      </c>
      <c r="CR562">
        <v>885.335</v>
      </c>
      <c r="CS562">
        <v>4.99999</v>
      </c>
      <c r="CT562">
        <v>13043.5</v>
      </c>
      <c r="CU562">
        <v>12728.4</v>
      </c>
      <c r="CV562">
        <v>41.583</v>
      </c>
      <c r="CW562">
        <v>42.937</v>
      </c>
      <c r="CX562">
        <v>42.375</v>
      </c>
      <c r="CY562">
        <v>42.625</v>
      </c>
      <c r="CZ562">
        <v>44.312</v>
      </c>
      <c r="DA562">
        <v>1415.73</v>
      </c>
      <c r="DB562">
        <v>39.27</v>
      </c>
      <c r="DC562">
        <v>0</v>
      </c>
      <c r="DD562">
        <v>1626127413.7</v>
      </c>
      <c r="DE562">
        <v>0</v>
      </c>
      <c r="DF562">
        <v>885.088</v>
      </c>
      <c r="DG562">
        <v>1.91822221427126</v>
      </c>
      <c r="DH562">
        <v>20.7897435908008</v>
      </c>
      <c r="DI562">
        <v>13041.1038461538</v>
      </c>
      <c r="DJ562">
        <v>15</v>
      </c>
      <c r="DK562">
        <v>1626126261</v>
      </c>
      <c r="DL562" t="s">
        <v>294</v>
      </c>
      <c r="DM562">
        <v>1626126255</v>
      </c>
      <c r="DN562">
        <v>1626126261</v>
      </c>
      <c r="DO562">
        <v>7</v>
      </c>
      <c r="DP562">
        <v>0.339</v>
      </c>
      <c r="DQ562">
        <v>0.02</v>
      </c>
      <c r="DR562">
        <v>2.158</v>
      </c>
      <c r="DS562">
        <v>-0.064</v>
      </c>
      <c r="DT562">
        <v>420</v>
      </c>
      <c r="DU562">
        <v>4</v>
      </c>
      <c r="DV562">
        <v>0.09</v>
      </c>
      <c r="DW562">
        <v>0.05</v>
      </c>
      <c r="DX562">
        <v>-20.2220170731707</v>
      </c>
      <c r="DY562">
        <v>0.378610452961689</v>
      </c>
      <c r="DZ562">
        <v>0.0420392841973302</v>
      </c>
      <c r="EA562">
        <v>1</v>
      </c>
      <c r="EB562">
        <v>885.061285714286</v>
      </c>
      <c r="EC562">
        <v>1.01809378412486</v>
      </c>
      <c r="ED562">
        <v>0.192377689741306</v>
      </c>
      <c r="EE562">
        <v>1</v>
      </c>
      <c r="EF562">
        <v>6.8614556097561</v>
      </c>
      <c r="EG562">
        <v>0.244997560975628</v>
      </c>
      <c r="EH562">
        <v>0.027209294865307</v>
      </c>
      <c r="EI562">
        <v>0</v>
      </c>
      <c r="EJ562">
        <v>2</v>
      </c>
      <c r="EK562">
        <v>3</v>
      </c>
      <c r="EL562" t="s">
        <v>340</v>
      </c>
      <c r="EM562">
        <v>100</v>
      </c>
      <c r="EN562">
        <v>100</v>
      </c>
      <c r="EO562">
        <v>2.127</v>
      </c>
      <c r="EP562">
        <v>0.0542</v>
      </c>
      <c r="EQ562">
        <v>1.36772170046793</v>
      </c>
      <c r="ER562">
        <v>0.00225868272383977</v>
      </c>
      <c r="ES562">
        <v>-9.96746185667655e-07</v>
      </c>
      <c r="ET562">
        <v>2.83711317370827e-10</v>
      </c>
      <c r="EU562">
        <v>-0.063082517618382</v>
      </c>
      <c r="EV562">
        <v>-0.00217948432402501</v>
      </c>
      <c r="EW562">
        <v>0.000453263451741206</v>
      </c>
      <c r="EX562">
        <v>-1.16319206543697e-06</v>
      </c>
      <c r="EY562">
        <v>-2</v>
      </c>
      <c r="EZ562">
        <v>2196</v>
      </c>
      <c r="FA562">
        <v>1</v>
      </c>
      <c r="FB562">
        <v>25</v>
      </c>
      <c r="FC562">
        <v>19.2</v>
      </c>
      <c r="FD562">
        <v>19.1</v>
      </c>
      <c r="FE562">
        <v>18</v>
      </c>
      <c r="FF562">
        <v>951.614</v>
      </c>
      <c r="FG562">
        <v>437.598</v>
      </c>
      <c r="FH562">
        <v>43.1874</v>
      </c>
      <c r="FI562">
        <v>25.897</v>
      </c>
      <c r="FJ562">
        <v>30.0006</v>
      </c>
      <c r="FK562">
        <v>25.7462</v>
      </c>
      <c r="FL562">
        <v>25.7558</v>
      </c>
      <c r="FM562">
        <v>25.4725</v>
      </c>
      <c r="FN562">
        <v>34.034</v>
      </c>
      <c r="FO562">
        <v>0</v>
      </c>
      <c r="FP562">
        <v>43.91</v>
      </c>
      <c r="FQ562">
        <v>420</v>
      </c>
      <c r="FR562">
        <v>12.5539</v>
      </c>
      <c r="FS562">
        <v>101.406</v>
      </c>
      <c r="FT562">
        <v>102.006</v>
      </c>
    </row>
    <row r="563" spans="1:176">
      <c r="A563">
        <v>547</v>
      </c>
      <c r="B563">
        <v>1626127406.6</v>
      </c>
      <c r="C563">
        <v>1092.09999990463</v>
      </c>
      <c r="D563" t="s">
        <v>1388</v>
      </c>
      <c r="E563" t="s">
        <v>1389</v>
      </c>
      <c r="F563">
        <v>1</v>
      </c>
      <c r="I563">
        <v>1626127405.6</v>
      </c>
      <c r="J563">
        <f>(K563)/1000</f>
        <v>0</v>
      </c>
      <c r="K563">
        <f>1000*CC563*AI563*(BY563-BZ563)/(100*BR563*(1000-AI563*BY563))</f>
        <v>0</v>
      </c>
      <c r="L563">
        <f>CC563*AI563*(BX563-BW563*(1000-AI563*BZ563)/(1000-AI563*BY563))/(100*BR563)</f>
        <v>0</v>
      </c>
      <c r="M563">
        <f>BW563 - IF(AI563&gt;1, L563*BR563*100.0/(AK563*CK563), 0)</f>
        <v>0</v>
      </c>
      <c r="N563">
        <f>((T563-J563/2)*M563-L563)/(T563+J563/2)</f>
        <v>0</v>
      </c>
      <c r="O563">
        <f>N563*(CD563+CE563)/1000.0</f>
        <v>0</v>
      </c>
      <c r="P563">
        <f>(BW563 - IF(AI563&gt;1, L563*BR563*100.0/(AK563*CK563), 0))*(CD563+CE563)/1000.0</f>
        <v>0</v>
      </c>
      <c r="Q563">
        <f>2.0/((1/S563-1/R563)+SIGN(S563)*SQRT((1/S563-1/R563)*(1/S563-1/R563) + 4*BS563/((BS563+1)*(BS563+1))*(2*1/S563*1/R563-1/R563*1/R563)))</f>
        <v>0</v>
      </c>
      <c r="R563">
        <f>IF(LEFT(BT563,1)&lt;&gt;"0",IF(LEFT(BT563,1)="1",3.0,BU563),$D$5+$E$5*(CK563*CD563/($K$5*1000))+$F$5*(CK563*CD563/($K$5*1000))*MAX(MIN(BR563,$J$5),$I$5)*MAX(MIN(BR563,$J$5),$I$5)+$G$5*MAX(MIN(BR563,$J$5),$I$5)*(CK563*CD563/($K$5*1000))+$H$5*(CK563*CD563/($K$5*1000))*(CK563*CD563/($K$5*1000)))</f>
        <v>0</v>
      </c>
      <c r="S563">
        <f>J563*(1000-(1000*0.61365*exp(17.502*W563/(240.97+W563))/(CD563+CE563)+BY563)/2)/(1000*0.61365*exp(17.502*W563/(240.97+W563))/(CD563+CE563)-BY563)</f>
        <v>0</v>
      </c>
      <c r="T563">
        <f>1/((BS563+1)/(Q563/1.6)+1/(R563/1.37)) + BS563/((BS563+1)/(Q563/1.6) + BS563/(R563/1.37))</f>
        <v>0</v>
      </c>
      <c r="U563">
        <f>(BN563*BQ563)</f>
        <v>0</v>
      </c>
      <c r="V563">
        <f>(CF563+(U563+2*0.95*5.67E-8*(((CF563+$B$7)+273)^4-(CF563+273)^4)-44100*J563)/(1.84*29.3*R563+8*0.95*5.67E-8*(CF563+273)^3))</f>
        <v>0</v>
      </c>
      <c r="W563">
        <f>($C$7*CG563+$D$7*CH563+$E$7*V563)</f>
        <v>0</v>
      </c>
      <c r="X563">
        <f>0.61365*exp(17.502*W563/(240.97+W563))</f>
        <v>0</v>
      </c>
      <c r="Y563">
        <f>(Z563/AA563*100)</f>
        <v>0</v>
      </c>
      <c r="Z563">
        <f>BY563*(CD563+CE563)/1000</f>
        <v>0</v>
      </c>
      <c r="AA563">
        <f>0.61365*exp(17.502*CF563/(240.97+CF563))</f>
        <v>0</v>
      </c>
      <c r="AB563">
        <f>(X563-BY563*(CD563+CE563)/1000)</f>
        <v>0</v>
      </c>
      <c r="AC563">
        <f>(-J563*44100)</f>
        <v>0</v>
      </c>
      <c r="AD563">
        <f>2*29.3*R563*0.92*(CF563-W563)</f>
        <v>0</v>
      </c>
      <c r="AE563">
        <f>2*0.95*5.67E-8*(((CF563+$B$7)+273)^4-(W563+273)^4)</f>
        <v>0</v>
      </c>
      <c r="AF563">
        <f>U563+AE563+AC563+AD563</f>
        <v>0</v>
      </c>
      <c r="AG563">
        <v>7</v>
      </c>
      <c r="AH563">
        <v>1</v>
      </c>
      <c r="AI563">
        <f>IF(AG563*$H$13&gt;=AK563,1.0,(AK563/(AK563-AG563*$H$13)))</f>
        <v>0</v>
      </c>
      <c r="AJ563">
        <f>(AI563-1)*100</f>
        <v>0</v>
      </c>
      <c r="AK563">
        <f>MAX(0,($B$13+$C$13*CK563)/(1+$D$13*CK563)*CD563/(CF563+273)*$E$13)</f>
        <v>0</v>
      </c>
      <c r="AL563" t="s">
        <v>292</v>
      </c>
      <c r="AM563" t="s">
        <v>292</v>
      </c>
      <c r="AN563">
        <v>0</v>
      </c>
      <c r="AO563">
        <v>0</v>
      </c>
      <c r="AP563">
        <f>1-AN563/AO563</f>
        <v>0</v>
      </c>
      <c r="AQ563">
        <v>0</v>
      </c>
      <c r="AR563" t="s">
        <v>292</v>
      </c>
      <c r="AS563" t="s">
        <v>292</v>
      </c>
      <c r="AT563">
        <v>0</v>
      </c>
      <c r="AU563">
        <v>0</v>
      </c>
      <c r="AV563">
        <f>1-AT563/AU563</f>
        <v>0</v>
      </c>
      <c r="AW563">
        <v>0.5</v>
      </c>
      <c r="AX563">
        <f>BO563</f>
        <v>0</v>
      </c>
      <c r="AY563">
        <f>L563</f>
        <v>0</v>
      </c>
      <c r="AZ563">
        <f>AV563*AW563*AX563</f>
        <v>0</v>
      </c>
      <c r="BA563">
        <f>(AY563-AQ563)/AX563</f>
        <v>0</v>
      </c>
      <c r="BB563">
        <f>(AO563-AU563)/AU563</f>
        <v>0</v>
      </c>
      <c r="BC563">
        <f>AN563/(AP563+AN563/AU563)</f>
        <v>0</v>
      </c>
      <c r="BD563" t="s">
        <v>292</v>
      </c>
      <c r="BE563">
        <v>0</v>
      </c>
      <c r="BF563">
        <f>IF(BE563&lt;&gt;0, BE563, BC563)</f>
        <v>0</v>
      </c>
      <c r="BG563">
        <f>1-BF563/AU563</f>
        <v>0</v>
      </c>
      <c r="BH563">
        <f>(AU563-AT563)/(AU563-BF563)</f>
        <v>0</v>
      </c>
      <c r="BI563">
        <f>(AO563-AU563)/(AO563-BF563)</f>
        <v>0</v>
      </c>
      <c r="BJ563">
        <f>(AU563-AT563)/(AU563-AN563)</f>
        <v>0</v>
      </c>
      <c r="BK563">
        <f>(AO563-AU563)/(AO563-AN563)</f>
        <v>0</v>
      </c>
      <c r="BL563">
        <f>(BH563*BF563/AT563)</f>
        <v>0</v>
      </c>
      <c r="BM563">
        <f>(1-BL563)</f>
        <v>0</v>
      </c>
      <c r="BN563">
        <f>$B$11*CL563+$C$11*CM563+$F$11*CN563*(1-CQ563)</f>
        <v>0</v>
      </c>
      <c r="BO563">
        <f>BN563*BP563</f>
        <v>0</v>
      </c>
      <c r="BP563">
        <f>($B$11*$D$9+$C$11*$D$9+$F$11*((DA563+CS563)/MAX(DA563+CS563+DB563, 0.1)*$I$9+DB563/MAX(DA563+CS563+DB563, 0.1)*$J$9))/($B$11+$C$11+$F$11)</f>
        <v>0</v>
      </c>
      <c r="BQ563">
        <f>($B$11*$K$9+$C$11*$K$9+$F$11*((DA563+CS563)/MAX(DA563+CS563+DB563, 0.1)*$P$9+DB563/MAX(DA563+CS563+DB563, 0.1)*$Q$9))/($B$11+$C$11+$F$11)</f>
        <v>0</v>
      </c>
      <c r="BR563">
        <v>6</v>
      </c>
      <c r="BS563">
        <v>0.5</v>
      </c>
      <c r="BT563" t="s">
        <v>293</v>
      </c>
      <c r="BU563">
        <v>2</v>
      </c>
      <c r="BV563">
        <v>1626127405.6</v>
      </c>
      <c r="BW563">
        <v>399.830666666667</v>
      </c>
      <c r="BX563">
        <v>419.925333333333</v>
      </c>
      <c r="BY563">
        <v>19.2927</v>
      </c>
      <c r="BZ563">
        <v>12.3992333333333</v>
      </c>
      <c r="CA563">
        <v>397.704666666667</v>
      </c>
      <c r="CB563">
        <v>19.2382</v>
      </c>
      <c r="CC563">
        <v>899.974</v>
      </c>
      <c r="CD563">
        <v>100.765333333333</v>
      </c>
      <c r="CE563">
        <v>0.1137</v>
      </c>
      <c r="CF563">
        <v>35.0166</v>
      </c>
      <c r="CG563">
        <v>32.3168666666667</v>
      </c>
      <c r="CH563">
        <v>999.9</v>
      </c>
      <c r="CI563">
        <v>0</v>
      </c>
      <c r="CJ563">
        <v>0</v>
      </c>
      <c r="CK563">
        <v>9988.95</v>
      </c>
      <c r="CL563">
        <v>0</v>
      </c>
      <c r="CM563">
        <v>0.221023</v>
      </c>
      <c r="CN563">
        <v>1460</v>
      </c>
      <c r="CO563">
        <v>0.973009</v>
      </c>
      <c r="CP563">
        <v>0.0269914</v>
      </c>
      <c r="CQ563">
        <v>0</v>
      </c>
      <c r="CR563">
        <v>885.302666666667</v>
      </c>
      <c r="CS563">
        <v>4.99999</v>
      </c>
      <c r="CT563">
        <v>13043.9333333333</v>
      </c>
      <c r="CU563">
        <v>12728.4</v>
      </c>
      <c r="CV563">
        <v>41.625</v>
      </c>
      <c r="CW563">
        <v>42.937</v>
      </c>
      <c r="CX563">
        <v>42.375</v>
      </c>
      <c r="CY563">
        <v>42.687</v>
      </c>
      <c r="CZ563">
        <v>44.312</v>
      </c>
      <c r="DA563">
        <v>1415.73</v>
      </c>
      <c r="DB563">
        <v>39.27</v>
      </c>
      <c r="DC563">
        <v>0</v>
      </c>
      <c r="DD563">
        <v>1626127416.1</v>
      </c>
      <c r="DE563">
        <v>0</v>
      </c>
      <c r="DF563">
        <v>885.169692307692</v>
      </c>
      <c r="DG563">
        <v>1.2036239239302</v>
      </c>
      <c r="DH563">
        <v>20.0102563966442</v>
      </c>
      <c r="DI563">
        <v>13041.9038461538</v>
      </c>
      <c r="DJ563">
        <v>15</v>
      </c>
      <c r="DK563">
        <v>1626126261</v>
      </c>
      <c r="DL563" t="s">
        <v>294</v>
      </c>
      <c r="DM563">
        <v>1626126255</v>
      </c>
      <c r="DN563">
        <v>1626126261</v>
      </c>
      <c r="DO563">
        <v>7</v>
      </c>
      <c r="DP563">
        <v>0.339</v>
      </c>
      <c r="DQ563">
        <v>0.02</v>
      </c>
      <c r="DR563">
        <v>2.158</v>
      </c>
      <c r="DS563">
        <v>-0.064</v>
      </c>
      <c r="DT563">
        <v>420</v>
      </c>
      <c r="DU563">
        <v>4</v>
      </c>
      <c r="DV563">
        <v>0.09</v>
      </c>
      <c r="DW563">
        <v>0.05</v>
      </c>
      <c r="DX563">
        <v>-20.2045317073171</v>
      </c>
      <c r="DY563">
        <v>0.477811149825843</v>
      </c>
      <c r="DZ563">
        <v>0.052756492787442</v>
      </c>
      <c r="EA563">
        <v>1</v>
      </c>
      <c r="EB563">
        <v>885.085606060606</v>
      </c>
      <c r="EC563">
        <v>1.39499015514336</v>
      </c>
      <c r="ED563">
        <v>0.196285033837839</v>
      </c>
      <c r="EE563">
        <v>1</v>
      </c>
      <c r="EF563">
        <v>6.86941317073171</v>
      </c>
      <c r="EG563">
        <v>0.236407735191633</v>
      </c>
      <c r="EH563">
        <v>0.0266404501206227</v>
      </c>
      <c r="EI563">
        <v>0</v>
      </c>
      <c r="EJ563">
        <v>2</v>
      </c>
      <c r="EK563">
        <v>3</v>
      </c>
      <c r="EL563" t="s">
        <v>340</v>
      </c>
      <c r="EM563">
        <v>100</v>
      </c>
      <c r="EN563">
        <v>100</v>
      </c>
      <c r="EO563">
        <v>2.126</v>
      </c>
      <c r="EP563">
        <v>0.0547</v>
      </c>
      <c r="EQ563">
        <v>1.36772170046793</v>
      </c>
      <c r="ER563">
        <v>0.00225868272383977</v>
      </c>
      <c r="ES563">
        <v>-9.96746185667655e-07</v>
      </c>
      <c r="ET563">
        <v>2.83711317370827e-10</v>
      </c>
      <c r="EU563">
        <v>-0.063082517618382</v>
      </c>
      <c r="EV563">
        <v>-0.00217948432402501</v>
      </c>
      <c r="EW563">
        <v>0.000453263451741206</v>
      </c>
      <c r="EX563">
        <v>-1.16319206543697e-06</v>
      </c>
      <c r="EY563">
        <v>-2</v>
      </c>
      <c r="EZ563">
        <v>2196</v>
      </c>
      <c r="FA563">
        <v>1</v>
      </c>
      <c r="FB563">
        <v>25</v>
      </c>
      <c r="FC563">
        <v>19.2</v>
      </c>
      <c r="FD563">
        <v>19.1</v>
      </c>
      <c r="FE563">
        <v>18</v>
      </c>
      <c r="FF563">
        <v>951.165</v>
      </c>
      <c r="FG563">
        <v>437.575</v>
      </c>
      <c r="FH563">
        <v>43.228</v>
      </c>
      <c r="FI563">
        <v>25.9014</v>
      </c>
      <c r="FJ563">
        <v>30.0007</v>
      </c>
      <c r="FK563">
        <v>25.749</v>
      </c>
      <c r="FL563">
        <v>25.7585</v>
      </c>
      <c r="FM563">
        <v>25.4716</v>
      </c>
      <c r="FN563">
        <v>34.034</v>
      </c>
      <c r="FO563">
        <v>0</v>
      </c>
      <c r="FP563">
        <v>44.01</v>
      </c>
      <c r="FQ563">
        <v>420</v>
      </c>
      <c r="FR563">
        <v>12.5528</v>
      </c>
      <c r="FS563">
        <v>101.406</v>
      </c>
      <c r="FT563">
        <v>102.005</v>
      </c>
    </row>
    <row r="564" spans="1:176">
      <c r="A564">
        <v>548</v>
      </c>
      <c r="B564">
        <v>1626127408.6</v>
      </c>
      <c r="C564">
        <v>1094.09999990463</v>
      </c>
      <c r="D564" t="s">
        <v>1390</v>
      </c>
      <c r="E564" t="s">
        <v>1391</v>
      </c>
      <c r="F564">
        <v>1</v>
      </c>
      <c r="I564">
        <v>1626127407.6</v>
      </c>
      <c r="J564">
        <f>(K564)/1000</f>
        <v>0</v>
      </c>
      <c r="K564">
        <f>1000*CC564*AI564*(BY564-BZ564)/(100*BR564*(1000-AI564*BY564))</f>
        <v>0</v>
      </c>
      <c r="L564">
        <f>CC564*AI564*(BX564-BW564*(1000-AI564*BZ564)/(1000-AI564*BY564))/(100*BR564)</f>
        <v>0</v>
      </c>
      <c r="M564">
        <f>BW564 - IF(AI564&gt;1, L564*BR564*100.0/(AK564*CK564), 0)</f>
        <v>0</v>
      </c>
      <c r="N564">
        <f>((T564-J564/2)*M564-L564)/(T564+J564/2)</f>
        <v>0</v>
      </c>
      <c r="O564">
        <f>N564*(CD564+CE564)/1000.0</f>
        <v>0</v>
      </c>
      <c r="P564">
        <f>(BW564 - IF(AI564&gt;1, L564*BR564*100.0/(AK564*CK564), 0))*(CD564+CE564)/1000.0</f>
        <v>0</v>
      </c>
      <c r="Q564">
        <f>2.0/((1/S564-1/R564)+SIGN(S564)*SQRT((1/S564-1/R564)*(1/S564-1/R564) + 4*BS564/((BS564+1)*(BS564+1))*(2*1/S564*1/R564-1/R564*1/R564)))</f>
        <v>0</v>
      </c>
      <c r="R564">
        <f>IF(LEFT(BT564,1)&lt;&gt;"0",IF(LEFT(BT564,1)="1",3.0,BU564),$D$5+$E$5*(CK564*CD564/($K$5*1000))+$F$5*(CK564*CD564/($K$5*1000))*MAX(MIN(BR564,$J$5),$I$5)*MAX(MIN(BR564,$J$5),$I$5)+$G$5*MAX(MIN(BR564,$J$5),$I$5)*(CK564*CD564/($K$5*1000))+$H$5*(CK564*CD564/($K$5*1000))*(CK564*CD564/($K$5*1000)))</f>
        <v>0</v>
      </c>
      <c r="S564">
        <f>J564*(1000-(1000*0.61365*exp(17.502*W564/(240.97+W564))/(CD564+CE564)+BY564)/2)/(1000*0.61365*exp(17.502*W564/(240.97+W564))/(CD564+CE564)-BY564)</f>
        <v>0</v>
      </c>
      <c r="T564">
        <f>1/((BS564+1)/(Q564/1.6)+1/(R564/1.37)) + BS564/((BS564+1)/(Q564/1.6) + BS564/(R564/1.37))</f>
        <v>0</v>
      </c>
      <c r="U564">
        <f>(BN564*BQ564)</f>
        <v>0</v>
      </c>
      <c r="V564">
        <f>(CF564+(U564+2*0.95*5.67E-8*(((CF564+$B$7)+273)^4-(CF564+273)^4)-44100*J564)/(1.84*29.3*R564+8*0.95*5.67E-8*(CF564+273)^3))</f>
        <v>0</v>
      </c>
      <c r="W564">
        <f>($C$7*CG564+$D$7*CH564+$E$7*V564)</f>
        <v>0</v>
      </c>
      <c r="X564">
        <f>0.61365*exp(17.502*W564/(240.97+W564))</f>
        <v>0</v>
      </c>
      <c r="Y564">
        <f>(Z564/AA564*100)</f>
        <v>0</v>
      </c>
      <c r="Z564">
        <f>BY564*(CD564+CE564)/1000</f>
        <v>0</v>
      </c>
      <c r="AA564">
        <f>0.61365*exp(17.502*CF564/(240.97+CF564))</f>
        <v>0</v>
      </c>
      <c r="AB564">
        <f>(X564-BY564*(CD564+CE564)/1000)</f>
        <v>0</v>
      </c>
      <c r="AC564">
        <f>(-J564*44100)</f>
        <v>0</v>
      </c>
      <c r="AD564">
        <f>2*29.3*R564*0.92*(CF564-W564)</f>
        <v>0</v>
      </c>
      <c r="AE564">
        <f>2*0.95*5.67E-8*(((CF564+$B$7)+273)^4-(W564+273)^4)</f>
        <v>0</v>
      </c>
      <c r="AF564">
        <f>U564+AE564+AC564+AD564</f>
        <v>0</v>
      </c>
      <c r="AG564">
        <v>7</v>
      </c>
      <c r="AH564">
        <v>1</v>
      </c>
      <c r="AI564">
        <f>IF(AG564*$H$13&gt;=AK564,1.0,(AK564/(AK564-AG564*$H$13)))</f>
        <v>0</v>
      </c>
      <c r="AJ564">
        <f>(AI564-1)*100</f>
        <v>0</v>
      </c>
      <c r="AK564">
        <f>MAX(0,($B$13+$C$13*CK564)/(1+$D$13*CK564)*CD564/(CF564+273)*$E$13)</f>
        <v>0</v>
      </c>
      <c r="AL564" t="s">
        <v>292</v>
      </c>
      <c r="AM564" t="s">
        <v>292</v>
      </c>
      <c r="AN564">
        <v>0</v>
      </c>
      <c r="AO564">
        <v>0</v>
      </c>
      <c r="AP564">
        <f>1-AN564/AO564</f>
        <v>0</v>
      </c>
      <c r="AQ564">
        <v>0</v>
      </c>
      <c r="AR564" t="s">
        <v>292</v>
      </c>
      <c r="AS564" t="s">
        <v>292</v>
      </c>
      <c r="AT564">
        <v>0</v>
      </c>
      <c r="AU564">
        <v>0</v>
      </c>
      <c r="AV564">
        <f>1-AT564/AU564</f>
        <v>0</v>
      </c>
      <c r="AW564">
        <v>0.5</v>
      </c>
      <c r="AX564">
        <f>BO564</f>
        <v>0</v>
      </c>
      <c r="AY564">
        <f>L564</f>
        <v>0</v>
      </c>
      <c r="AZ564">
        <f>AV564*AW564*AX564</f>
        <v>0</v>
      </c>
      <c r="BA564">
        <f>(AY564-AQ564)/AX564</f>
        <v>0</v>
      </c>
      <c r="BB564">
        <f>(AO564-AU564)/AU564</f>
        <v>0</v>
      </c>
      <c r="BC564">
        <f>AN564/(AP564+AN564/AU564)</f>
        <v>0</v>
      </c>
      <c r="BD564" t="s">
        <v>292</v>
      </c>
      <c r="BE564">
        <v>0</v>
      </c>
      <c r="BF564">
        <f>IF(BE564&lt;&gt;0, BE564, BC564)</f>
        <v>0</v>
      </c>
      <c r="BG564">
        <f>1-BF564/AU564</f>
        <v>0</v>
      </c>
      <c r="BH564">
        <f>(AU564-AT564)/(AU564-BF564)</f>
        <v>0</v>
      </c>
      <c r="BI564">
        <f>(AO564-AU564)/(AO564-BF564)</f>
        <v>0</v>
      </c>
      <c r="BJ564">
        <f>(AU564-AT564)/(AU564-AN564)</f>
        <v>0</v>
      </c>
      <c r="BK564">
        <f>(AO564-AU564)/(AO564-AN564)</f>
        <v>0</v>
      </c>
      <c r="BL564">
        <f>(BH564*BF564/AT564)</f>
        <v>0</v>
      </c>
      <c r="BM564">
        <f>(1-BL564)</f>
        <v>0</v>
      </c>
      <c r="BN564">
        <f>$B$11*CL564+$C$11*CM564+$F$11*CN564*(1-CQ564)</f>
        <v>0</v>
      </c>
      <c r="BO564">
        <f>BN564*BP564</f>
        <v>0</v>
      </c>
      <c r="BP564">
        <f>($B$11*$D$9+$C$11*$D$9+$F$11*((DA564+CS564)/MAX(DA564+CS564+DB564, 0.1)*$I$9+DB564/MAX(DA564+CS564+DB564, 0.1)*$J$9))/($B$11+$C$11+$F$11)</f>
        <v>0</v>
      </c>
      <c r="BQ564">
        <f>($B$11*$K$9+$C$11*$K$9+$F$11*((DA564+CS564)/MAX(DA564+CS564+DB564, 0.1)*$P$9+DB564/MAX(DA564+CS564+DB564, 0.1)*$Q$9))/($B$11+$C$11+$F$11)</f>
        <v>0</v>
      </c>
      <c r="BR564">
        <v>6</v>
      </c>
      <c r="BS564">
        <v>0.5</v>
      </c>
      <c r="BT564" t="s">
        <v>293</v>
      </c>
      <c r="BU564">
        <v>2</v>
      </c>
      <c r="BV564">
        <v>1626127407.6</v>
      </c>
      <c r="BW564">
        <v>399.810333333333</v>
      </c>
      <c r="BX564">
        <v>419.937333333333</v>
      </c>
      <c r="BY564">
        <v>19.3371</v>
      </c>
      <c r="BZ564">
        <v>12.4506</v>
      </c>
      <c r="CA564">
        <v>397.684</v>
      </c>
      <c r="CB564">
        <v>19.282</v>
      </c>
      <c r="CC564">
        <v>900.032333333333</v>
      </c>
      <c r="CD564">
        <v>100.766333333333</v>
      </c>
      <c r="CE564">
        <v>0.113918333333333</v>
      </c>
      <c r="CF564">
        <v>35.0547333333333</v>
      </c>
      <c r="CG564">
        <v>32.3513666666667</v>
      </c>
      <c r="CH564">
        <v>999.9</v>
      </c>
      <c r="CI564">
        <v>0</v>
      </c>
      <c r="CJ564">
        <v>0</v>
      </c>
      <c r="CK564">
        <v>9995.62333333333</v>
      </c>
      <c r="CL564">
        <v>0</v>
      </c>
      <c r="CM564">
        <v>0.221023</v>
      </c>
      <c r="CN564">
        <v>1459.99333333333</v>
      </c>
      <c r="CO564">
        <v>0.973009</v>
      </c>
      <c r="CP564">
        <v>0.0269914</v>
      </c>
      <c r="CQ564">
        <v>0</v>
      </c>
      <c r="CR564">
        <v>885.315</v>
      </c>
      <c r="CS564">
        <v>4.99999</v>
      </c>
      <c r="CT564">
        <v>13044.4</v>
      </c>
      <c r="CU564">
        <v>12728.3333333333</v>
      </c>
      <c r="CV564">
        <v>41.625</v>
      </c>
      <c r="CW564">
        <v>42.937</v>
      </c>
      <c r="CX564">
        <v>42.375</v>
      </c>
      <c r="CY564">
        <v>42.687</v>
      </c>
      <c r="CZ564">
        <v>44.312</v>
      </c>
      <c r="DA564">
        <v>1415.72333333333</v>
      </c>
      <c r="DB564">
        <v>39.27</v>
      </c>
      <c r="DC564">
        <v>0</v>
      </c>
      <c r="DD564">
        <v>1626127417.9</v>
      </c>
      <c r="DE564">
        <v>0</v>
      </c>
      <c r="DF564">
        <v>885.2156</v>
      </c>
      <c r="DG564">
        <v>1.37415383954919</v>
      </c>
      <c r="DH564">
        <v>20.6153845652579</v>
      </c>
      <c r="DI564">
        <v>13042.524</v>
      </c>
      <c r="DJ564">
        <v>15</v>
      </c>
      <c r="DK564">
        <v>1626126261</v>
      </c>
      <c r="DL564" t="s">
        <v>294</v>
      </c>
      <c r="DM564">
        <v>1626126255</v>
      </c>
      <c r="DN564">
        <v>1626126261</v>
      </c>
      <c r="DO564">
        <v>7</v>
      </c>
      <c r="DP564">
        <v>0.339</v>
      </c>
      <c r="DQ564">
        <v>0.02</v>
      </c>
      <c r="DR564">
        <v>2.158</v>
      </c>
      <c r="DS564">
        <v>-0.064</v>
      </c>
      <c r="DT564">
        <v>420</v>
      </c>
      <c r="DU564">
        <v>4</v>
      </c>
      <c r="DV564">
        <v>0.09</v>
      </c>
      <c r="DW564">
        <v>0.05</v>
      </c>
      <c r="DX564">
        <v>-20.1875536585366</v>
      </c>
      <c r="DY564">
        <v>0.472584668989575</v>
      </c>
      <c r="DZ564">
        <v>0.052507277533045</v>
      </c>
      <c r="EA564">
        <v>1</v>
      </c>
      <c r="EB564">
        <v>885.118939393939</v>
      </c>
      <c r="EC564">
        <v>1.66082552225788</v>
      </c>
      <c r="ED564">
        <v>0.211281650222734</v>
      </c>
      <c r="EE564">
        <v>1</v>
      </c>
      <c r="EF564">
        <v>6.87431634146341</v>
      </c>
      <c r="EG564">
        <v>0.193406759581897</v>
      </c>
      <c r="EH564">
        <v>0.0242028195047801</v>
      </c>
      <c r="EI564">
        <v>0</v>
      </c>
      <c r="EJ564">
        <v>2</v>
      </c>
      <c r="EK564">
        <v>3</v>
      </c>
      <c r="EL564" t="s">
        <v>340</v>
      </c>
      <c r="EM564">
        <v>100</v>
      </c>
      <c r="EN564">
        <v>100</v>
      </c>
      <c r="EO564">
        <v>2.127</v>
      </c>
      <c r="EP564">
        <v>0.0554</v>
      </c>
      <c r="EQ564">
        <v>1.36772170046793</v>
      </c>
      <c r="ER564">
        <v>0.00225868272383977</v>
      </c>
      <c r="ES564">
        <v>-9.96746185667655e-07</v>
      </c>
      <c r="ET564">
        <v>2.83711317370827e-10</v>
      </c>
      <c r="EU564">
        <v>-0.063082517618382</v>
      </c>
      <c r="EV564">
        <v>-0.00217948432402501</v>
      </c>
      <c r="EW564">
        <v>0.000453263451741206</v>
      </c>
      <c r="EX564">
        <v>-1.16319206543697e-06</v>
      </c>
      <c r="EY564">
        <v>-2</v>
      </c>
      <c r="EZ564">
        <v>2196</v>
      </c>
      <c r="FA564">
        <v>1</v>
      </c>
      <c r="FB564">
        <v>25</v>
      </c>
      <c r="FC564">
        <v>19.2</v>
      </c>
      <c r="FD564">
        <v>19.1</v>
      </c>
      <c r="FE564">
        <v>18</v>
      </c>
      <c r="FF564">
        <v>951.237</v>
      </c>
      <c r="FG564">
        <v>437.524</v>
      </c>
      <c r="FH564">
        <v>43.2676</v>
      </c>
      <c r="FI564">
        <v>25.9055</v>
      </c>
      <c r="FJ564">
        <v>30.0007</v>
      </c>
      <c r="FK564">
        <v>25.7516</v>
      </c>
      <c r="FL564">
        <v>25.7615</v>
      </c>
      <c r="FM564">
        <v>25.4719</v>
      </c>
      <c r="FN564">
        <v>33.5439</v>
      </c>
      <c r="FO564">
        <v>0</v>
      </c>
      <c r="FP564">
        <v>44.11</v>
      </c>
      <c r="FQ564">
        <v>420</v>
      </c>
      <c r="FR564">
        <v>12.6747</v>
      </c>
      <c r="FS564">
        <v>101.406</v>
      </c>
      <c r="FT564">
        <v>102.003</v>
      </c>
    </row>
    <row r="565" spans="1:176">
      <c r="A565">
        <v>549</v>
      </c>
      <c r="B565">
        <v>1626127410.6</v>
      </c>
      <c r="C565">
        <v>1096.09999990463</v>
      </c>
      <c r="D565" t="s">
        <v>1392</v>
      </c>
      <c r="E565" t="s">
        <v>1393</v>
      </c>
      <c r="F565">
        <v>1</v>
      </c>
      <c r="I565">
        <v>1626127409.6</v>
      </c>
      <c r="J565">
        <f>(K565)/1000</f>
        <v>0</v>
      </c>
      <c r="K565">
        <f>1000*CC565*AI565*(BY565-BZ565)/(100*BR565*(1000-AI565*BY565))</f>
        <v>0</v>
      </c>
      <c r="L565">
        <f>CC565*AI565*(BX565-BW565*(1000-AI565*BZ565)/(1000-AI565*BY565))/(100*BR565)</f>
        <v>0</v>
      </c>
      <c r="M565">
        <f>BW565 - IF(AI565&gt;1, L565*BR565*100.0/(AK565*CK565), 0)</f>
        <v>0</v>
      </c>
      <c r="N565">
        <f>((T565-J565/2)*M565-L565)/(T565+J565/2)</f>
        <v>0</v>
      </c>
      <c r="O565">
        <f>N565*(CD565+CE565)/1000.0</f>
        <v>0</v>
      </c>
      <c r="P565">
        <f>(BW565 - IF(AI565&gt;1, L565*BR565*100.0/(AK565*CK565), 0))*(CD565+CE565)/1000.0</f>
        <v>0</v>
      </c>
      <c r="Q565">
        <f>2.0/((1/S565-1/R565)+SIGN(S565)*SQRT((1/S565-1/R565)*(1/S565-1/R565) + 4*BS565/((BS565+1)*(BS565+1))*(2*1/S565*1/R565-1/R565*1/R565)))</f>
        <v>0</v>
      </c>
      <c r="R565">
        <f>IF(LEFT(BT565,1)&lt;&gt;"0",IF(LEFT(BT565,1)="1",3.0,BU565),$D$5+$E$5*(CK565*CD565/($K$5*1000))+$F$5*(CK565*CD565/($K$5*1000))*MAX(MIN(BR565,$J$5),$I$5)*MAX(MIN(BR565,$J$5),$I$5)+$G$5*MAX(MIN(BR565,$J$5),$I$5)*(CK565*CD565/($K$5*1000))+$H$5*(CK565*CD565/($K$5*1000))*(CK565*CD565/($K$5*1000)))</f>
        <v>0</v>
      </c>
      <c r="S565">
        <f>J565*(1000-(1000*0.61365*exp(17.502*W565/(240.97+W565))/(CD565+CE565)+BY565)/2)/(1000*0.61365*exp(17.502*W565/(240.97+W565))/(CD565+CE565)-BY565)</f>
        <v>0</v>
      </c>
      <c r="T565">
        <f>1/((BS565+1)/(Q565/1.6)+1/(R565/1.37)) + BS565/((BS565+1)/(Q565/1.6) + BS565/(R565/1.37))</f>
        <v>0</v>
      </c>
      <c r="U565">
        <f>(BN565*BQ565)</f>
        <v>0</v>
      </c>
      <c r="V565">
        <f>(CF565+(U565+2*0.95*5.67E-8*(((CF565+$B$7)+273)^4-(CF565+273)^4)-44100*J565)/(1.84*29.3*R565+8*0.95*5.67E-8*(CF565+273)^3))</f>
        <v>0</v>
      </c>
      <c r="W565">
        <f>($C$7*CG565+$D$7*CH565+$E$7*V565)</f>
        <v>0</v>
      </c>
      <c r="X565">
        <f>0.61365*exp(17.502*W565/(240.97+W565))</f>
        <v>0</v>
      </c>
      <c r="Y565">
        <f>(Z565/AA565*100)</f>
        <v>0</v>
      </c>
      <c r="Z565">
        <f>BY565*(CD565+CE565)/1000</f>
        <v>0</v>
      </c>
      <c r="AA565">
        <f>0.61365*exp(17.502*CF565/(240.97+CF565))</f>
        <v>0</v>
      </c>
      <c r="AB565">
        <f>(X565-BY565*(CD565+CE565)/1000)</f>
        <v>0</v>
      </c>
      <c r="AC565">
        <f>(-J565*44100)</f>
        <v>0</v>
      </c>
      <c r="AD565">
        <f>2*29.3*R565*0.92*(CF565-W565)</f>
        <v>0</v>
      </c>
      <c r="AE565">
        <f>2*0.95*5.67E-8*(((CF565+$B$7)+273)^4-(W565+273)^4)</f>
        <v>0</v>
      </c>
      <c r="AF565">
        <f>U565+AE565+AC565+AD565</f>
        <v>0</v>
      </c>
      <c r="AG565">
        <v>7</v>
      </c>
      <c r="AH565">
        <v>1</v>
      </c>
      <c r="AI565">
        <f>IF(AG565*$H$13&gt;=AK565,1.0,(AK565/(AK565-AG565*$H$13)))</f>
        <v>0</v>
      </c>
      <c r="AJ565">
        <f>(AI565-1)*100</f>
        <v>0</v>
      </c>
      <c r="AK565">
        <f>MAX(0,($B$13+$C$13*CK565)/(1+$D$13*CK565)*CD565/(CF565+273)*$E$13)</f>
        <v>0</v>
      </c>
      <c r="AL565" t="s">
        <v>292</v>
      </c>
      <c r="AM565" t="s">
        <v>292</v>
      </c>
      <c r="AN565">
        <v>0</v>
      </c>
      <c r="AO565">
        <v>0</v>
      </c>
      <c r="AP565">
        <f>1-AN565/AO565</f>
        <v>0</v>
      </c>
      <c r="AQ565">
        <v>0</v>
      </c>
      <c r="AR565" t="s">
        <v>292</v>
      </c>
      <c r="AS565" t="s">
        <v>292</v>
      </c>
      <c r="AT565">
        <v>0</v>
      </c>
      <c r="AU565">
        <v>0</v>
      </c>
      <c r="AV565">
        <f>1-AT565/AU565</f>
        <v>0</v>
      </c>
      <c r="AW565">
        <v>0.5</v>
      </c>
      <c r="AX565">
        <f>BO565</f>
        <v>0</v>
      </c>
      <c r="AY565">
        <f>L565</f>
        <v>0</v>
      </c>
      <c r="AZ565">
        <f>AV565*AW565*AX565</f>
        <v>0</v>
      </c>
      <c r="BA565">
        <f>(AY565-AQ565)/AX565</f>
        <v>0</v>
      </c>
      <c r="BB565">
        <f>(AO565-AU565)/AU565</f>
        <v>0</v>
      </c>
      <c r="BC565">
        <f>AN565/(AP565+AN565/AU565)</f>
        <v>0</v>
      </c>
      <c r="BD565" t="s">
        <v>292</v>
      </c>
      <c r="BE565">
        <v>0</v>
      </c>
      <c r="BF565">
        <f>IF(BE565&lt;&gt;0, BE565, BC565)</f>
        <v>0</v>
      </c>
      <c r="BG565">
        <f>1-BF565/AU565</f>
        <v>0</v>
      </c>
      <c r="BH565">
        <f>(AU565-AT565)/(AU565-BF565)</f>
        <v>0</v>
      </c>
      <c r="BI565">
        <f>(AO565-AU565)/(AO565-BF565)</f>
        <v>0</v>
      </c>
      <c r="BJ565">
        <f>(AU565-AT565)/(AU565-AN565)</f>
        <v>0</v>
      </c>
      <c r="BK565">
        <f>(AO565-AU565)/(AO565-AN565)</f>
        <v>0</v>
      </c>
      <c r="BL565">
        <f>(BH565*BF565/AT565)</f>
        <v>0</v>
      </c>
      <c r="BM565">
        <f>(1-BL565)</f>
        <v>0</v>
      </c>
      <c r="BN565">
        <f>$B$11*CL565+$C$11*CM565+$F$11*CN565*(1-CQ565)</f>
        <v>0</v>
      </c>
      <c r="BO565">
        <f>BN565*BP565</f>
        <v>0</v>
      </c>
      <c r="BP565">
        <f>($B$11*$D$9+$C$11*$D$9+$F$11*((DA565+CS565)/MAX(DA565+CS565+DB565, 0.1)*$I$9+DB565/MAX(DA565+CS565+DB565, 0.1)*$J$9))/($B$11+$C$11+$F$11)</f>
        <v>0</v>
      </c>
      <c r="BQ565">
        <f>($B$11*$K$9+$C$11*$K$9+$F$11*((DA565+CS565)/MAX(DA565+CS565+DB565, 0.1)*$P$9+DB565/MAX(DA565+CS565+DB565, 0.1)*$Q$9))/($B$11+$C$11+$F$11)</f>
        <v>0</v>
      </c>
      <c r="BR565">
        <v>6</v>
      </c>
      <c r="BS565">
        <v>0.5</v>
      </c>
      <c r="BT565" t="s">
        <v>293</v>
      </c>
      <c r="BU565">
        <v>2</v>
      </c>
      <c r="BV565">
        <v>1626127409.6</v>
      </c>
      <c r="BW565">
        <v>399.837666666667</v>
      </c>
      <c r="BX565">
        <v>419.976666666667</v>
      </c>
      <c r="BY565">
        <v>19.3848666666667</v>
      </c>
      <c r="BZ565">
        <v>12.4727</v>
      </c>
      <c r="CA565">
        <v>397.711333333333</v>
      </c>
      <c r="CB565">
        <v>19.3291333333333</v>
      </c>
      <c r="CC565">
        <v>900.034333333333</v>
      </c>
      <c r="CD565">
        <v>100.766333333333</v>
      </c>
      <c r="CE565">
        <v>0.112867333333333</v>
      </c>
      <c r="CF565">
        <v>35.0909333333333</v>
      </c>
      <c r="CG565">
        <v>32.3866</v>
      </c>
      <c r="CH565">
        <v>999.9</v>
      </c>
      <c r="CI565">
        <v>0</v>
      </c>
      <c r="CJ565">
        <v>0</v>
      </c>
      <c r="CK565">
        <v>10032.0666666667</v>
      </c>
      <c r="CL565">
        <v>0</v>
      </c>
      <c r="CM565">
        <v>0.221023</v>
      </c>
      <c r="CN565">
        <v>1459.99666666667</v>
      </c>
      <c r="CO565">
        <v>0.973009</v>
      </c>
      <c r="CP565">
        <v>0.0269914</v>
      </c>
      <c r="CQ565">
        <v>0</v>
      </c>
      <c r="CR565">
        <v>885.260333333333</v>
      </c>
      <c r="CS565">
        <v>4.99999</v>
      </c>
      <c r="CT565">
        <v>13045.0666666667</v>
      </c>
      <c r="CU565">
        <v>12728.3</v>
      </c>
      <c r="CV565">
        <v>41.625</v>
      </c>
      <c r="CW565">
        <v>42.937</v>
      </c>
      <c r="CX565">
        <v>42.375</v>
      </c>
      <c r="CY565">
        <v>42.687</v>
      </c>
      <c r="CZ565">
        <v>44.312</v>
      </c>
      <c r="DA565">
        <v>1415.72666666667</v>
      </c>
      <c r="DB565">
        <v>39.27</v>
      </c>
      <c r="DC565">
        <v>0</v>
      </c>
      <c r="DD565">
        <v>1626127419.7</v>
      </c>
      <c r="DE565">
        <v>0</v>
      </c>
      <c r="DF565">
        <v>885.237423076923</v>
      </c>
      <c r="DG565">
        <v>0.881401707744281</v>
      </c>
      <c r="DH565">
        <v>20.3145299134206</v>
      </c>
      <c r="DI565">
        <v>13042.9769230769</v>
      </c>
      <c r="DJ565">
        <v>15</v>
      </c>
      <c r="DK565">
        <v>1626126261</v>
      </c>
      <c r="DL565" t="s">
        <v>294</v>
      </c>
      <c r="DM565">
        <v>1626126255</v>
      </c>
      <c r="DN565">
        <v>1626126261</v>
      </c>
      <c r="DO565">
        <v>7</v>
      </c>
      <c r="DP565">
        <v>0.339</v>
      </c>
      <c r="DQ565">
        <v>0.02</v>
      </c>
      <c r="DR565">
        <v>2.158</v>
      </c>
      <c r="DS565">
        <v>-0.064</v>
      </c>
      <c r="DT565">
        <v>420</v>
      </c>
      <c r="DU565">
        <v>4</v>
      </c>
      <c r="DV565">
        <v>0.09</v>
      </c>
      <c r="DW565">
        <v>0.05</v>
      </c>
      <c r="DX565">
        <v>-20.1766146341463</v>
      </c>
      <c r="DY565">
        <v>0.43631707317073</v>
      </c>
      <c r="DZ565">
        <v>0.0502337878760738</v>
      </c>
      <c r="EA565">
        <v>1</v>
      </c>
      <c r="EB565">
        <v>885.1506</v>
      </c>
      <c r="EC565">
        <v>1.5855548119385</v>
      </c>
      <c r="ED565">
        <v>0.219639600905009</v>
      </c>
      <c r="EE565">
        <v>1</v>
      </c>
      <c r="EF565">
        <v>6.87940658536586</v>
      </c>
      <c r="EG565">
        <v>0.184146062717767</v>
      </c>
      <c r="EH565">
        <v>0.0237347355423881</v>
      </c>
      <c r="EI565">
        <v>0</v>
      </c>
      <c r="EJ565">
        <v>2</v>
      </c>
      <c r="EK565">
        <v>3</v>
      </c>
      <c r="EL565" t="s">
        <v>340</v>
      </c>
      <c r="EM565">
        <v>100</v>
      </c>
      <c r="EN565">
        <v>100</v>
      </c>
      <c r="EO565">
        <v>2.126</v>
      </c>
      <c r="EP565">
        <v>0.0561</v>
      </c>
      <c r="EQ565">
        <v>1.36772170046793</v>
      </c>
      <c r="ER565">
        <v>0.00225868272383977</v>
      </c>
      <c r="ES565">
        <v>-9.96746185667655e-07</v>
      </c>
      <c r="ET565">
        <v>2.83711317370827e-10</v>
      </c>
      <c r="EU565">
        <v>-0.063082517618382</v>
      </c>
      <c r="EV565">
        <v>-0.00217948432402501</v>
      </c>
      <c r="EW565">
        <v>0.000453263451741206</v>
      </c>
      <c r="EX565">
        <v>-1.16319206543697e-06</v>
      </c>
      <c r="EY565">
        <v>-2</v>
      </c>
      <c r="EZ565">
        <v>2196</v>
      </c>
      <c r="FA565">
        <v>1</v>
      </c>
      <c r="FB565">
        <v>25</v>
      </c>
      <c r="FC565">
        <v>19.3</v>
      </c>
      <c r="FD565">
        <v>19.2</v>
      </c>
      <c r="FE565">
        <v>18</v>
      </c>
      <c r="FF565">
        <v>951.647</v>
      </c>
      <c r="FG565">
        <v>437.713</v>
      </c>
      <c r="FH565">
        <v>43.3094</v>
      </c>
      <c r="FI565">
        <v>25.9101</v>
      </c>
      <c r="FJ565">
        <v>30.0006</v>
      </c>
      <c r="FK565">
        <v>25.7541</v>
      </c>
      <c r="FL565">
        <v>25.7643</v>
      </c>
      <c r="FM565">
        <v>25.4733</v>
      </c>
      <c r="FN565">
        <v>33.2307</v>
      </c>
      <c r="FO565">
        <v>0</v>
      </c>
      <c r="FP565">
        <v>44.11</v>
      </c>
      <c r="FQ565">
        <v>420</v>
      </c>
      <c r="FR565">
        <v>12.7041</v>
      </c>
      <c r="FS565">
        <v>101.406</v>
      </c>
      <c r="FT565">
        <v>102.003</v>
      </c>
    </row>
    <row r="566" spans="1:176">
      <c r="A566">
        <v>550</v>
      </c>
      <c r="B566">
        <v>1626127412.6</v>
      </c>
      <c r="C566">
        <v>1098.09999990463</v>
      </c>
      <c r="D566" t="s">
        <v>1394</v>
      </c>
      <c r="E566" t="s">
        <v>1395</v>
      </c>
      <c r="F566">
        <v>1</v>
      </c>
      <c r="I566">
        <v>1626127411.6</v>
      </c>
      <c r="J566">
        <f>(K566)/1000</f>
        <v>0</v>
      </c>
      <c r="K566">
        <f>1000*CC566*AI566*(BY566-BZ566)/(100*BR566*(1000-AI566*BY566))</f>
        <v>0</v>
      </c>
      <c r="L566">
        <f>CC566*AI566*(BX566-BW566*(1000-AI566*BZ566)/(1000-AI566*BY566))/(100*BR566)</f>
        <v>0</v>
      </c>
      <c r="M566">
        <f>BW566 - IF(AI566&gt;1, L566*BR566*100.0/(AK566*CK566), 0)</f>
        <v>0</v>
      </c>
      <c r="N566">
        <f>((T566-J566/2)*M566-L566)/(T566+J566/2)</f>
        <v>0</v>
      </c>
      <c r="O566">
        <f>N566*(CD566+CE566)/1000.0</f>
        <v>0</v>
      </c>
      <c r="P566">
        <f>(BW566 - IF(AI566&gt;1, L566*BR566*100.0/(AK566*CK566), 0))*(CD566+CE566)/1000.0</f>
        <v>0</v>
      </c>
      <c r="Q566">
        <f>2.0/((1/S566-1/R566)+SIGN(S566)*SQRT((1/S566-1/R566)*(1/S566-1/R566) + 4*BS566/((BS566+1)*(BS566+1))*(2*1/S566*1/R566-1/R566*1/R566)))</f>
        <v>0</v>
      </c>
      <c r="R566">
        <f>IF(LEFT(BT566,1)&lt;&gt;"0",IF(LEFT(BT566,1)="1",3.0,BU566),$D$5+$E$5*(CK566*CD566/($K$5*1000))+$F$5*(CK566*CD566/($K$5*1000))*MAX(MIN(BR566,$J$5),$I$5)*MAX(MIN(BR566,$J$5),$I$5)+$G$5*MAX(MIN(BR566,$J$5),$I$5)*(CK566*CD566/($K$5*1000))+$H$5*(CK566*CD566/($K$5*1000))*(CK566*CD566/($K$5*1000)))</f>
        <v>0</v>
      </c>
      <c r="S566">
        <f>J566*(1000-(1000*0.61365*exp(17.502*W566/(240.97+W566))/(CD566+CE566)+BY566)/2)/(1000*0.61365*exp(17.502*W566/(240.97+W566))/(CD566+CE566)-BY566)</f>
        <v>0</v>
      </c>
      <c r="T566">
        <f>1/((BS566+1)/(Q566/1.6)+1/(R566/1.37)) + BS566/((BS566+1)/(Q566/1.6) + BS566/(R566/1.37))</f>
        <v>0</v>
      </c>
      <c r="U566">
        <f>(BN566*BQ566)</f>
        <v>0</v>
      </c>
      <c r="V566">
        <f>(CF566+(U566+2*0.95*5.67E-8*(((CF566+$B$7)+273)^4-(CF566+273)^4)-44100*J566)/(1.84*29.3*R566+8*0.95*5.67E-8*(CF566+273)^3))</f>
        <v>0</v>
      </c>
      <c r="W566">
        <f>($C$7*CG566+$D$7*CH566+$E$7*V566)</f>
        <v>0</v>
      </c>
      <c r="X566">
        <f>0.61365*exp(17.502*W566/(240.97+W566))</f>
        <v>0</v>
      </c>
      <c r="Y566">
        <f>(Z566/AA566*100)</f>
        <v>0</v>
      </c>
      <c r="Z566">
        <f>BY566*(CD566+CE566)/1000</f>
        <v>0</v>
      </c>
      <c r="AA566">
        <f>0.61365*exp(17.502*CF566/(240.97+CF566))</f>
        <v>0</v>
      </c>
      <c r="AB566">
        <f>(X566-BY566*(CD566+CE566)/1000)</f>
        <v>0</v>
      </c>
      <c r="AC566">
        <f>(-J566*44100)</f>
        <v>0</v>
      </c>
      <c r="AD566">
        <f>2*29.3*R566*0.92*(CF566-W566)</f>
        <v>0</v>
      </c>
      <c r="AE566">
        <f>2*0.95*5.67E-8*(((CF566+$B$7)+273)^4-(W566+273)^4)</f>
        <v>0</v>
      </c>
      <c r="AF566">
        <f>U566+AE566+AC566+AD566</f>
        <v>0</v>
      </c>
      <c r="AG566">
        <v>7</v>
      </c>
      <c r="AH566">
        <v>1</v>
      </c>
      <c r="AI566">
        <f>IF(AG566*$H$13&gt;=AK566,1.0,(AK566/(AK566-AG566*$H$13)))</f>
        <v>0</v>
      </c>
      <c r="AJ566">
        <f>(AI566-1)*100</f>
        <v>0</v>
      </c>
      <c r="AK566">
        <f>MAX(0,($B$13+$C$13*CK566)/(1+$D$13*CK566)*CD566/(CF566+273)*$E$13)</f>
        <v>0</v>
      </c>
      <c r="AL566" t="s">
        <v>292</v>
      </c>
      <c r="AM566" t="s">
        <v>292</v>
      </c>
      <c r="AN566">
        <v>0</v>
      </c>
      <c r="AO566">
        <v>0</v>
      </c>
      <c r="AP566">
        <f>1-AN566/AO566</f>
        <v>0</v>
      </c>
      <c r="AQ566">
        <v>0</v>
      </c>
      <c r="AR566" t="s">
        <v>292</v>
      </c>
      <c r="AS566" t="s">
        <v>292</v>
      </c>
      <c r="AT566">
        <v>0</v>
      </c>
      <c r="AU566">
        <v>0</v>
      </c>
      <c r="AV566">
        <f>1-AT566/AU566</f>
        <v>0</v>
      </c>
      <c r="AW566">
        <v>0.5</v>
      </c>
      <c r="AX566">
        <f>BO566</f>
        <v>0</v>
      </c>
      <c r="AY566">
        <f>L566</f>
        <v>0</v>
      </c>
      <c r="AZ566">
        <f>AV566*AW566*AX566</f>
        <v>0</v>
      </c>
      <c r="BA566">
        <f>(AY566-AQ566)/AX566</f>
        <v>0</v>
      </c>
      <c r="BB566">
        <f>(AO566-AU566)/AU566</f>
        <v>0</v>
      </c>
      <c r="BC566">
        <f>AN566/(AP566+AN566/AU566)</f>
        <v>0</v>
      </c>
      <c r="BD566" t="s">
        <v>292</v>
      </c>
      <c r="BE566">
        <v>0</v>
      </c>
      <c r="BF566">
        <f>IF(BE566&lt;&gt;0, BE566, BC566)</f>
        <v>0</v>
      </c>
      <c r="BG566">
        <f>1-BF566/AU566</f>
        <v>0</v>
      </c>
      <c r="BH566">
        <f>(AU566-AT566)/(AU566-BF566)</f>
        <v>0</v>
      </c>
      <c r="BI566">
        <f>(AO566-AU566)/(AO566-BF566)</f>
        <v>0</v>
      </c>
      <c r="BJ566">
        <f>(AU566-AT566)/(AU566-AN566)</f>
        <v>0</v>
      </c>
      <c r="BK566">
        <f>(AO566-AU566)/(AO566-AN566)</f>
        <v>0</v>
      </c>
      <c r="BL566">
        <f>(BH566*BF566/AT566)</f>
        <v>0</v>
      </c>
      <c r="BM566">
        <f>(1-BL566)</f>
        <v>0</v>
      </c>
      <c r="BN566">
        <f>$B$11*CL566+$C$11*CM566+$F$11*CN566*(1-CQ566)</f>
        <v>0</v>
      </c>
      <c r="BO566">
        <f>BN566*BP566</f>
        <v>0</v>
      </c>
      <c r="BP566">
        <f>($B$11*$D$9+$C$11*$D$9+$F$11*((DA566+CS566)/MAX(DA566+CS566+DB566, 0.1)*$I$9+DB566/MAX(DA566+CS566+DB566, 0.1)*$J$9))/($B$11+$C$11+$F$11)</f>
        <v>0</v>
      </c>
      <c r="BQ566">
        <f>($B$11*$K$9+$C$11*$K$9+$F$11*((DA566+CS566)/MAX(DA566+CS566+DB566, 0.1)*$P$9+DB566/MAX(DA566+CS566+DB566, 0.1)*$Q$9))/($B$11+$C$11+$F$11)</f>
        <v>0</v>
      </c>
      <c r="BR566">
        <v>6</v>
      </c>
      <c r="BS566">
        <v>0.5</v>
      </c>
      <c r="BT566" t="s">
        <v>293</v>
      </c>
      <c r="BU566">
        <v>2</v>
      </c>
      <c r="BV566">
        <v>1626127411.6</v>
      </c>
      <c r="BW566">
        <v>399.867666666667</v>
      </c>
      <c r="BX566">
        <v>419.960666666667</v>
      </c>
      <c r="BY566">
        <v>19.4208</v>
      </c>
      <c r="BZ566">
        <v>12.4927333333333</v>
      </c>
      <c r="CA566">
        <v>397.741333333333</v>
      </c>
      <c r="CB566">
        <v>19.3645333333333</v>
      </c>
      <c r="CC566">
        <v>900.016</v>
      </c>
      <c r="CD566">
        <v>100.766</v>
      </c>
      <c r="CE566">
        <v>0.113232666666667</v>
      </c>
      <c r="CF566">
        <v>35.1278333333333</v>
      </c>
      <c r="CG566">
        <v>32.4206666666667</v>
      </c>
      <c r="CH566">
        <v>999.9</v>
      </c>
      <c r="CI566">
        <v>0</v>
      </c>
      <c r="CJ566">
        <v>0</v>
      </c>
      <c r="CK566">
        <v>10026.0333333333</v>
      </c>
      <c r="CL566">
        <v>0</v>
      </c>
      <c r="CM566">
        <v>0.221023</v>
      </c>
      <c r="CN566">
        <v>1459.99333333333</v>
      </c>
      <c r="CO566">
        <v>0.973009</v>
      </c>
      <c r="CP566">
        <v>0.0269914</v>
      </c>
      <c r="CQ566">
        <v>0</v>
      </c>
      <c r="CR566">
        <v>885.350666666667</v>
      </c>
      <c r="CS566">
        <v>4.99999</v>
      </c>
      <c r="CT566">
        <v>13045.2666666667</v>
      </c>
      <c r="CU566">
        <v>12728.3</v>
      </c>
      <c r="CV566">
        <v>41.625</v>
      </c>
      <c r="CW566">
        <v>42.937</v>
      </c>
      <c r="CX566">
        <v>42.4163333333333</v>
      </c>
      <c r="CY566">
        <v>42.687</v>
      </c>
      <c r="CZ566">
        <v>44.312</v>
      </c>
      <c r="DA566">
        <v>1415.72333333333</v>
      </c>
      <c r="DB566">
        <v>39.27</v>
      </c>
      <c r="DC566">
        <v>0</v>
      </c>
      <c r="DD566">
        <v>1626127422.1</v>
      </c>
      <c r="DE566">
        <v>0</v>
      </c>
      <c r="DF566">
        <v>885.286615384615</v>
      </c>
      <c r="DG566">
        <v>0.778256404278574</v>
      </c>
      <c r="DH566">
        <v>16.492307703055</v>
      </c>
      <c r="DI566">
        <v>13043.6923076923</v>
      </c>
      <c r="DJ566">
        <v>15</v>
      </c>
      <c r="DK566">
        <v>1626126261</v>
      </c>
      <c r="DL566" t="s">
        <v>294</v>
      </c>
      <c r="DM566">
        <v>1626126255</v>
      </c>
      <c r="DN566">
        <v>1626126261</v>
      </c>
      <c r="DO566">
        <v>7</v>
      </c>
      <c r="DP566">
        <v>0.339</v>
      </c>
      <c r="DQ566">
        <v>0.02</v>
      </c>
      <c r="DR566">
        <v>2.158</v>
      </c>
      <c r="DS566">
        <v>-0.064</v>
      </c>
      <c r="DT566">
        <v>420</v>
      </c>
      <c r="DU566">
        <v>4</v>
      </c>
      <c r="DV566">
        <v>0.09</v>
      </c>
      <c r="DW566">
        <v>0.05</v>
      </c>
      <c r="DX566">
        <v>-20.1661829268293</v>
      </c>
      <c r="DY566">
        <v>0.435641811846678</v>
      </c>
      <c r="DZ566">
        <v>0.050382236041157</v>
      </c>
      <c r="EA566">
        <v>1</v>
      </c>
      <c r="EB566">
        <v>885.203705882353</v>
      </c>
      <c r="EC566">
        <v>0.955754453664218</v>
      </c>
      <c r="ED566">
        <v>0.181046066515375</v>
      </c>
      <c r="EE566">
        <v>1</v>
      </c>
      <c r="EF566">
        <v>6.88696902439024</v>
      </c>
      <c r="EG566">
        <v>0.200209337979089</v>
      </c>
      <c r="EH566">
        <v>0.0251915042594337</v>
      </c>
      <c r="EI566">
        <v>0</v>
      </c>
      <c r="EJ566">
        <v>2</v>
      </c>
      <c r="EK566">
        <v>3</v>
      </c>
      <c r="EL566" t="s">
        <v>340</v>
      </c>
      <c r="EM566">
        <v>100</v>
      </c>
      <c r="EN566">
        <v>100</v>
      </c>
      <c r="EO566">
        <v>2.126</v>
      </c>
      <c r="EP566">
        <v>0.0565</v>
      </c>
      <c r="EQ566">
        <v>1.36772170046793</v>
      </c>
      <c r="ER566">
        <v>0.00225868272383977</v>
      </c>
      <c r="ES566">
        <v>-9.96746185667655e-07</v>
      </c>
      <c r="ET566">
        <v>2.83711317370827e-10</v>
      </c>
      <c r="EU566">
        <v>-0.063082517618382</v>
      </c>
      <c r="EV566">
        <v>-0.00217948432402501</v>
      </c>
      <c r="EW566">
        <v>0.000453263451741206</v>
      </c>
      <c r="EX566">
        <v>-1.16319206543697e-06</v>
      </c>
      <c r="EY566">
        <v>-2</v>
      </c>
      <c r="EZ566">
        <v>2196</v>
      </c>
      <c r="FA566">
        <v>1</v>
      </c>
      <c r="FB566">
        <v>25</v>
      </c>
      <c r="FC566">
        <v>19.3</v>
      </c>
      <c r="FD566">
        <v>19.2</v>
      </c>
      <c r="FE566">
        <v>18</v>
      </c>
      <c r="FF566">
        <v>951.643</v>
      </c>
      <c r="FG566">
        <v>437.777</v>
      </c>
      <c r="FH566">
        <v>43.3497</v>
      </c>
      <c r="FI566">
        <v>25.9145</v>
      </c>
      <c r="FJ566">
        <v>30.0007</v>
      </c>
      <c r="FK566">
        <v>25.7568</v>
      </c>
      <c r="FL566">
        <v>25.7666</v>
      </c>
      <c r="FM566">
        <v>25.4753</v>
      </c>
      <c r="FN566">
        <v>33.2307</v>
      </c>
      <c r="FO566">
        <v>0</v>
      </c>
      <c r="FP566">
        <v>44.22</v>
      </c>
      <c r="FQ566">
        <v>420</v>
      </c>
      <c r="FR566">
        <v>12.7207</v>
      </c>
      <c r="FS566">
        <v>101.405</v>
      </c>
      <c r="FT566">
        <v>102.002</v>
      </c>
    </row>
    <row r="567" spans="1:176">
      <c r="A567">
        <v>551</v>
      </c>
      <c r="B567">
        <v>1626127414.6</v>
      </c>
      <c r="C567">
        <v>1100.09999990463</v>
      </c>
      <c r="D567" t="s">
        <v>1396</v>
      </c>
      <c r="E567" t="s">
        <v>1397</v>
      </c>
      <c r="F567">
        <v>1</v>
      </c>
      <c r="I567">
        <v>1626127413.6</v>
      </c>
      <c r="J567">
        <f>(K567)/1000</f>
        <v>0</v>
      </c>
      <c r="K567">
        <f>1000*CC567*AI567*(BY567-BZ567)/(100*BR567*(1000-AI567*BY567))</f>
        <v>0</v>
      </c>
      <c r="L567">
        <f>CC567*AI567*(BX567-BW567*(1000-AI567*BZ567)/(1000-AI567*BY567))/(100*BR567)</f>
        <v>0</v>
      </c>
      <c r="M567">
        <f>BW567 - IF(AI567&gt;1, L567*BR567*100.0/(AK567*CK567), 0)</f>
        <v>0</v>
      </c>
      <c r="N567">
        <f>((T567-J567/2)*M567-L567)/(T567+J567/2)</f>
        <v>0</v>
      </c>
      <c r="O567">
        <f>N567*(CD567+CE567)/1000.0</f>
        <v>0</v>
      </c>
      <c r="P567">
        <f>(BW567 - IF(AI567&gt;1, L567*BR567*100.0/(AK567*CK567), 0))*(CD567+CE567)/1000.0</f>
        <v>0</v>
      </c>
      <c r="Q567">
        <f>2.0/((1/S567-1/R567)+SIGN(S567)*SQRT((1/S567-1/R567)*(1/S567-1/R567) + 4*BS567/((BS567+1)*(BS567+1))*(2*1/S567*1/R567-1/R567*1/R567)))</f>
        <v>0</v>
      </c>
      <c r="R567">
        <f>IF(LEFT(BT567,1)&lt;&gt;"0",IF(LEFT(BT567,1)="1",3.0,BU567),$D$5+$E$5*(CK567*CD567/($K$5*1000))+$F$5*(CK567*CD567/($K$5*1000))*MAX(MIN(BR567,$J$5),$I$5)*MAX(MIN(BR567,$J$5),$I$5)+$G$5*MAX(MIN(BR567,$J$5),$I$5)*(CK567*CD567/($K$5*1000))+$H$5*(CK567*CD567/($K$5*1000))*(CK567*CD567/($K$5*1000)))</f>
        <v>0</v>
      </c>
      <c r="S567">
        <f>J567*(1000-(1000*0.61365*exp(17.502*W567/(240.97+W567))/(CD567+CE567)+BY567)/2)/(1000*0.61365*exp(17.502*W567/(240.97+W567))/(CD567+CE567)-BY567)</f>
        <v>0</v>
      </c>
      <c r="T567">
        <f>1/((BS567+1)/(Q567/1.6)+1/(R567/1.37)) + BS567/((BS567+1)/(Q567/1.6) + BS567/(R567/1.37))</f>
        <v>0</v>
      </c>
      <c r="U567">
        <f>(BN567*BQ567)</f>
        <v>0</v>
      </c>
      <c r="V567">
        <f>(CF567+(U567+2*0.95*5.67E-8*(((CF567+$B$7)+273)^4-(CF567+273)^4)-44100*J567)/(1.84*29.3*R567+8*0.95*5.67E-8*(CF567+273)^3))</f>
        <v>0</v>
      </c>
      <c r="W567">
        <f>($C$7*CG567+$D$7*CH567+$E$7*V567)</f>
        <v>0</v>
      </c>
      <c r="X567">
        <f>0.61365*exp(17.502*W567/(240.97+W567))</f>
        <v>0</v>
      </c>
      <c r="Y567">
        <f>(Z567/AA567*100)</f>
        <v>0</v>
      </c>
      <c r="Z567">
        <f>BY567*(CD567+CE567)/1000</f>
        <v>0</v>
      </c>
      <c r="AA567">
        <f>0.61365*exp(17.502*CF567/(240.97+CF567))</f>
        <v>0</v>
      </c>
      <c r="AB567">
        <f>(X567-BY567*(CD567+CE567)/1000)</f>
        <v>0</v>
      </c>
      <c r="AC567">
        <f>(-J567*44100)</f>
        <v>0</v>
      </c>
      <c r="AD567">
        <f>2*29.3*R567*0.92*(CF567-W567)</f>
        <v>0</v>
      </c>
      <c r="AE567">
        <f>2*0.95*5.67E-8*(((CF567+$B$7)+273)^4-(W567+273)^4)</f>
        <v>0</v>
      </c>
      <c r="AF567">
        <f>U567+AE567+AC567+AD567</f>
        <v>0</v>
      </c>
      <c r="AG567">
        <v>7</v>
      </c>
      <c r="AH567">
        <v>1</v>
      </c>
      <c r="AI567">
        <f>IF(AG567*$H$13&gt;=AK567,1.0,(AK567/(AK567-AG567*$H$13)))</f>
        <v>0</v>
      </c>
      <c r="AJ567">
        <f>(AI567-1)*100</f>
        <v>0</v>
      </c>
      <c r="AK567">
        <f>MAX(0,($B$13+$C$13*CK567)/(1+$D$13*CK567)*CD567/(CF567+273)*$E$13)</f>
        <v>0</v>
      </c>
      <c r="AL567" t="s">
        <v>292</v>
      </c>
      <c r="AM567" t="s">
        <v>292</v>
      </c>
      <c r="AN567">
        <v>0</v>
      </c>
      <c r="AO567">
        <v>0</v>
      </c>
      <c r="AP567">
        <f>1-AN567/AO567</f>
        <v>0</v>
      </c>
      <c r="AQ567">
        <v>0</v>
      </c>
      <c r="AR567" t="s">
        <v>292</v>
      </c>
      <c r="AS567" t="s">
        <v>292</v>
      </c>
      <c r="AT567">
        <v>0</v>
      </c>
      <c r="AU567">
        <v>0</v>
      </c>
      <c r="AV567">
        <f>1-AT567/AU567</f>
        <v>0</v>
      </c>
      <c r="AW567">
        <v>0.5</v>
      </c>
      <c r="AX567">
        <f>BO567</f>
        <v>0</v>
      </c>
      <c r="AY567">
        <f>L567</f>
        <v>0</v>
      </c>
      <c r="AZ567">
        <f>AV567*AW567*AX567</f>
        <v>0</v>
      </c>
      <c r="BA567">
        <f>(AY567-AQ567)/AX567</f>
        <v>0</v>
      </c>
      <c r="BB567">
        <f>(AO567-AU567)/AU567</f>
        <v>0</v>
      </c>
      <c r="BC567">
        <f>AN567/(AP567+AN567/AU567)</f>
        <v>0</v>
      </c>
      <c r="BD567" t="s">
        <v>292</v>
      </c>
      <c r="BE567">
        <v>0</v>
      </c>
      <c r="BF567">
        <f>IF(BE567&lt;&gt;0, BE567, BC567)</f>
        <v>0</v>
      </c>
      <c r="BG567">
        <f>1-BF567/AU567</f>
        <v>0</v>
      </c>
      <c r="BH567">
        <f>(AU567-AT567)/(AU567-BF567)</f>
        <v>0</v>
      </c>
      <c r="BI567">
        <f>(AO567-AU567)/(AO567-BF567)</f>
        <v>0</v>
      </c>
      <c r="BJ567">
        <f>(AU567-AT567)/(AU567-AN567)</f>
        <v>0</v>
      </c>
      <c r="BK567">
        <f>(AO567-AU567)/(AO567-AN567)</f>
        <v>0</v>
      </c>
      <c r="BL567">
        <f>(BH567*BF567/AT567)</f>
        <v>0</v>
      </c>
      <c r="BM567">
        <f>(1-BL567)</f>
        <v>0</v>
      </c>
      <c r="BN567">
        <f>$B$11*CL567+$C$11*CM567+$F$11*CN567*(1-CQ567)</f>
        <v>0</v>
      </c>
      <c r="BO567">
        <f>BN567*BP567</f>
        <v>0</v>
      </c>
      <c r="BP567">
        <f>($B$11*$D$9+$C$11*$D$9+$F$11*((DA567+CS567)/MAX(DA567+CS567+DB567, 0.1)*$I$9+DB567/MAX(DA567+CS567+DB567, 0.1)*$J$9))/($B$11+$C$11+$F$11)</f>
        <v>0</v>
      </c>
      <c r="BQ567">
        <f>($B$11*$K$9+$C$11*$K$9+$F$11*((DA567+CS567)/MAX(DA567+CS567+DB567, 0.1)*$P$9+DB567/MAX(DA567+CS567+DB567, 0.1)*$Q$9))/($B$11+$C$11+$F$11)</f>
        <v>0</v>
      </c>
      <c r="BR567">
        <v>6</v>
      </c>
      <c r="BS567">
        <v>0.5</v>
      </c>
      <c r="BT567" t="s">
        <v>293</v>
      </c>
      <c r="BU567">
        <v>2</v>
      </c>
      <c r="BV567">
        <v>1626127413.6</v>
      </c>
      <c r="BW567">
        <v>399.868</v>
      </c>
      <c r="BX567">
        <v>419.903</v>
      </c>
      <c r="BY567">
        <v>19.4559666666667</v>
      </c>
      <c r="BZ567">
        <v>12.5522</v>
      </c>
      <c r="CA567">
        <v>397.741333333333</v>
      </c>
      <c r="CB567">
        <v>19.3992333333333</v>
      </c>
      <c r="CC567">
        <v>900.030333333333</v>
      </c>
      <c r="CD567">
        <v>100.767333333333</v>
      </c>
      <c r="CE567">
        <v>0.113692</v>
      </c>
      <c r="CF567">
        <v>35.1652</v>
      </c>
      <c r="CG567">
        <v>32.4483666666667</v>
      </c>
      <c r="CH567">
        <v>999.9</v>
      </c>
      <c r="CI567">
        <v>0</v>
      </c>
      <c r="CJ567">
        <v>0</v>
      </c>
      <c r="CK567">
        <v>9992.71</v>
      </c>
      <c r="CL567">
        <v>0</v>
      </c>
      <c r="CM567">
        <v>0.221023</v>
      </c>
      <c r="CN567">
        <v>1459.98</v>
      </c>
      <c r="CO567">
        <v>0.973009</v>
      </c>
      <c r="CP567">
        <v>0.0269914</v>
      </c>
      <c r="CQ567">
        <v>0</v>
      </c>
      <c r="CR567">
        <v>885.442666666667</v>
      </c>
      <c r="CS567">
        <v>4.99999</v>
      </c>
      <c r="CT567">
        <v>13045.0666666667</v>
      </c>
      <c r="CU567">
        <v>12728.2</v>
      </c>
      <c r="CV567">
        <v>41.625</v>
      </c>
      <c r="CW567">
        <v>42.937</v>
      </c>
      <c r="CX567">
        <v>42.375</v>
      </c>
      <c r="CY567">
        <v>42.687</v>
      </c>
      <c r="CZ567">
        <v>44.354</v>
      </c>
      <c r="DA567">
        <v>1415.71</v>
      </c>
      <c r="DB567">
        <v>39.27</v>
      </c>
      <c r="DC567">
        <v>0</v>
      </c>
      <c r="DD567">
        <v>1626127423.9</v>
      </c>
      <c r="DE567">
        <v>0</v>
      </c>
      <c r="DF567">
        <v>885.306</v>
      </c>
      <c r="DG567">
        <v>0.682846150967894</v>
      </c>
      <c r="DH567">
        <v>12.4769230614275</v>
      </c>
      <c r="DI567">
        <v>13044.224</v>
      </c>
      <c r="DJ567">
        <v>15</v>
      </c>
      <c r="DK567">
        <v>1626126261</v>
      </c>
      <c r="DL567" t="s">
        <v>294</v>
      </c>
      <c r="DM567">
        <v>1626126255</v>
      </c>
      <c r="DN567">
        <v>1626126261</v>
      </c>
      <c r="DO567">
        <v>7</v>
      </c>
      <c r="DP567">
        <v>0.339</v>
      </c>
      <c r="DQ567">
        <v>0.02</v>
      </c>
      <c r="DR567">
        <v>2.158</v>
      </c>
      <c r="DS567">
        <v>-0.064</v>
      </c>
      <c r="DT567">
        <v>420</v>
      </c>
      <c r="DU567">
        <v>4</v>
      </c>
      <c r="DV567">
        <v>0.09</v>
      </c>
      <c r="DW567">
        <v>0.05</v>
      </c>
      <c r="DX567">
        <v>-20.1496341463415</v>
      </c>
      <c r="DY567">
        <v>0.490143554006969</v>
      </c>
      <c r="DZ567">
        <v>0.055562904846696</v>
      </c>
      <c r="EA567">
        <v>1</v>
      </c>
      <c r="EB567">
        <v>885.248393939394</v>
      </c>
      <c r="EC567">
        <v>1.08068465689864</v>
      </c>
      <c r="ED567">
        <v>0.189470704442811</v>
      </c>
      <c r="EE567">
        <v>1</v>
      </c>
      <c r="EF567">
        <v>6.89219365853658</v>
      </c>
      <c r="EG567">
        <v>0.196548710801401</v>
      </c>
      <c r="EH567">
        <v>0.0251416137165785</v>
      </c>
      <c r="EI567">
        <v>0</v>
      </c>
      <c r="EJ567">
        <v>2</v>
      </c>
      <c r="EK567">
        <v>3</v>
      </c>
      <c r="EL567" t="s">
        <v>340</v>
      </c>
      <c r="EM567">
        <v>100</v>
      </c>
      <c r="EN567">
        <v>100</v>
      </c>
      <c r="EO567">
        <v>2.126</v>
      </c>
      <c r="EP567">
        <v>0.0571</v>
      </c>
      <c r="EQ567">
        <v>1.36772170046793</v>
      </c>
      <c r="ER567">
        <v>0.00225868272383977</v>
      </c>
      <c r="ES567">
        <v>-9.96746185667655e-07</v>
      </c>
      <c r="ET567">
        <v>2.83711317370827e-10</v>
      </c>
      <c r="EU567">
        <v>-0.063082517618382</v>
      </c>
      <c r="EV567">
        <v>-0.00217948432402501</v>
      </c>
      <c r="EW567">
        <v>0.000453263451741206</v>
      </c>
      <c r="EX567">
        <v>-1.16319206543697e-06</v>
      </c>
      <c r="EY567">
        <v>-2</v>
      </c>
      <c r="EZ567">
        <v>2196</v>
      </c>
      <c r="FA567">
        <v>1</v>
      </c>
      <c r="FB567">
        <v>25</v>
      </c>
      <c r="FC567">
        <v>19.3</v>
      </c>
      <c r="FD567">
        <v>19.2</v>
      </c>
      <c r="FE567">
        <v>18</v>
      </c>
      <c r="FF567">
        <v>951.586</v>
      </c>
      <c r="FG567">
        <v>437.765</v>
      </c>
      <c r="FH567">
        <v>43.3845</v>
      </c>
      <c r="FI567">
        <v>25.9181</v>
      </c>
      <c r="FJ567">
        <v>30.0007</v>
      </c>
      <c r="FK567">
        <v>25.7595</v>
      </c>
      <c r="FL567">
        <v>25.7689</v>
      </c>
      <c r="FM567">
        <v>25.4759</v>
      </c>
      <c r="FN567">
        <v>33.2307</v>
      </c>
      <c r="FO567">
        <v>0</v>
      </c>
      <c r="FP567">
        <v>44.32</v>
      </c>
      <c r="FQ567">
        <v>420</v>
      </c>
      <c r="FR567">
        <v>12.7104</v>
      </c>
      <c r="FS567">
        <v>101.405</v>
      </c>
      <c r="FT567">
        <v>102.002</v>
      </c>
    </row>
    <row r="568" spans="1:176">
      <c r="A568">
        <v>552</v>
      </c>
      <c r="B568">
        <v>1626127416.6</v>
      </c>
      <c r="C568">
        <v>1102.09999990463</v>
      </c>
      <c r="D568" t="s">
        <v>1398</v>
      </c>
      <c r="E568" t="s">
        <v>1399</v>
      </c>
      <c r="F568">
        <v>1</v>
      </c>
      <c r="I568">
        <v>1626127415.6</v>
      </c>
      <c r="J568">
        <f>(K568)/1000</f>
        <v>0</v>
      </c>
      <c r="K568">
        <f>1000*CC568*AI568*(BY568-BZ568)/(100*BR568*(1000-AI568*BY568))</f>
        <v>0</v>
      </c>
      <c r="L568">
        <f>CC568*AI568*(BX568-BW568*(1000-AI568*BZ568)/(1000-AI568*BY568))/(100*BR568)</f>
        <v>0</v>
      </c>
      <c r="M568">
        <f>BW568 - IF(AI568&gt;1, L568*BR568*100.0/(AK568*CK568), 0)</f>
        <v>0</v>
      </c>
      <c r="N568">
        <f>((T568-J568/2)*M568-L568)/(T568+J568/2)</f>
        <v>0</v>
      </c>
      <c r="O568">
        <f>N568*(CD568+CE568)/1000.0</f>
        <v>0</v>
      </c>
      <c r="P568">
        <f>(BW568 - IF(AI568&gt;1, L568*BR568*100.0/(AK568*CK568), 0))*(CD568+CE568)/1000.0</f>
        <v>0</v>
      </c>
      <c r="Q568">
        <f>2.0/((1/S568-1/R568)+SIGN(S568)*SQRT((1/S568-1/R568)*(1/S568-1/R568) + 4*BS568/((BS568+1)*(BS568+1))*(2*1/S568*1/R568-1/R568*1/R568)))</f>
        <v>0</v>
      </c>
      <c r="R568">
        <f>IF(LEFT(BT568,1)&lt;&gt;"0",IF(LEFT(BT568,1)="1",3.0,BU568),$D$5+$E$5*(CK568*CD568/($K$5*1000))+$F$5*(CK568*CD568/($K$5*1000))*MAX(MIN(BR568,$J$5),$I$5)*MAX(MIN(BR568,$J$5),$I$5)+$G$5*MAX(MIN(BR568,$J$5),$I$5)*(CK568*CD568/($K$5*1000))+$H$5*(CK568*CD568/($K$5*1000))*(CK568*CD568/($K$5*1000)))</f>
        <v>0</v>
      </c>
      <c r="S568">
        <f>J568*(1000-(1000*0.61365*exp(17.502*W568/(240.97+W568))/(CD568+CE568)+BY568)/2)/(1000*0.61365*exp(17.502*W568/(240.97+W568))/(CD568+CE568)-BY568)</f>
        <v>0</v>
      </c>
      <c r="T568">
        <f>1/((BS568+1)/(Q568/1.6)+1/(R568/1.37)) + BS568/((BS568+1)/(Q568/1.6) + BS568/(R568/1.37))</f>
        <v>0</v>
      </c>
      <c r="U568">
        <f>(BN568*BQ568)</f>
        <v>0</v>
      </c>
      <c r="V568">
        <f>(CF568+(U568+2*0.95*5.67E-8*(((CF568+$B$7)+273)^4-(CF568+273)^4)-44100*J568)/(1.84*29.3*R568+8*0.95*5.67E-8*(CF568+273)^3))</f>
        <v>0</v>
      </c>
      <c r="W568">
        <f>($C$7*CG568+$D$7*CH568+$E$7*V568)</f>
        <v>0</v>
      </c>
      <c r="X568">
        <f>0.61365*exp(17.502*W568/(240.97+W568))</f>
        <v>0</v>
      </c>
      <c r="Y568">
        <f>(Z568/AA568*100)</f>
        <v>0</v>
      </c>
      <c r="Z568">
        <f>BY568*(CD568+CE568)/1000</f>
        <v>0</v>
      </c>
      <c r="AA568">
        <f>0.61365*exp(17.502*CF568/(240.97+CF568))</f>
        <v>0</v>
      </c>
      <c r="AB568">
        <f>(X568-BY568*(CD568+CE568)/1000)</f>
        <v>0</v>
      </c>
      <c r="AC568">
        <f>(-J568*44100)</f>
        <v>0</v>
      </c>
      <c r="AD568">
        <f>2*29.3*R568*0.92*(CF568-W568)</f>
        <v>0</v>
      </c>
      <c r="AE568">
        <f>2*0.95*5.67E-8*(((CF568+$B$7)+273)^4-(W568+273)^4)</f>
        <v>0</v>
      </c>
      <c r="AF568">
        <f>U568+AE568+AC568+AD568</f>
        <v>0</v>
      </c>
      <c r="AG568">
        <v>7</v>
      </c>
      <c r="AH568">
        <v>1</v>
      </c>
      <c r="AI568">
        <f>IF(AG568*$H$13&gt;=AK568,1.0,(AK568/(AK568-AG568*$H$13)))</f>
        <v>0</v>
      </c>
      <c r="AJ568">
        <f>(AI568-1)*100</f>
        <v>0</v>
      </c>
      <c r="AK568">
        <f>MAX(0,($B$13+$C$13*CK568)/(1+$D$13*CK568)*CD568/(CF568+273)*$E$13)</f>
        <v>0</v>
      </c>
      <c r="AL568" t="s">
        <v>292</v>
      </c>
      <c r="AM568" t="s">
        <v>292</v>
      </c>
      <c r="AN568">
        <v>0</v>
      </c>
      <c r="AO568">
        <v>0</v>
      </c>
      <c r="AP568">
        <f>1-AN568/AO568</f>
        <v>0</v>
      </c>
      <c r="AQ568">
        <v>0</v>
      </c>
      <c r="AR568" t="s">
        <v>292</v>
      </c>
      <c r="AS568" t="s">
        <v>292</v>
      </c>
      <c r="AT568">
        <v>0</v>
      </c>
      <c r="AU568">
        <v>0</v>
      </c>
      <c r="AV568">
        <f>1-AT568/AU568</f>
        <v>0</v>
      </c>
      <c r="AW568">
        <v>0.5</v>
      </c>
      <c r="AX568">
        <f>BO568</f>
        <v>0</v>
      </c>
      <c r="AY568">
        <f>L568</f>
        <v>0</v>
      </c>
      <c r="AZ568">
        <f>AV568*AW568*AX568</f>
        <v>0</v>
      </c>
      <c r="BA568">
        <f>(AY568-AQ568)/AX568</f>
        <v>0</v>
      </c>
      <c r="BB568">
        <f>(AO568-AU568)/AU568</f>
        <v>0</v>
      </c>
      <c r="BC568">
        <f>AN568/(AP568+AN568/AU568)</f>
        <v>0</v>
      </c>
      <c r="BD568" t="s">
        <v>292</v>
      </c>
      <c r="BE568">
        <v>0</v>
      </c>
      <c r="BF568">
        <f>IF(BE568&lt;&gt;0, BE568, BC568)</f>
        <v>0</v>
      </c>
      <c r="BG568">
        <f>1-BF568/AU568</f>
        <v>0</v>
      </c>
      <c r="BH568">
        <f>(AU568-AT568)/(AU568-BF568)</f>
        <v>0</v>
      </c>
      <c r="BI568">
        <f>(AO568-AU568)/(AO568-BF568)</f>
        <v>0</v>
      </c>
      <c r="BJ568">
        <f>(AU568-AT568)/(AU568-AN568)</f>
        <v>0</v>
      </c>
      <c r="BK568">
        <f>(AO568-AU568)/(AO568-AN568)</f>
        <v>0</v>
      </c>
      <c r="BL568">
        <f>(BH568*BF568/AT568)</f>
        <v>0</v>
      </c>
      <c r="BM568">
        <f>(1-BL568)</f>
        <v>0</v>
      </c>
      <c r="BN568">
        <f>$B$11*CL568+$C$11*CM568+$F$11*CN568*(1-CQ568)</f>
        <v>0</v>
      </c>
      <c r="BO568">
        <f>BN568*BP568</f>
        <v>0</v>
      </c>
      <c r="BP568">
        <f>($B$11*$D$9+$C$11*$D$9+$F$11*((DA568+CS568)/MAX(DA568+CS568+DB568, 0.1)*$I$9+DB568/MAX(DA568+CS568+DB568, 0.1)*$J$9))/($B$11+$C$11+$F$11)</f>
        <v>0</v>
      </c>
      <c r="BQ568">
        <f>($B$11*$K$9+$C$11*$K$9+$F$11*((DA568+CS568)/MAX(DA568+CS568+DB568, 0.1)*$P$9+DB568/MAX(DA568+CS568+DB568, 0.1)*$Q$9))/($B$11+$C$11+$F$11)</f>
        <v>0</v>
      </c>
      <c r="BR568">
        <v>6</v>
      </c>
      <c r="BS568">
        <v>0.5</v>
      </c>
      <c r="BT568" t="s">
        <v>293</v>
      </c>
      <c r="BU568">
        <v>2</v>
      </c>
      <c r="BV568">
        <v>1626127415.6</v>
      </c>
      <c r="BW568">
        <v>399.883333333333</v>
      </c>
      <c r="BX568">
        <v>419.925</v>
      </c>
      <c r="BY568">
        <v>19.5067</v>
      </c>
      <c r="BZ568">
        <v>12.6178</v>
      </c>
      <c r="CA568">
        <v>397.756666666667</v>
      </c>
      <c r="CB568">
        <v>19.4492666666667</v>
      </c>
      <c r="CC568">
        <v>900.034333333333</v>
      </c>
      <c r="CD568">
        <v>100.768</v>
      </c>
      <c r="CE568">
        <v>0.113082333333333</v>
      </c>
      <c r="CF568">
        <v>35.2019333333333</v>
      </c>
      <c r="CG568">
        <v>32.4790333333333</v>
      </c>
      <c r="CH568">
        <v>999.9</v>
      </c>
      <c r="CI568">
        <v>0</v>
      </c>
      <c r="CJ568">
        <v>0</v>
      </c>
      <c r="CK568">
        <v>10001.8666666667</v>
      </c>
      <c r="CL568">
        <v>0</v>
      </c>
      <c r="CM568">
        <v>0.221023</v>
      </c>
      <c r="CN568">
        <v>1459.98</v>
      </c>
      <c r="CO568">
        <v>0.973009</v>
      </c>
      <c r="CP568">
        <v>0.0269914</v>
      </c>
      <c r="CQ568">
        <v>0</v>
      </c>
      <c r="CR568">
        <v>885.427666666667</v>
      </c>
      <c r="CS568">
        <v>4.99999</v>
      </c>
      <c r="CT568">
        <v>13045.4666666667</v>
      </c>
      <c r="CU568">
        <v>12728.2</v>
      </c>
      <c r="CV568">
        <v>41.625</v>
      </c>
      <c r="CW568">
        <v>42.979</v>
      </c>
      <c r="CX568">
        <v>42.4163333333333</v>
      </c>
      <c r="CY568">
        <v>42.687</v>
      </c>
      <c r="CZ568">
        <v>44.375</v>
      </c>
      <c r="DA568">
        <v>1415.71</v>
      </c>
      <c r="DB568">
        <v>39.27</v>
      </c>
      <c r="DC568">
        <v>0</v>
      </c>
      <c r="DD568">
        <v>1626127425.7</v>
      </c>
      <c r="DE568">
        <v>0</v>
      </c>
      <c r="DF568">
        <v>885.325615384615</v>
      </c>
      <c r="DG568">
        <v>0.692512816313791</v>
      </c>
      <c r="DH568">
        <v>10.9504273635473</v>
      </c>
      <c r="DI568">
        <v>13044.5192307692</v>
      </c>
      <c r="DJ568">
        <v>15</v>
      </c>
      <c r="DK568">
        <v>1626126261</v>
      </c>
      <c r="DL568" t="s">
        <v>294</v>
      </c>
      <c r="DM568">
        <v>1626126255</v>
      </c>
      <c r="DN568">
        <v>1626126261</v>
      </c>
      <c r="DO568">
        <v>7</v>
      </c>
      <c r="DP568">
        <v>0.339</v>
      </c>
      <c r="DQ568">
        <v>0.02</v>
      </c>
      <c r="DR568">
        <v>2.158</v>
      </c>
      <c r="DS568">
        <v>-0.064</v>
      </c>
      <c r="DT568">
        <v>420</v>
      </c>
      <c r="DU568">
        <v>4</v>
      </c>
      <c r="DV568">
        <v>0.09</v>
      </c>
      <c r="DW568">
        <v>0.05</v>
      </c>
      <c r="DX568">
        <v>-20.1328829268293</v>
      </c>
      <c r="DY568">
        <v>0.561204878048768</v>
      </c>
      <c r="DZ568">
        <v>0.0613909419807789</v>
      </c>
      <c r="EA568">
        <v>0</v>
      </c>
      <c r="EB568">
        <v>885.276257142857</v>
      </c>
      <c r="EC568">
        <v>0.859898593683024</v>
      </c>
      <c r="ED568">
        <v>0.177475848313774</v>
      </c>
      <c r="EE568">
        <v>1</v>
      </c>
      <c r="EF568">
        <v>6.89445878048781</v>
      </c>
      <c r="EG568">
        <v>0.146877073170734</v>
      </c>
      <c r="EH568">
        <v>0.0237838582477052</v>
      </c>
      <c r="EI568">
        <v>0</v>
      </c>
      <c r="EJ568">
        <v>1</v>
      </c>
      <c r="EK568">
        <v>3</v>
      </c>
      <c r="EL568" t="s">
        <v>459</v>
      </c>
      <c r="EM568">
        <v>100</v>
      </c>
      <c r="EN568">
        <v>100</v>
      </c>
      <c r="EO568">
        <v>2.127</v>
      </c>
      <c r="EP568">
        <v>0.0578</v>
      </c>
      <c r="EQ568">
        <v>1.36772170046793</v>
      </c>
      <c r="ER568">
        <v>0.00225868272383977</v>
      </c>
      <c r="ES568">
        <v>-9.96746185667655e-07</v>
      </c>
      <c r="ET568">
        <v>2.83711317370827e-10</v>
      </c>
      <c r="EU568">
        <v>-0.063082517618382</v>
      </c>
      <c r="EV568">
        <v>-0.00217948432402501</v>
      </c>
      <c r="EW568">
        <v>0.000453263451741206</v>
      </c>
      <c r="EX568">
        <v>-1.16319206543697e-06</v>
      </c>
      <c r="EY568">
        <v>-2</v>
      </c>
      <c r="EZ568">
        <v>2196</v>
      </c>
      <c r="FA568">
        <v>1</v>
      </c>
      <c r="FB568">
        <v>25</v>
      </c>
      <c r="FC568">
        <v>19.4</v>
      </c>
      <c r="FD568">
        <v>19.3</v>
      </c>
      <c r="FE568">
        <v>18</v>
      </c>
      <c r="FF568">
        <v>951.718</v>
      </c>
      <c r="FG568">
        <v>437.85</v>
      </c>
      <c r="FH568">
        <v>43.4294</v>
      </c>
      <c r="FI568">
        <v>25.9218</v>
      </c>
      <c r="FJ568">
        <v>30.0007</v>
      </c>
      <c r="FK568">
        <v>25.7625</v>
      </c>
      <c r="FL568">
        <v>25.7719</v>
      </c>
      <c r="FM568">
        <v>25.4759</v>
      </c>
      <c r="FN568">
        <v>33.2307</v>
      </c>
      <c r="FO568">
        <v>0</v>
      </c>
      <c r="FP568">
        <v>44.32</v>
      </c>
      <c r="FQ568">
        <v>420</v>
      </c>
      <c r="FR568">
        <v>12.7007</v>
      </c>
      <c r="FS568">
        <v>101.405</v>
      </c>
      <c r="FT568">
        <v>102.001</v>
      </c>
    </row>
    <row r="569" spans="1:176">
      <c r="A569">
        <v>553</v>
      </c>
      <c r="B569">
        <v>1626127418.6</v>
      </c>
      <c r="C569">
        <v>1104.09999990463</v>
      </c>
      <c r="D569" t="s">
        <v>1400</v>
      </c>
      <c r="E569" t="s">
        <v>1401</v>
      </c>
      <c r="F569">
        <v>1</v>
      </c>
      <c r="I569">
        <v>1626127417.6</v>
      </c>
      <c r="J569">
        <f>(K569)/1000</f>
        <v>0</v>
      </c>
      <c r="K569">
        <f>1000*CC569*AI569*(BY569-BZ569)/(100*BR569*(1000-AI569*BY569))</f>
        <v>0</v>
      </c>
      <c r="L569">
        <f>CC569*AI569*(BX569-BW569*(1000-AI569*BZ569)/(1000-AI569*BY569))/(100*BR569)</f>
        <v>0</v>
      </c>
      <c r="M569">
        <f>BW569 - IF(AI569&gt;1, L569*BR569*100.0/(AK569*CK569), 0)</f>
        <v>0</v>
      </c>
      <c r="N569">
        <f>((T569-J569/2)*M569-L569)/(T569+J569/2)</f>
        <v>0</v>
      </c>
      <c r="O569">
        <f>N569*(CD569+CE569)/1000.0</f>
        <v>0</v>
      </c>
      <c r="P569">
        <f>(BW569 - IF(AI569&gt;1, L569*BR569*100.0/(AK569*CK569), 0))*(CD569+CE569)/1000.0</f>
        <v>0</v>
      </c>
      <c r="Q569">
        <f>2.0/((1/S569-1/R569)+SIGN(S569)*SQRT((1/S569-1/R569)*(1/S569-1/R569) + 4*BS569/((BS569+1)*(BS569+1))*(2*1/S569*1/R569-1/R569*1/R569)))</f>
        <v>0</v>
      </c>
      <c r="R569">
        <f>IF(LEFT(BT569,1)&lt;&gt;"0",IF(LEFT(BT569,1)="1",3.0,BU569),$D$5+$E$5*(CK569*CD569/($K$5*1000))+$F$5*(CK569*CD569/($K$5*1000))*MAX(MIN(BR569,$J$5),$I$5)*MAX(MIN(BR569,$J$5),$I$5)+$G$5*MAX(MIN(BR569,$J$5),$I$5)*(CK569*CD569/($K$5*1000))+$H$5*(CK569*CD569/($K$5*1000))*(CK569*CD569/($K$5*1000)))</f>
        <v>0</v>
      </c>
      <c r="S569">
        <f>J569*(1000-(1000*0.61365*exp(17.502*W569/(240.97+W569))/(CD569+CE569)+BY569)/2)/(1000*0.61365*exp(17.502*W569/(240.97+W569))/(CD569+CE569)-BY569)</f>
        <v>0</v>
      </c>
      <c r="T569">
        <f>1/((BS569+1)/(Q569/1.6)+1/(R569/1.37)) + BS569/((BS569+1)/(Q569/1.6) + BS569/(R569/1.37))</f>
        <v>0</v>
      </c>
      <c r="U569">
        <f>(BN569*BQ569)</f>
        <v>0</v>
      </c>
      <c r="V569">
        <f>(CF569+(U569+2*0.95*5.67E-8*(((CF569+$B$7)+273)^4-(CF569+273)^4)-44100*J569)/(1.84*29.3*R569+8*0.95*5.67E-8*(CF569+273)^3))</f>
        <v>0</v>
      </c>
      <c r="W569">
        <f>($C$7*CG569+$D$7*CH569+$E$7*V569)</f>
        <v>0</v>
      </c>
      <c r="X569">
        <f>0.61365*exp(17.502*W569/(240.97+W569))</f>
        <v>0</v>
      </c>
      <c r="Y569">
        <f>(Z569/AA569*100)</f>
        <v>0</v>
      </c>
      <c r="Z569">
        <f>BY569*(CD569+CE569)/1000</f>
        <v>0</v>
      </c>
      <c r="AA569">
        <f>0.61365*exp(17.502*CF569/(240.97+CF569))</f>
        <v>0</v>
      </c>
      <c r="AB569">
        <f>(X569-BY569*(CD569+CE569)/1000)</f>
        <v>0</v>
      </c>
      <c r="AC569">
        <f>(-J569*44100)</f>
        <v>0</v>
      </c>
      <c r="AD569">
        <f>2*29.3*R569*0.92*(CF569-W569)</f>
        <v>0</v>
      </c>
      <c r="AE569">
        <f>2*0.95*5.67E-8*(((CF569+$B$7)+273)^4-(W569+273)^4)</f>
        <v>0</v>
      </c>
      <c r="AF569">
        <f>U569+AE569+AC569+AD569</f>
        <v>0</v>
      </c>
      <c r="AG569">
        <v>7</v>
      </c>
      <c r="AH569">
        <v>1</v>
      </c>
      <c r="AI569">
        <f>IF(AG569*$H$13&gt;=AK569,1.0,(AK569/(AK569-AG569*$H$13)))</f>
        <v>0</v>
      </c>
      <c r="AJ569">
        <f>(AI569-1)*100</f>
        <v>0</v>
      </c>
      <c r="AK569">
        <f>MAX(0,($B$13+$C$13*CK569)/(1+$D$13*CK569)*CD569/(CF569+273)*$E$13)</f>
        <v>0</v>
      </c>
      <c r="AL569" t="s">
        <v>292</v>
      </c>
      <c r="AM569" t="s">
        <v>292</v>
      </c>
      <c r="AN569">
        <v>0</v>
      </c>
      <c r="AO569">
        <v>0</v>
      </c>
      <c r="AP569">
        <f>1-AN569/AO569</f>
        <v>0</v>
      </c>
      <c r="AQ569">
        <v>0</v>
      </c>
      <c r="AR569" t="s">
        <v>292</v>
      </c>
      <c r="AS569" t="s">
        <v>292</v>
      </c>
      <c r="AT569">
        <v>0</v>
      </c>
      <c r="AU569">
        <v>0</v>
      </c>
      <c r="AV569">
        <f>1-AT569/AU569</f>
        <v>0</v>
      </c>
      <c r="AW569">
        <v>0.5</v>
      </c>
      <c r="AX569">
        <f>BO569</f>
        <v>0</v>
      </c>
      <c r="AY569">
        <f>L569</f>
        <v>0</v>
      </c>
      <c r="AZ569">
        <f>AV569*AW569*AX569</f>
        <v>0</v>
      </c>
      <c r="BA569">
        <f>(AY569-AQ569)/AX569</f>
        <v>0</v>
      </c>
      <c r="BB569">
        <f>(AO569-AU569)/AU569</f>
        <v>0</v>
      </c>
      <c r="BC569">
        <f>AN569/(AP569+AN569/AU569)</f>
        <v>0</v>
      </c>
      <c r="BD569" t="s">
        <v>292</v>
      </c>
      <c r="BE569">
        <v>0</v>
      </c>
      <c r="BF569">
        <f>IF(BE569&lt;&gt;0, BE569, BC569)</f>
        <v>0</v>
      </c>
      <c r="BG569">
        <f>1-BF569/AU569</f>
        <v>0</v>
      </c>
      <c r="BH569">
        <f>(AU569-AT569)/(AU569-BF569)</f>
        <v>0</v>
      </c>
      <c r="BI569">
        <f>(AO569-AU569)/(AO569-BF569)</f>
        <v>0</v>
      </c>
      <c r="BJ569">
        <f>(AU569-AT569)/(AU569-AN569)</f>
        <v>0</v>
      </c>
      <c r="BK569">
        <f>(AO569-AU569)/(AO569-AN569)</f>
        <v>0</v>
      </c>
      <c r="BL569">
        <f>(BH569*BF569/AT569)</f>
        <v>0</v>
      </c>
      <c r="BM569">
        <f>(1-BL569)</f>
        <v>0</v>
      </c>
      <c r="BN569">
        <f>$B$11*CL569+$C$11*CM569+$F$11*CN569*(1-CQ569)</f>
        <v>0</v>
      </c>
      <c r="BO569">
        <f>BN569*BP569</f>
        <v>0</v>
      </c>
      <c r="BP569">
        <f>($B$11*$D$9+$C$11*$D$9+$F$11*((DA569+CS569)/MAX(DA569+CS569+DB569, 0.1)*$I$9+DB569/MAX(DA569+CS569+DB569, 0.1)*$J$9))/($B$11+$C$11+$F$11)</f>
        <v>0</v>
      </c>
      <c r="BQ569">
        <f>($B$11*$K$9+$C$11*$K$9+$F$11*((DA569+CS569)/MAX(DA569+CS569+DB569, 0.1)*$P$9+DB569/MAX(DA569+CS569+DB569, 0.1)*$Q$9))/($B$11+$C$11+$F$11)</f>
        <v>0</v>
      </c>
      <c r="BR569">
        <v>6</v>
      </c>
      <c r="BS569">
        <v>0.5</v>
      </c>
      <c r="BT569" t="s">
        <v>293</v>
      </c>
      <c r="BU569">
        <v>2</v>
      </c>
      <c r="BV569">
        <v>1626127417.6</v>
      </c>
      <c r="BW569">
        <v>399.910333333333</v>
      </c>
      <c r="BX569">
        <v>419.975333333333</v>
      </c>
      <c r="BY569">
        <v>19.5559</v>
      </c>
      <c r="BZ569">
        <v>12.6431666666667</v>
      </c>
      <c r="CA569">
        <v>397.784</v>
      </c>
      <c r="CB569">
        <v>19.4977666666667</v>
      </c>
      <c r="CC569">
        <v>899.976666666667</v>
      </c>
      <c r="CD569">
        <v>100.767</v>
      </c>
      <c r="CE569">
        <v>0.113703</v>
      </c>
      <c r="CF569">
        <v>35.2384333333333</v>
      </c>
      <c r="CG569">
        <v>32.5086666666667</v>
      </c>
      <c r="CH569">
        <v>999.9</v>
      </c>
      <c r="CI569">
        <v>0</v>
      </c>
      <c r="CJ569">
        <v>0</v>
      </c>
      <c r="CK569">
        <v>9978.75</v>
      </c>
      <c r="CL569">
        <v>0</v>
      </c>
      <c r="CM569">
        <v>0.221023</v>
      </c>
      <c r="CN569">
        <v>1459.97</v>
      </c>
      <c r="CO569">
        <v>0.973009</v>
      </c>
      <c r="CP569">
        <v>0.0269914</v>
      </c>
      <c r="CQ569">
        <v>0</v>
      </c>
      <c r="CR569">
        <v>885.489666666667</v>
      </c>
      <c r="CS569">
        <v>4.99999</v>
      </c>
      <c r="CT569">
        <v>13045.9333333333</v>
      </c>
      <c r="CU569">
        <v>12728.1</v>
      </c>
      <c r="CV569">
        <v>41.625</v>
      </c>
      <c r="CW569">
        <v>42.979</v>
      </c>
      <c r="CX569">
        <v>42.3956666666667</v>
      </c>
      <c r="CY569">
        <v>42.687</v>
      </c>
      <c r="CZ569">
        <v>44.375</v>
      </c>
      <c r="DA569">
        <v>1415.7</v>
      </c>
      <c r="DB569">
        <v>39.27</v>
      </c>
      <c r="DC569">
        <v>0</v>
      </c>
      <c r="DD569">
        <v>1626127428.1</v>
      </c>
      <c r="DE569">
        <v>0</v>
      </c>
      <c r="DF569">
        <v>885.360423076923</v>
      </c>
      <c r="DG569">
        <v>0.700615384644275</v>
      </c>
      <c r="DH569">
        <v>9.22051282882894</v>
      </c>
      <c r="DI569">
        <v>13044.9653846154</v>
      </c>
      <c r="DJ569">
        <v>15</v>
      </c>
      <c r="DK569">
        <v>1626126261</v>
      </c>
      <c r="DL569" t="s">
        <v>294</v>
      </c>
      <c r="DM569">
        <v>1626126255</v>
      </c>
      <c r="DN569">
        <v>1626126261</v>
      </c>
      <c r="DO569">
        <v>7</v>
      </c>
      <c r="DP569">
        <v>0.339</v>
      </c>
      <c r="DQ569">
        <v>0.02</v>
      </c>
      <c r="DR569">
        <v>2.158</v>
      </c>
      <c r="DS569">
        <v>-0.064</v>
      </c>
      <c r="DT569">
        <v>420</v>
      </c>
      <c r="DU569">
        <v>4</v>
      </c>
      <c r="DV569">
        <v>0.09</v>
      </c>
      <c r="DW569">
        <v>0.05</v>
      </c>
      <c r="DX569">
        <v>-20.1176682926829</v>
      </c>
      <c r="DY569">
        <v>0.495535191637636</v>
      </c>
      <c r="DZ569">
        <v>0.0564594974145591</v>
      </c>
      <c r="EA569">
        <v>1</v>
      </c>
      <c r="EB569">
        <v>885.324424242424</v>
      </c>
      <c r="EC569">
        <v>1.08056829891435</v>
      </c>
      <c r="ED569">
        <v>0.187896494766765</v>
      </c>
      <c r="EE569">
        <v>1</v>
      </c>
      <c r="EF569">
        <v>6.89935170731707</v>
      </c>
      <c r="EG569">
        <v>0.0773805574913106</v>
      </c>
      <c r="EH569">
        <v>0.0192261205582201</v>
      </c>
      <c r="EI569">
        <v>1</v>
      </c>
      <c r="EJ569">
        <v>3</v>
      </c>
      <c r="EK569">
        <v>3</v>
      </c>
      <c r="EL569" t="s">
        <v>295</v>
      </c>
      <c r="EM569">
        <v>100</v>
      </c>
      <c r="EN569">
        <v>100</v>
      </c>
      <c r="EO569">
        <v>2.126</v>
      </c>
      <c r="EP569">
        <v>0.0583</v>
      </c>
      <c r="EQ569">
        <v>1.36772170046793</v>
      </c>
      <c r="ER569">
        <v>0.00225868272383977</v>
      </c>
      <c r="ES569">
        <v>-9.96746185667655e-07</v>
      </c>
      <c r="ET569">
        <v>2.83711317370827e-10</v>
      </c>
      <c r="EU569">
        <v>-0.063082517618382</v>
      </c>
      <c r="EV569">
        <v>-0.00217948432402501</v>
      </c>
      <c r="EW569">
        <v>0.000453263451741206</v>
      </c>
      <c r="EX569">
        <v>-1.16319206543697e-06</v>
      </c>
      <c r="EY569">
        <v>-2</v>
      </c>
      <c r="EZ569">
        <v>2196</v>
      </c>
      <c r="FA569">
        <v>1</v>
      </c>
      <c r="FB569">
        <v>25</v>
      </c>
      <c r="FC569">
        <v>19.4</v>
      </c>
      <c r="FD569">
        <v>19.3</v>
      </c>
      <c r="FE569">
        <v>18</v>
      </c>
      <c r="FF569">
        <v>951.495</v>
      </c>
      <c r="FG569">
        <v>437.897</v>
      </c>
      <c r="FH569">
        <v>43.4694</v>
      </c>
      <c r="FI569">
        <v>25.9252</v>
      </c>
      <c r="FJ569">
        <v>30.0007</v>
      </c>
      <c r="FK569">
        <v>25.7648</v>
      </c>
      <c r="FL569">
        <v>25.7739</v>
      </c>
      <c r="FM569">
        <v>25.4761</v>
      </c>
      <c r="FN569">
        <v>32.7994</v>
      </c>
      <c r="FO569">
        <v>0</v>
      </c>
      <c r="FP569">
        <v>44.42</v>
      </c>
      <c r="FQ569">
        <v>420</v>
      </c>
      <c r="FR569">
        <v>12.8391</v>
      </c>
      <c r="FS569">
        <v>101.404</v>
      </c>
      <c r="FT569">
        <v>102.002</v>
      </c>
    </row>
    <row r="570" spans="1:176">
      <c r="A570">
        <v>554</v>
      </c>
      <c r="B570">
        <v>1626127420.6</v>
      </c>
      <c r="C570">
        <v>1106.09999990463</v>
      </c>
      <c r="D570" t="s">
        <v>1402</v>
      </c>
      <c r="E570" t="s">
        <v>1403</v>
      </c>
      <c r="F570">
        <v>1</v>
      </c>
      <c r="I570">
        <v>1626127419.6</v>
      </c>
      <c r="J570">
        <f>(K570)/1000</f>
        <v>0</v>
      </c>
      <c r="K570">
        <f>1000*CC570*AI570*(BY570-BZ570)/(100*BR570*(1000-AI570*BY570))</f>
        <v>0</v>
      </c>
      <c r="L570">
        <f>CC570*AI570*(BX570-BW570*(1000-AI570*BZ570)/(1000-AI570*BY570))/(100*BR570)</f>
        <v>0</v>
      </c>
      <c r="M570">
        <f>BW570 - IF(AI570&gt;1, L570*BR570*100.0/(AK570*CK570), 0)</f>
        <v>0</v>
      </c>
      <c r="N570">
        <f>((T570-J570/2)*M570-L570)/(T570+J570/2)</f>
        <v>0</v>
      </c>
      <c r="O570">
        <f>N570*(CD570+CE570)/1000.0</f>
        <v>0</v>
      </c>
      <c r="P570">
        <f>(BW570 - IF(AI570&gt;1, L570*BR570*100.0/(AK570*CK570), 0))*(CD570+CE570)/1000.0</f>
        <v>0</v>
      </c>
      <c r="Q570">
        <f>2.0/((1/S570-1/R570)+SIGN(S570)*SQRT((1/S570-1/R570)*(1/S570-1/R570) + 4*BS570/((BS570+1)*(BS570+1))*(2*1/S570*1/R570-1/R570*1/R570)))</f>
        <v>0</v>
      </c>
      <c r="R570">
        <f>IF(LEFT(BT570,1)&lt;&gt;"0",IF(LEFT(BT570,1)="1",3.0,BU570),$D$5+$E$5*(CK570*CD570/($K$5*1000))+$F$5*(CK570*CD570/($K$5*1000))*MAX(MIN(BR570,$J$5),$I$5)*MAX(MIN(BR570,$J$5),$I$5)+$G$5*MAX(MIN(BR570,$J$5),$I$5)*(CK570*CD570/($K$5*1000))+$H$5*(CK570*CD570/($K$5*1000))*(CK570*CD570/($K$5*1000)))</f>
        <v>0</v>
      </c>
      <c r="S570">
        <f>J570*(1000-(1000*0.61365*exp(17.502*W570/(240.97+W570))/(CD570+CE570)+BY570)/2)/(1000*0.61365*exp(17.502*W570/(240.97+W570))/(CD570+CE570)-BY570)</f>
        <v>0</v>
      </c>
      <c r="T570">
        <f>1/((BS570+1)/(Q570/1.6)+1/(R570/1.37)) + BS570/((BS570+1)/(Q570/1.6) + BS570/(R570/1.37))</f>
        <v>0</v>
      </c>
      <c r="U570">
        <f>(BN570*BQ570)</f>
        <v>0</v>
      </c>
      <c r="V570">
        <f>(CF570+(U570+2*0.95*5.67E-8*(((CF570+$B$7)+273)^4-(CF570+273)^4)-44100*J570)/(1.84*29.3*R570+8*0.95*5.67E-8*(CF570+273)^3))</f>
        <v>0</v>
      </c>
      <c r="W570">
        <f>($C$7*CG570+$D$7*CH570+$E$7*V570)</f>
        <v>0</v>
      </c>
      <c r="X570">
        <f>0.61365*exp(17.502*W570/(240.97+W570))</f>
        <v>0</v>
      </c>
      <c r="Y570">
        <f>(Z570/AA570*100)</f>
        <v>0</v>
      </c>
      <c r="Z570">
        <f>BY570*(CD570+CE570)/1000</f>
        <v>0</v>
      </c>
      <c r="AA570">
        <f>0.61365*exp(17.502*CF570/(240.97+CF570))</f>
        <v>0</v>
      </c>
      <c r="AB570">
        <f>(X570-BY570*(CD570+CE570)/1000)</f>
        <v>0</v>
      </c>
      <c r="AC570">
        <f>(-J570*44100)</f>
        <v>0</v>
      </c>
      <c r="AD570">
        <f>2*29.3*R570*0.92*(CF570-W570)</f>
        <v>0</v>
      </c>
      <c r="AE570">
        <f>2*0.95*5.67E-8*(((CF570+$B$7)+273)^4-(W570+273)^4)</f>
        <v>0</v>
      </c>
      <c r="AF570">
        <f>U570+AE570+AC570+AD570</f>
        <v>0</v>
      </c>
      <c r="AG570">
        <v>7</v>
      </c>
      <c r="AH570">
        <v>1</v>
      </c>
      <c r="AI570">
        <f>IF(AG570*$H$13&gt;=AK570,1.0,(AK570/(AK570-AG570*$H$13)))</f>
        <v>0</v>
      </c>
      <c r="AJ570">
        <f>(AI570-1)*100</f>
        <v>0</v>
      </c>
      <c r="AK570">
        <f>MAX(0,($B$13+$C$13*CK570)/(1+$D$13*CK570)*CD570/(CF570+273)*$E$13)</f>
        <v>0</v>
      </c>
      <c r="AL570" t="s">
        <v>292</v>
      </c>
      <c r="AM570" t="s">
        <v>292</v>
      </c>
      <c r="AN570">
        <v>0</v>
      </c>
      <c r="AO570">
        <v>0</v>
      </c>
      <c r="AP570">
        <f>1-AN570/AO570</f>
        <v>0</v>
      </c>
      <c r="AQ570">
        <v>0</v>
      </c>
      <c r="AR570" t="s">
        <v>292</v>
      </c>
      <c r="AS570" t="s">
        <v>292</v>
      </c>
      <c r="AT570">
        <v>0</v>
      </c>
      <c r="AU570">
        <v>0</v>
      </c>
      <c r="AV570">
        <f>1-AT570/AU570</f>
        <v>0</v>
      </c>
      <c r="AW570">
        <v>0.5</v>
      </c>
      <c r="AX570">
        <f>BO570</f>
        <v>0</v>
      </c>
      <c r="AY570">
        <f>L570</f>
        <v>0</v>
      </c>
      <c r="AZ570">
        <f>AV570*AW570*AX570</f>
        <v>0</v>
      </c>
      <c r="BA570">
        <f>(AY570-AQ570)/AX570</f>
        <v>0</v>
      </c>
      <c r="BB570">
        <f>(AO570-AU570)/AU570</f>
        <v>0</v>
      </c>
      <c r="BC570">
        <f>AN570/(AP570+AN570/AU570)</f>
        <v>0</v>
      </c>
      <c r="BD570" t="s">
        <v>292</v>
      </c>
      <c r="BE570">
        <v>0</v>
      </c>
      <c r="BF570">
        <f>IF(BE570&lt;&gt;0, BE570, BC570)</f>
        <v>0</v>
      </c>
      <c r="BG570">
        <f>1-BF570/AU570</f>
        <v>0</v>
      </c>
      <c r="BH570">
        <f>(AU570-AT570)/(AU570-BF570)</f>
        <v>0</v>
      </c>
      <c r="BI570">
        <f>(AO570-AU570)/(AO570-BF570)</f>
        <v>0</v>
      </c>
      <c r="BJ570">
        <f>(AU570-AT570)/(AU570-AN570)</f>
        <v>0</v>
      </c>
      <c r="BK570">
        <f>(AO570-AU570)/(AO570-AN570)</f>
        <v>0</v>
      </c>
      <c r="BL570">
        <f>(BH570*BF570/AT570)</f>
        <v>0</v>
      </c>
      <c r="BM570">
        <f>(1-BL570)</f>
        <v>0</v>
      </c>
      <c r="BN570">
        <f>$B$11*CL570+$C$11*CM570+$F$11*CN570*(1-CQ570)</f>
        <v>0</v>
      </c>
      <c r="BO570">
        <f>BN570*BP570</f>
        <v>0</v>
      </c>
      <c r="BP570">
        <f>($B$11*$D$9+$C$11*$D$9+$F$11*((DA570+CS570)/MAX(DA570+CS570+DB570, 0.1)*$I$9+DB570/MAX(DA570+CS570+DB570, 0.1)*$J$9))/($B$11+$C$11+$F$11)</f>
        <v>0</v>
      </c>
      <c r="BQ570">
        <f>($B$11*$K$9+$C$11*$K$9+$F$11*((DA570+CS570)/MAX(DA570+CS570+DB570, 0.1)*$P$9+DB570/MAX(DA570+CS570+DB570, 0.1)*$Q$9))/($B$11+$C$11+$F$11)</f>
        <v>0</v>
      </c>
      <c r="BR570">
        <v>6</v>
      </c>
      <c r="BS570">
        <v>0.5</v>
      </c>
      <c r="BT570" t="s">
        <v>293</v>
      </c>
      <c r="BU570">
        <v>2</v>
      </c>
      <c r="BV570">
        <v>1626127419.6</v>
      </c>
      <c r="BW570">
        <v>399.931333333333</v>
      </c>
      <c r="BX570">
        <v>419.960666666667</v>
      </c>
      <c r="BY570">
        <v>19.5933</v>
      </c>
      <c r="BZ570">
        <v>12.6513333333333</v>
      </c>
      <c r="CA570">
        <v>397.804666666667</v>
      </c>
      <c r="CB570">
        <v>19.5347</v>
      </c>
      <c r="CC570">
        <v>900.007666666667</v>
      </c>
      <c r="CD570">
        <v>100.766</v>
      </c>
      <c r="CE570">
        <v>0.113519333333333</v>
      </c>
      <c r="CF570">
        <v>35.2726666666667</v>
      </c>
      <c r="CG570">
        <v>32.5398</v>
      </c>
      <c r="CH570">
        <v>999.9</v>
      </c>
      <c r="CI570">
        <v>0</v>
      </c>
      <c r="CJ570">
        <v>0</v>
      </c>
      <c r="CK570">
        <v>9975.83333333333</v>
      </c>
      <c r="CL570">
        <v>0</v>
      </c>
      <c r="CM570">
        <v>0.221023</v>
      </c>
      <c r="CN570">
        <v>1459.97</v>
      </c>
      <c r="CO570">
        <v>0.973009</v>
      </c>
      <c r="CP570">
        <v>0.0269914</v>
      </c>
      <c r="CQ570">
        <v>0</v>
      </c>
      <c r="CR570">
        <v>885.364</v>
      </c>
      <c r="CS570">
        <v>4.99999</v>
      </c>
      <c r="CT570">
        <v>13046.4333333333</v>
      </c>
      <c r="CU570">
        <v>12728.1</v>
      </c>
      <c r="CV570">
        <v>41.625</v>
      </c>
      <c r="CW570">
        <v>43</v>
      </c>
      <c r="CX570">
        <v>42.437</v>
      </c>
      <c r="CY570">
        <v>42.687</v>
      </c>
      <c r="CZ570">
        <v>44.375</v>
      </c>
      <c r="DA570">
        <v>1415.7</v>
      </c>
      <c r="DB570">
        <v>39.27</v>
      </c>
      <c r="DC570">
        <v>0</v>
      </c>
      <c r="DD570">
        <v>1626127429.9</v>
      </c>
      <c r="DE570">
        <v>0</v>
      </c>
      <c r="DF570">
        <v>885.36652</v>
      </c>
      <c r="DG570">
        <v>0.217692306223481</v>
      </c>
      <c r="DH570">
        <v>10.0153846171795</v>
      </c>
      <c r="DI570">
        <v>13045.388</v>
      </c>
      <c r="DJ570">
        <v>15</v>
      </c>
      <c r="DK570">
        <v>1626126261</v>
      </c>
      <c r="DL570" t="s">
        <v>294</v>
      </c>
      <c r="DM570">
        <v>1626126255</v>
      </c>
      <c r="DN570">
        <v>1626126261</v>
      </c>
      <c r="DO570">
        <v>7</v>
      </c>
      <c r="DP570">
        <v>0.339</v>
      </c>
      <c r="DQ570">
        <v>0.02</v>
      </c>
      <c r="DR570">
        <v>2.158</v>
      </c>
      <c r="DS570">
        <v>-0.064</v>
      </c>
      <c r="DT570">
        <v>420</v>
      </c>
      <c r="DU570">
        <v>4</v>
      </c>
      <c r="DV570">
        <v>0.09</v>
      </c>
      <c r="DW570">
        <v>0.05</v>
      </c>
      <c r="DX570">
        <v>-20.1005634146341</v>
      </c>
      <c r="DY570">
        <v>0.401431358885</v>
      </c>
      <c r="DZ570">
        <v>0.047257466856637</v>
      </c>
      <c r="EA570">
        <v>1</v>
      </c>
      <c r="EB570">
        <v>885.338787878788</v>
      </c>
      <c r="EC570">
        <v>0.740225712722382</v>
      </c>
      <c r="ED570">
        <v>0.180402707359876</v>
      </c>
      <c r="EE570">
        <v>1</v>
      </c>
      <c r="EF570">
        <v>6.9063612195122</v>
      </c>
      <c r="EG570">
        <v>0.0524140766550346</v>
      </c>
      <c r="EH570">
        <v>0.0163598530309938</v>
      </c>
      <c r="EI570">
        <v>1</v>
      </c>
      <c r="EJ570">
        <v>3</v>
      </c>
      <c r="EK570">
        <v>3</v>
      </c>
      <c r="EL570" t="s">
        <v>295</v>
      </c>
      <c r="EM570">
        <v>100</v>
      </c>
      <c r="EN570">
        <v>100</v>
      </c>
      <c r="EO570">
        <v>2.126</v>
      </c>
      <c r="EP570">
        <v>0.0588</v>
      </c>
      <c r="EQ570">
        <v>1.36772170046793</v>
      </c>
      <c r="ER570">
        <v>0.00225868272383977</v>
      </c>
      <c r="ES570">
        <v>-9.96746185667655e-07</v>
      </c>
      <c r="ET570">
        <v>2.83711317370827e-10</v>
      </c>
      <c r="EU570">
        <v>-0.063082517618382</v>
      </c>
      <c r="EV570">
        <v>-0.00217948432402501</v>
      </c>
      <c r="EW570">
        <v>0.000453263451741206</v>
      </c>
      <c r="EX570">
        <v>-1.16319206543697e-06</v>
      </c>
      <c r="EY570">
        <v>-2</v>
      </c>
      <c r="EZ570">
        <v>2196</v>
      </c>
      <c r="FA570">
        <v>1</v>
      </c>
      <c r="FB570">
        <v>25</v>
      </c>
      <c r="FC570">
        <v>19.4</v>
      </c>
      <c r="FD570">
        <v>19.3</v>
      </c>
      <c r="FE570">
        <v>18</v>
      </c>
      <c r="FF570">
        <v>951.645</v>
      </c>
      <c r="FG570">
        <v>437.934</v>
      </c>
      <c r="FH570">
        <v>43.5071</v>
      </c>
      <c r="FI570">
        <v>25.9293</v>
      </c>
      <c r="FJ570">
        <v>30.0006</v>
      </c>
      <c r="FK570">
        <v>25.7674</v>
      </c>
      <c r="FL570">
        <v>25.7765</v>
      </c>
      <c r="FM570">
        <v>25.4795</v>
      </c>
      <c r="FN570">
        <v>32.4528</v>
      </c>
      <c r="FO570">
        <v>0</v>
      </c>
      <c r="FP570">
        <v>44.52</v>
      </c>
      <c r="FQ570">
        <v>420</v>
      </c>
      <c r="FR570">
        <v>12.8687</v>
      </c>
      <c r="FS570">
        <v>101.404</v>
      </c>
      <c r="FT570">
        <v>102.002</v>
      </c>
    </row>
    <row r="571" spans="1:176">
      <c r="A571">
        <v>555</v>
      </c>
      <c r="B571">
        <v>1626127422.6</v>
      </c>
      <c r="C571">
        <v>1108.09999990463</v>
      </c>
      <c r="D571" t="s">
        <v>1404</v>
      </c>
      <c r="E571" t="s">
        <v>1405</v>
      </c>
      <c r="F571">
        <v>1</v>
      </c>
      <c r="I571">
        <v>1626127421.6</v>
      </c>
      <c r="J571">
        <f>(K571)/1000</f>
        <v>0</v>
      </c>
      <c r="K571">
        <f>1000*CC571*AI571*(BY571-BZ571)/(100*BR571*(1000-AI571*BY571))</f>
        <v>0</v>
      </c>
      <c r="L571">
        <f>CC571*AI571*(BX571-BW571*(1000-AI571*BZ571)/(1000-AI571*BY571))/(100*BR571)</f>
        <v>0</v>
      </c>
      <c r="M571">
        <f>BW571 - IF(AI571&gt;1, L571*BR571*100.0/(AK571*CK571), 0)</f>
        <v>0</v>
      </c>
      <c r="N571">
        <f>((T571-J571/2)*M571-L571)/(T571+J571/2)</f>
        <v>0</v>
      </c>
      <c r="O571">
        <f>N571*(CD571+CE571)/1000.0</f>
        <v>0</v>
      </c>
      <c r="P571">
        <f>(BW571 - IF(AI571&gt;1, L571*BR571*100.0/(AK571*CK571), 0))*(CD571+CE571)/1000.0</f>
        <v>0</v>
      </c>
      <c r="Q571">
        <f>2.0/((1/S571-1/R571)+SIGN(S571)*SQRT((1/S571-1/R571)*(1/S571-1/R571) + 4*BS571/((BS571+1)*(BS571+1))*(2*1/S571*1/R571-1/R571*1/R571)))</f>
        <v>0</v>
      </c>
      <c r="R571">
        <f>IF(LEFT(BT571,1)&lt;&gt;"0",IF(LEFT(BT571,1)="1",3.0,BU571),$D$5+$E$5*(CK571*CD571/($K$5*1000))+$F$5*(CK571*CD571/($K$5*1000))*MAX(MIN(BR571,$J$5),$I$5)*MAX(MIN(BR571,$J$5),$I$5)+$G$5*MAX(MIN(BR571,$J$5),$I$5)*(CK571*CD571/($K$5*1000))+$H$5*(CK571*CD571/($K$5*1000))*(CK571*CD571/($K$5*1000)))</f>
        <v>0</v>
      </c>
      <c r="S571">
        <f>J571*(1000-(1000*0.61365*exp(17.502*W571/(240.97+W571))/(CD571+CE571)+BY571)/2)/(1000*0.61365*exp(17.502*W571/(240.97+W571))/(CD571+CE571)-BY571)</f>
        <v>0</v>
      </c>
      <c r="T571">
        <f>1/((BS571+1)/(Q571/1.6)+1/(R571/1.37)) + BS571/((BS571+1)/(Q571/1.6) + BS571/(R571/1.37))</f>
        <v>0</v>
      </c>
      <c r="U571">
        <f>(BN571*BQ571)</f>
        <v>0</v>
      </c>
      <c r="V571">
        <f>(CF571+(U571+2*0.95*5.67E-8*(((CF571+$B$7)+273)^4-(CF571+273)^4)-44100*J571)/(1.84*29.3*R571+8*0.95*5.67E-8*(CF571+273)^3))</f>
        <v>0</v>
      </c>
      <c r="W571">
        <f>($C$7*CG571+$D$7*CH571+$E$7*V571)</f>
        <v>0</v>
      </c>
      <c r="X571">
        <f>0.61365*exp(17.502*W571/(240.97+W571))</f>
        <v>0</v>
      </c>
      <c r="Y571">
        <f>(Z571/AA571*100)</f>
        <v>0</v>
      </c>
      <c r="Z571">
        <f>BY571*(CD571+CE571)/1000</f>
        <v>0</v>
      </c>
      <c r="AA571">
        <f>0.61365*exp(17.502*CF571/(240.97+CF571))</f>
        <v>0</v>
      </c>
      <c r="AB571">
        <f>(X571-BY571*(CD571+CE571)/1000)</f>
        <v>0</v>
      </c>
      <c r="AC571">
        <f>(-J571*44100)</f>
        <v>0</v>
      </c>
      <c r="AD571">
        <f>2*29.3*R571*0.92*(CF571-W571)</f>
        <v>0</v>
      </c>
      <c r="AE571">
        <f>2*0.95*5.67E-8*(((CF571+$B$7)+273)^4-(W571+273)^4)</f>
        <v>0</v>
      </c>
      <c r="AF571">
        <f>U571+AE571+AC571+AD571</f>
        <v>0</v>
      </c>
      <c r="AG571">
        <v>7</v>
      </c>
      <c r="AH571">
        <v>1</v>
      </c>
      <c r="AI571">
        <f>IF(AG571*$H$13&gt;=AK571,1.0,(AK571/(AK571-AG571*$H$13)))</f>
        <v>0</v>
      </c>
      <c r="AJ571">
        <f>(AI571-1)*100</f>
        <v>0</v>
      </c>
      <c r="AK571">
        <f>MAX(0,($B$13+$C$13*CK571)/(1+$D$13*CK571)*CD571/(CF571+273)*$E$13)</f>
        <v>0</v>
      </c>
      <c r="AL571" t="s">
        <v>292</v>
      </c>
      <c r="AM571" t="s">
        <v>292</v>
      </c>
      <c r="AN571">
        <v>0</v>
      </c>
      <c r="AO571">
        <v>0</v>
      </c>
      <c r="AP571">
        <f>1-AN571/AO571</f>
        <v>0</v>
      </c>
      <c r="AQ571">
        <v>0</v>
      </c>
      <c r="AR571" t="s">
        <v>292</v>
      </c>
      <c r="AS571" t="s">
        <v>292</v>
      </c>
      <c r="AT571">
        <v>0</v>
      </c>
      <c r="AU571">
        <v>0</v>
      </c>
      <c r="AV571">
        <f>1-AT571/AU571</f>
        <v>0</v>
      </c>
      <c r="AW571">
        <v>0.5</v>
      </c>
      <c r="AX571">
        <f>BO571</f>
        <v>0</v>
      </c>
      <c r="AY571">
        <f>L571</f>
        <v>0</v>
      </c>
      <c r="AZ571">
        <f>AV571*AW571*AX571</f>
        <v>0</v>
      </c>
      <c r="BA571">
        <f>(AY571-AQ571)/AX571</f>
        <v>0</v>
      </c>
      <c r="BB571">
        <f>(AO571-AU571)/AU571</f>
        <v>0</v>
      </c>
      <c r="BC571">
        <f>AN571/(AP571+AN571/AU571)</f>
        <v>0</v>
      </c>
      <c r="BD571" t="s">
        <v>292</v>
      </c>
      <c r="BE571">
        <v>0</v>
      </c>
      <c r="BF571">
        <f>IF(BE571&lt;&gt;0, BE571, BC571)</f>
        <v>0</v>
      </c>
      <c r="BG571">
        <f>1-BF571/AU571</f>
        <v>0</v>
      </c>
      <c r="BH571">
        <f>(AU571-AT571)/(AU571-BF571)</f>
        <v>0</v>
      </c>
      <c r="BI571">
        <f>(AO571-AU571)/(AO571-BF571)</f>
        <v>0</v>
      </c>
      <c r="BJ571">
        <f>(AU571-AT571)/(AU571-AN571)</f>
        <v>0</v>
      </c>
      <c r="BK571">
        <f>(AO571-AU571)/(AO571-AN571)</f>
        <v>0</v>
      </c>
      <c r="BL571">
        <f>(BH571*BF571/AT571)</f>
        <v>0</v>
      </c>
      <c r="BM571">
        <f>(1-BL571)</f>
        <v>0</v>
      </c>
      <c r="BN571">
        <f>$B$11*CL571+$C$11*CM571+$F$11*CN571*(1-CQ571)</f>
        <v>0</v>
      </c>
      <c r="BO571">
        <f>BN571*BP571</f>
        <v>0</v>
      </c>
      <c r="BP571">
        <f>($B$11*$D$9+$C$11*$D$9+$F$11*((DA571+CS571)/MAX(DA571+CS571+DB571, 0.1)*$I$9+DB571/MAX(DA571+CS571+DB571, 0.1)*$J$9))/($B$11+$C$11+$F$11)</f>
        <v>0</v>
      </c>
      <c r="BQ571">
        <f>($B$11*$K$9+$C$11*$K$9+$F$11*((DA571+CS571)/MAX(DA571+CS571+DB571, 0.1)*$P$9+DB571/MAX(DA571+CS571+DB571, 0.1)*$Q$9))/($B$11+$C$11+$F$11)</f>
        <v>0</v>
      </c>
      <c r="BR571">
        <v>6</v>
      </c>
      <c r="BS571">
        <v>0.5</v>
      </c>
      <c r="BT571" t="s">
        <v>293</v>
      </c>
      <c r="BU571">
        <v>2</v>
      </c>
      <c r="BV571">
        <v>1626127421.6</v>
      </c>
      <c r="BW571">
        <v>399.945666666667</v>
      </c>
      <c r="BX571">
        <v>419.911</v>
      </c>
      <c r="BY571">
        <v>19.6236333333333</v>
      </c>
      <c r="BZ571">
        <v>12.6750333333333</v>
      </c>
      <c r="CA571">
        <v>397.819</v>
      </c>
      <c r="CB571">
        <v>19.5645666666667</v>
      </c>
      <c r="CC571">
        <v>899.973666666667</v>
      </c>
      <c r="CD571">
        <v>100.765666666667</v>
      </c>
      <c r="CE571">
        <v>0.112843666666667</v>
      </c>
      <c r="CF571">
        <v>35.3050666666667</v>
      </c>
      <c r="CG571">
        <v>32.5828</v>
      </c>
      <c r="CH571">
        <v>999.9</v>
      </c>
      <c r="CI571">
        <v>0</v>
      </c>
      <c r="CJ571">
        <v>0</v>
      </c>
      <c r="CK571">
        <v>10004.3666666667</v>
      </c>
      <c r="CL571">
        <v>0</v>
      </c>
      <c r="CM571">
        <v>0.221023</v>
      </c>
      <c r="CN571">
        <v>1459.98666666667</v>
      </c>
      <c r="CO571">
        <v>0.972995</v>
      </c>
      <c r="CP571">
        <v>0.0270053333333333</v>
      </c>
      <c r="CQ571">
        <v>0</v>
      </c>
      <c r="CR571">
        <v>885.335666666667</v>
      </c>
      <c r="CS571">
        <v>4.99999</v>
      </c>
      <c r="CT571">
        <v>13047.0666666667</v>
      </c>
      <c r="CU571">
        <v>12728.1666666667</v>
      </c>
      <c r="CV571">
        <v>41.625</v>
      </c>
      <c r="CW571">
        <v>43</v>
      </c>
      <c r="CX571">
        <v>42.437</v>
      </c>
      <c r="CY571">
        <v>42.687</v>
      </c>
      <c r="CZ571">
        <v>44.375</v>
      </c>
      <c r="DA571">
        <v>1415.69666666667</v>
      </c>
      <c r="DB571">
        <v>39.29</v>
      </c>
      <c r="DC571">
        <v>0</v>
      </c>
      <c r="DD571">
        <v>1626127431.7</v>
      </c>
      <c r="DE571">
        <v>0</v>
      </c>
      <c r="DF571">
        <v>885.381346153846</v>
      </c>
      <c r="DG571">
        <v>0.223213675651623</v>
      </c>
      <c r="DH571">
        <v>10.4957265149793</v>
      </c>
      <c r="DI571">
        <v>13045.6769230769</v>
      </c>
      <c r="DJ571">
        <v>15</v>
      </c>
      <c r="DK571">
        <v>1626126261</v>
      </c>
      <c r="DL571" t="s">
        <v>294</v>
      </c>
      <c r="DM571">
        <v>1626126255</v>
      </c>
      <c r="DN571">
        <v>1626126261</v>
      </c>
      <c r="DO571">
        <v>7</v>
      </c>
      <c r="DP571">
        <v>0.339</v>
      </c>
      <c r="DQ571">
        <v>0.02</v>
      </c>
      <c r="DR571">
        <v>2.158</v>
      </c>
      <c r="DS571">
        <v>-0.064</v>
      </c>
      <c r="DT571">
        <v>420</v>
      </c>
      <c r="DU571">
        <v>4</v>
      </c>
      <c r="DV571">
        <v>0.09</v>
      </c>
      <c r="DW571">
        <v>0.05</v>
      </c>
      <c r="DX571">
        <v>-20.0799170731707</v>
      </c>
      <c r="DY571">
        <v>0.43681254355396</v>
      </c>
      <c r="DZ571">
        <v>0.0516957605585444</v>
      </c>
      <c r="EA571">
        <v>1</v>
      </c>
      <c r="EB571">
        <v>885.339685714286</v>
      </c>
      <c r="EC571">
        <v>0.401613638394735</v>
      </c>
      <c r="ED571">
        <v>0.167365600054586</v>
      </c>
      <c r="EE571">
        <v>1</v>
      </c>
      <c r="EF571">
        <v>6.91207292682927</v>
      </c>
      <c r="EG571">
        <v>0.0893669686411282</v>
      </c>
      <c r="EH571">
        <v>0.019648413110863</v>
      </c>
      <c r="EI571">
        <v>1</v>
      </c>
      <c r="EJ571">
        <v>3</v>
      </c>
      <c r="EK571">
        <v>3</v>
      </c>
      <c r="EL571" t="s">
        <v>295</v>
      </c>
      <c r="EM571">
        <v>100</v>
      </c>
      <c r="EN571">
        <v>100</v>
      </c>
      <c r="EO571">
        <v>2.127</v>
      </c>
      <c r="EP571">
        <v>0.0593</v>
      </c>
      <c r="EQ571">
        <v>1.36772170046793</v>
      </c>
      <c r="ER571">
        <v>0.00225868272383977</v>
      </c>
      <c r="ES571">
        <v>-9.96746185667655e-07</v>
      </c>
      <c r="ET571">
        <v>2.83711317370827e-10</v>
      </c>
      <c r="EU571">
        <v>-0.063082517618382</v>
      </c>
      <c r="EV571">
        <v>-0.00217948432402501</v>
      </c>
      <c r="EW571">
        <v>0.000453263451741206</v>
      </c>
      <c r="EX571">
        <v>-1.16319206543697e-06</v>
      </c>
      <c r="EY571">
        <v>-2</v>
      </c>
      <c r="EZ571">
        <v>2196</v>
      </c>
      <c r="FA571">
        <v>1</v>
      </c>
      <c r="FB571">
        <v>25</v>
      </c>
      <c r="FC571">
        <v>19.5</v>
      </c>
      <c r="FD571">
        <v>19.4</v>
      </c>
      <c r="FE571">
        <v>18</v>
      </c>
      <c r="FF571">
        <v>951.495</v>
      </c>
      <c r="FG571">
        <v>438.049</v>
      </c>
      <c r="FH571">
        <v>43.5502</v>
      </c>
      <c r="FI571">
        <v>25.9341</v>
      </c>
      <c r="FJ571">
        <v>30.0006</v>
      </c>
      <c r="FK571">
        <v>25.7707</v>
      </c>
      <c r="FL571">
        <v>25.7796</v>
      </c>
      <c r="FM571">
        <v>25.4803</v>
      </c>
      <c r="FN571">
        <v>32.4528</v>
      </c>
      <c r="FO571">
        <v>0</v>
      </c>
      <c r="FP571">
        <v>44.52</v>
      </c>
      <c r="FQ571">
        <v>420</v>
      </c>
      <c r="FR571">
        <v>12.876</v>
      </c>
      <c r="FS571">
        <v>101.404</v>
      </c>
      <c r="FT571">
        <v>102.001</v>
      </c>
    </row>
    <row r="572" spans="1:176">
      <c r="A572">
        <v>556</v>
      </c>
      <c r="B572">
        <v>1626127424.6</v>
      </c>
      <c r="C572">
        <v>1110.09999990463</v>
      </c>
      <c r="D572" t="s">
        <v>1406</v>
      </c>
      <c r="E572" t="s">
        <v>1407</v>
      </c>
      <c r="F572">
        <v>1</v>
      </c>
      <c r="I572">
        <v>1626127423.6</v>
      </c>
      <c r="J572">
        <f>(K572)/1000</f>
        <v>0</v>
      </c>
      <c r="K572">
        <f>1000*CC572*AI572*(BY572-BZ572)/(100*BR572*(1000-AI572*BY572))</f>
        <v>0</v>
      </c>
      <c r="L572">
        <f>CC572*AI572*(BX572-BW572*(1000-AI572*BZ572)/(1000-AI572*BY572))/(100*BR572)</f>
        <v>0</v>
      </c>
      <c r="M572">
        <f>BW572 - IF(AI572&gt;1, L572*BR572*100.0/(AK572*CK572), 0)</f>
        <v>0</v>
      </c>
      <c r="N572">
        <f>((T572-J572/2)*M572-L572)/(T572+J572/2)</f>
        <v>0</v>
      </c>
      <c r="O572">
        <f>N572*(CD572+CE572)/1000.0</f>
        <v>0</v>
      </c>
      <c r="P572">
        <f>(BW572 - IF(AI572&gt;1, L572*BR572*100.0/(AK572*CK572), 0))*(CD572+CE572)/1000.0</f>
        <v>0</v>
      </c>
      <c r="Q572">
        <f>2.0/((1/S572-1/R572)+SIGN(S572)*SQRT((1/S572-1/R572)*(1/S572-1/R572) + 4*BS572/((BS572+1)*(BS572+1))*(2*1/S572*1/R572-1/R572*1/R572)))</f>
        <v>0</v>
      </c>
      <c r="R572">
        <f>IF(LEFT(BT572,1)&lt;&gt;"0",IF(LEFT(BT572,1)="1",3.0,BU572),$D$5+$E$5*(CK572*CD572/($K$5*1000))+$F$5*(CK572*CD572/($K$5*1000))*MAX(MIN(BR572,$J$5),$I$5)*MAX(MIN(BR572,$J$5),$I$5)+$G$5*MAX(MIN(BR572,$J$5),$I$5)*(CK572*CD572/($K$5*1000))+$H$5*(CK572*CD572/($K$5*1000))*(CK572*CD572/($K$5*1000)))</f>
        <v>0</v>
      </c>
      <c r="S572">
        <f>J572*(1000-(1000*0.61365*exp(17.502*W572/(240.97+W572))/(CD572+CE572)+BY572)/2)/(1000*0.61365*exp(17.502*W572/(240.97+W572))/(CD572+CE572)-BY572)</f>
        <v>0</v>
      </c>
      <c r="T572">
        <f>1/((BS572+1)/(Q572/1.6)+1/(R572/1.37)) + BS572/((BS572+1)/(Q572/1.6) + BS572/(R572/1.37))</f>
        <v>0</v>
      </c>
      <c r="U572">
        <f>(BN572*BQ572)</f>
        <v>0</v>
      </c>
      <c r="V572">
        <f>(CF572+(U572+2*0.95*5.67E-8*(((CF572+$B$7)+273)^4-(CF572+273)^4)-44100*J572)/(1.84*29.3*R572+8*0.95*5.67E-8*(CF572+273)^3))</f>
        <v>0</v>
      </c>
      <c r="W572">
        <f>($C$7*CG572+$D$7*CH572+$E$7*V572)</f>
        <v>0</v>
      </c>
      <c r="X572">
        <f>0.61365*exp(17.502*W572/(240.97+W572))</f>
        <v>0</v>
      </c>
      <c r="Y572">
        <f>(Z572/AA572*100)</f>
        <v>0</v>
      </c>
      <c r="Z572">
        <f>BY572*(CD572+CE572)/1000</f>
        <v>0</v>
      </c>
      <c r="AA572">
        <f>0.61365*exp(17.502*CF572/(240.97+CF572))</f>
        <v>0</v>
      </c>
      <c r="AB572">
        <f>(X572-BY572*(CD572+CE572)/1000)</f>
        <v>0</v>
      </c>
      <c r="AC572">
        <f>(-J572*44100)</f>
        <v>0</v>
      </c>
      <c r="AD572">
        <f>2*29.3*R572*0.92*(CF572-W572)</f>
        <v>0</v>
      </c>
      <c r="AE572">
        <f>2*0.95*5.67E-8*(((CF572+$B$7)+273)^4-(W572+273)^4)</f>
        <v>0</v>
      </c>
      <c r="AF572">
        <f>U572+AE572+AC572+AD572</f>
        <v>0</v>
      </c>
      <c r="AG572">
        <v>7</v>
      </c>
      <c r="AH572">
        <v>1</v>
      </c>
      <c r="AI572">
        <f>IF(AG572*$H$13&gt;=AK572,1.0,(AK572/(AK572-AG572*$H$13)))</f>
        <v>0</v>
      </c>
      <c r="AJ572">
        <f>(AI572-1)*100</f>
        <v>0</v>
      </c>
      <c r="AK572">
        <f>MAX(0,($B$13+$C$13*CK572)/(1+$D$13*CK572)*CD572/(CF572+273)*$E$13)</f>
        <v>0</v>
      </c>
      <c r="AL572" t="s">
        <v>292</v>
      </c>
      <c r="AM572" t="s">
        <v>292</v>
      </c>
      <c r="AN572">
        <v>0</v>
      </c>
      <c r="AO572">
        <v>0</v>
      </c>
      <c r="AP572">
        <f>1-AN572/AO572</f>
        <v>0</v>
      </c>
      <c r="AQ572">
        <v>0</v>
      </c>
      <c r="AR572" t="s">
        <v>292</v>
      </c>
      <c r="AS572" t="s">
        <v>292</v>
      </c>
      <c r="AT572">
        <v>0</v>
      </c>
      <c r="AU572">
        <v>0</v>
      </c>
      <c r="AV572">
        <f>1-AT572/AU572</f>
        <v>0</v>
      </c>
      <c r="AW572">
        <v>0.5</v>
      </c>
      <c r="AX572">
        <f>BO572</f>
        <v>0</v>
      </c>
      <c r="AY572">
        <f>L572</f>
        <v>0</v>
      </c>
      <c r="AZ572">
        <f>AV572*AW572*AX572</f>
        <v>0</v>
      </c>
      <c r="BA572">
        <f>(AY572-AQ572)/AX572</f>
        <v>0</v>
      </c>
      <c r="BB572">
        <f>(AO572-AU572)/AU572</f>
        <v>0</v>
      </c>
      <c r="BC572">
        <f>AN572/(AP572+AN572/AU572)</f>
        <v>0</v>
      </c>
      <c r="BD572" t="s">
        <v>292</v>
      </c>
      <c r="BE572">
        <v>0</v>
      </c>
      <c r="BF572">
        <f>IF(BE572&lt;&gt;0, BE572, BC572)</f>
        <v>0</v>
      </c>
      <c r="BG572">
        <f>1-BF572/AU572</f>
        <v>0</v>
      </c>
      <c r="BH572">
        <f>(AU572-AT572)/(AU572-BF572)</f>
        <v>0</v>
      </c>
      <c r="BI572">
        <f>(AO572-AU572)/(AO572-BF572)</f>
        <v>0</v>
      </c>
      <c r="BJ572">
        <f>(AU572-AT572)/(AU572-AN572)</f>
        <v>0</v>
      </c>
      <c r="BK572">
        <f>(AO572-AU572)/(AO572-AN572)</f>
        <v>0</v>
      </c>
      <c r="BL572">
        <f>(BH572*BF572/AT572)</f>
        <v>0</v>
      </c>
      <c r="BM572">
        <f>(1-BL572)</f>
        <v>0</v>
      </c>
      <c r="BN572">
        <f>$B$11*CL572+$C$11*CM572+$F$11*CN572*(1-CQ572)</f>
        <v>0</v>
      </c>
      <c r="BO572">
        <f>BN572*BP572</f>
        <v>0</v>
      </c>
      <c r="BP572">
        <f>($B$11*$D$9+$C$11*$D$9+$F$11*((DA572+CS572)/MAX(DA572+CS572+DB572, 0.1)*$I$9+DB572/MAX(DA572+CS572+DB572, 0.1)*$J$9))/($B$11+$C$11+$F$11)</f>
        <v>0</v>
      </c>
      <c r="BQ572">
        <f>($B$11*$K$9+$C$11*$K$9+$F$11*((DA572+CS572)/MAX(DA572+CS572+DB572, 0.1)*$P$9+DB572/MAX(DA572+CS572+DB572, 0.1)*$Q$9))/($B$11+$C$11+$F$11)</f>
        <v>0</v>
      </c>
      <c r="BR572">
        <v>6</v>
      </c>
      <c r="BS572">
        <v>0.5</v>
      </c>
      <c r="BT572" t="s">
        <v>293</v>
      </c>
      <c r="BU572">
        <v>2</v>
      </c>
      <c r="BV572">
        <v>1626127423.6</v>
      </c>
      <c r="BW572">
        <v>399.934</v>
      </c>
      <c r="BX572">
        <v>419.901333333333</v>
      </c>
      <c r="BY572">
        <v>19.6577</v>
      </c>
      <c r="BZ572">
        <v>12.7358333333333</v>
      </c>
      <c r="CA572">
        <v>397.807666666667</v>
      </c>
      <c r="CB572">
        <v>19.5981333333333</v>
      </c>
      <c r="CC572">
        <v>900.001333333333</v>
      </c>
      <c r="CD572">
        <v>100.766666666667</v>
      </c>
      <c r="CE572">
        <v>0.113525666666667</v>
      </c>
      <c r="CF572">
        <v>35.3410333333333</v>
      </c>
      <c r="CG572">
        <v>32.6210666666667</v>
      </c>
      <c r="CH572">
        <v>999.9</v>
      </c>
      <c r="CI572">
        <v>0</v>
      </c>
      <c r="CJ572">
        <v>0</v>
      </c>
      <c r="CK572">
        <v>9999.15</v>
      </c>
      <c r="CL572">
        <v>0</v>
      </c>
      <c r="CM572">
        <v>0.221023</v>
      </c>
      <c r="CN572">
        <v>1459.99333333333</v>
      </c>
      <c r="CO572">
        <v>0.972988</v>
      </c>
      <c r="CP572">
        <v>0.0270123</v>
      </c>
      <c r="CQ572">
        <v>0</v>
      </c>
      <c r="CR572">
        <v>885.448666666667</v>
      </c>
      <c r="CS572">
        <v>4.99999</v>
      </c>
      <c r="CT572">
        <v>13047.2333333333</v>
      </c>
      <c r="CU572">
        <v>12728.2333333333</v>
      </c>
      <c r="CV572">
        <v>41.6663333333333</v>
      </c>
      <c r="CW572">
        <v>43</v>
      </c>
      <c r="CX572">
        <v>42.437</v>
      </c>
      <c r="CY572">
        <v>42.687</v>
      </c>
      <c r="CZ572">
        <v>44.4163333333333</v>
      </c>
      <c r="DA572">
        <v>1415.69333333333</v>
      </c>
      <c r="DB572">
        <v>39.3</v>
      </c>
      <c r="DC572">
        <v>0</v>
      </c>
      <c r="DD572">
        <v>1626127434.1</v>
      </c>
      <c r="DE572">
        <v>0</v>
      </c>
      <c r="DF572">
        <v>885.372</v>
      </c>
      <c r="DG572">
        <v>0.376547005371416</v>
      </c>
      <c r="DH572">
        <v>13.6170940022557</v>
      </c>
      <c r="DI572">
        <v>13046.1884615385</v>
      </c>
      <c r="DJ572">
        <v>15</v>
      </c>
      <c r="DK572">
        <v>1626126261</v>
      </c>
      <c r="DL572" t="s">
        <v>294</v>
      </c>
      <c r="DM572">
        <v>1626126255</v>
      </c>
      <c r="DN572">
        <v>1626126261</v>
      </c>
      <c r="DO572">
        <v>7</v>
      </c>
      <c r="DP572">
        <v>0.339</v>
      </c>
      <c r="DQ572">
        <v>0.02</v>
      </c>
      <c r="DR572">
        <v>2.158</v>
      </c>
      <c r="DS572">
        <v>-0.064</v>
      </c>
      <c r="DT572">
        <v>420</v>
      </c>
      <c r="DU572">
        <v>4</v>
      </c>
      <c r="DV572">
        <v>0.09</v>
      </c>
      <c r="DW572">
        <v>0.05</v>
      </c>
      <c r="DX572">
        <v>-20.0613829268293</v>
      </c>
      <c r="DY572">
        <v>0.495970034843158</v>
      </c>
      <c r="DZ572">
        <v>0.0574982795180102</v>
      </c>
      <c r="EA572">
        <v>1</v>
      </c>
      <c r="EB572">
        <v>885.364242424242</v>
      </c>
      <c r="EC572">
        <v>0.377458695378351</v>
      </c>
      <c r="ED572">
        <v>0.174372994556168</v>
      </c>
      <c r="EE572">
        <v>1</v>
      </c>
      <c r="EF572">
        <v>6.91380292682927</v>
      </c>
      <c r="EG572">
        <v>0.129424390243916</v>
      </c>
      <c r="EH572">
        <v>0.0208597564754279</v>
      </c>
      <c r="EI572">
        <v>0</v>
      </c>
      <c r="EJ572">
        <v>2</v>
      </c>
      <c r="EK572">
        <v>3</v>
      </c>
      <c r="EL572" t="s">
        <v>340</v>
      </c>
      <c r="EM572">
        <v>100</v>
      </c>
      <c r="EN572">
        <v>100</v>
      </c>
      <c r="EO572">
        <v>2.126</v>
      </c>
      <c r="EP572">
        <v>0.0599</v>
      </c>
      <c r="EQ572">
        <v>1.36772170046793</v>
      </c>
      <c r="ER572">
        <v>0.00225868272383977</v>
      </c>
      <c r="ES572">
        <v>-9.96746185667655e-07</v>
      </c>
      <c r="ET572">
        <v>2.83711317370827e-10</v>
      </c>
      <c r="EU572">
        <v>-0.063082517618382</v>
      </c>
      <c r="EV572">
        <v>-0.00217948432402501</v>
      </c>
      <c r="EW572">
        <v>0.000453263451741206</v>
      </c>
      <c r="EX572">
        <v>-1.16319206543697e-06</v>
      </c>
      <c r="EY572">
        <v>-2</v>
      </c>
      <c r="EZ572">
        <v>2196</v>
      </c>
      <c r="FA572">
        <v>1</v>
      </c>
      <c r="FB572">
        <v>25</v>
      </c>
      <c r="FC572">
        <v>19.5</v>
      </c>
      <c r="FD572">
        <v>19.4</v>
      </c>
      <c r="FE572">
        <v>18</v>
      </c>
      <c r="FF572">
        <v>951.259</v>
      </c>
      <c r="FG572">
        <v>438.116</v>
      </c>
      <c r="FH572">
        <v>43.5896</v>
      </c>
      <c r="FI572">
        <v>25.9385</v>
      </c>
      <c r="FJ572">
        <v>30.0008</v>
      </c>
      <c r="FK572">
        <v>25.7737</v>
      </c>
      <c r="FL572">
        <v>25.7823</v>
      </c>
      <c r="FM572">
        <v>25.4805</v>
      </c>
      <c r="FN572">
        <v>32.4528</v>
      </c>
      <c r="FO572">
        <v>0</v>
      </c>
      <c r="FP572">
        <v>44.62</v>
      </c>
      <c r="FQ572">
        <v>420</v>
      </c>
      <c r="FR572">
        <v>12.8575</v>
      </c>
      <c r="FS572">
        <v>101.403</v>
      </c>
      <c r="FT572">
        <v>102.001</v>
      </c>
    </row>
    <row r="573" spans="1:176">
      <c r="A573">
        <v>557</v>
      </c>
      <c r="B573">
        <v>1626127426.6</v>
      </c>
      <c r="C573">
        <v>1112.09999990463</v>
      </c>
      <c r="D573" t="s">
        <v>1408</v>
      </c>
      <c r="E573" t="s">
        <v>1409</v>
      </c>
      <c r="F573">
        <v>1</v>
      </c>
      <c r="I573">
        <v>1626127425.6</v>
      </c>
      <c r="J573">
        <f>(K573)/1000</f>
        <v>0</v>
      </c>
      <c r="K573">
        <f>1000*CC573*AI573*(BY573-BZ573)/(100*BR573*(1000-AI573*BY573))</f>
        <v>0</v>
      </c>
      <c r="L573">
        <f>CC573*AI573*(BX573-BW573*(1000-AI573*BZ573)/(1000-AI573*BY573))/(100*BR573)</f>
        <v>0</v>
      </c>
      <c r="M573">
        <f>BW573 - IF(AI573&gt;1, L573*BR573*100.0/(AK573*CK573), 0)</f>
        <v>0</v>
      </c>
      <c r="N573">
        <f>((T573-J573/2)*M573-L573)/(T573+J573/2)</f>
        <v>0</v>
      </c>
      <c r="O573">
        <f>N573*(CD573+CE573)/1000.0</f>
        <v>0</v>
      </c>
      <c r="P573">
        <f>(BW573 - IF(AI573&gt;1, L573*BR573*100.0/(AK573*CK573), 0))*(CD573+CE573)/1000.0</f>
        <v>0</v>
      </c>
      <c r="Q573">
        <f>2.0/((1/S573-1/R573)+SIGN(S573)*SQRT((1/S573-1/R573)*(1/S573-1/R573) + 4*BS573/((BS573+1)*(BS573+1))*(2*1/S573*1/R573-1/R573*1/R573)))</f>
        <v>0</v>
      </c>
      <c r="R573">
        <f>IF(LEFT(BT573,1)&lt;&gt;"0",IF(LEFT(BT573,1)="1",3.0,BU573),$D$5+$E$5*(CK573*CD573/($K$5*1000))+$F$5*(CK573*CD573/($K$5*1000))*MAX(MIN(BR573,$J$5),$I$5)*MAX(MIN(BR573,$J$5),$I$5)+$G$5*MAX(MIN(BR573,$J$5),$I$5)*(CK573*CD573/($K$5*1000))+$H$5*(CK573*CD573/($K$5*1000))*(CK573*CD573/($K$5*1000)))</f>
        <v>0</v>
      </c>
      <c r="S573">
        <f>J573*(1000-(1000*0.61365*exp(17.502*W573/(240.97+W573))/(CD573+CE573)+BY573)/2)/(1000*0.61365*exp(17.502*W573/(240.97+W573))/(CD573+CE573)-BY573)</f>
        <v>0</v>
      </c>
      <c r="T573">
        <f>1/((BS573+1)/(Q573/1.6)+1/(R573/1.37)) + BS573/((BS573+1)/(Q573/1.6) + BS573/(R573/1.37))</f>
        <v>0</v>
      </c>
      <c r="U573">
        <f>(BN573*BQ573)</f>
        <v>0</v>
      </c>
      <c r="V573">
        <f>(CF573+(U573+2*0.95*5.67E-8*(((CF573+$B$7)+273)^4-(CF573+273)^4)-44100*J573)/(1.84*29.3*R573+8*0.95*5.67E-8*(CF573+273)^3))</f>
        <v>0</v>
      </c>
      <c r="W573">
        <f>($C$7*CG573+$D$7*CH573+$E$7*V573)</f>
        <v>0</v>
      </c>
      <c r="X573">
        <f>0.61365*exp(17.502*W573/(240.97+W573))</f>
        <v>0</v>
      </c>
      <c r="Y573">
        <f>(Z573/AA573*100)</f>
        <v>0</v>
      </c>
      <c r="Z573">
        <f>BY573*(CD573+CE573)/1000</f>
        <v>0</v>
      </c>
      <c r="AA573">
        <f>0.61365*exp(17.502*CF573/(240.97+CF573))</f>
        <v>0</v>
      </c>
      <c r="AB573">
        <f>(X573-BY573*(CD573+CE573)/1000)</f>
        <v>0</v>
      </c>
      <c r="AC573">
        <f>(-J573*44100)</f>
        <v>0</v>
      </c>
      <c r="AD573">
        <f>2*29.3*R573*0.92*(CF573-W573)</f>
        <v>0</v>
      </c>
      <c r="AE573">
        <f>2*0.95*5.67E-8*(((CF573+$B$7)+273)^4-(W573+273)^4)</f>
        <v>0</v>
      </c>
      <c r="AF573">
        <f>U573+AE573+AC573+AD573</f>
        <v>0</v>
      </c>
      <c r="AG573">
        <v>7</v>
      </c>
      <c r="AH573">
        <v>1</v>
      </c>
      <c r="AI573">
        <f>IF(AG573*$H$13&gt;=AK573,1.0,(AK573/(AK573-AG573*$H$13)))</f>
        <v>0</v>
      </c>
      <c r="AJ573">
        <f>(AI573-1)*100</f>
        <v>0</v>
      </c>
      <c r="AK573">
        <f>MAX(0,($B$13+$C$13*CK573)/(1+$D$13*CK573)*CD573/(CF573+273)*$E$13)</f>
        <v>0</v>
      </c>
      <c r="AL573" t="s">
        <v>292</v>
      </c>
      <c r="AM573" t="s">
        <v>292</v>
      </c>
      <c r="AN573">
        <v>0</v>
      </c>
      <c r="AO573">
        <v>0</v>
      </c>
      <c r="AP573">
        <f>1-AN573/AO573</f>
        <v>0</v>
      </c>
      <c r="AQ573">
        <v>0</v>
      </c>
      <c r="AR573" t="s">
        <v>292</v>
      </c>
      <c r="AS573" t="s">
        <v>292</v>
      </c>
      <c r="AT573">
        <v>0</v>
      </c>
      <c r="AU573">
        <v>0</v>
      </c>
      <c r="AV573">
        <f>1-AT573/AU573</f>
        <v>0</v>
      </c>
      <c r="AW573">
        <v>0.5</v>
      </c>
      <c r="AX573">
        <f>BO573</f>
        <v>0</v>
      </c>
      <c r="AY573">
        <f>L573</f>
        <v>0</v>
      </c>
      <c r="AZ573">
        <f>AV573*AW573*AX573</f>
        <v>0</v>
      </c>
      <c r="BA573">
        <f>(AY573-AQ573)/AX573</f>
        <v>0</v>
      </c>
      <c r="BB573">
        <f>(AO573-AU573)/AU573</f>
        <v>0</v>
      </c>
      <c r="BC573">
        <f>AN573/(AP573+AN573/AU573)</f>
        <v>0</v>
      </c>
      <c r="BD573" t="s">
        <v>292</v>
      </c>
      <c r="BE573">
        <v>0</v>
      </c>
      <c r="BF573">
        <f>IF(BE573&lt;&gt;0, BE573, BC573)</f>
        <v>0</v>
      </c>
      <c r="BG573">
        <f>1-BF573/AU573</f>
        <v>0</v>
      </c>
      <c r="BH573">
        <f>(AU573-AT573)/(AU573-BF573)</f>
        <v>0</v>
      </c>
      <c r="BI573">
        <f>(AO573-AU573)/(AO573-BF573)</f>
        <v>0</v>
      </c>
      <c r="BJ573">
        <f>(AU573-AT573)/(AU573-AN573)</f>
        <v>0</v>
      </c>
      <c r="BK573">
        <f>(AO573-AU573)/(AO573-AN573)</f>
        <v>0</v>
      </c>
      <c r="BL573">
        <f>(BH573*BF573/AT573)</f>
        <v>0</v>
      </c>
      <c r="BM573">
        <f>(1-BL573)</f>
        <v>0</v>
      </c>
      <c r="BN573">
        <f>$B$11*CL573+$C$11*CM573+$F$11*CN573*(1-CQ573)</f>
        <v>0</v>
      </c>
      <c r="BO573">
        <f>BN573*BP573</f>
        <v>0</v>
      </c>
      <c r="BP573">
        <f>($B$11*$D$9+$C$11*$D$9+$F$11*((DA573+CS573)/MAX(DA573+CS573+DB573, 0.1)*$I$9+DB573/MAX(DA573+CS573+DB573, 0.1)*$J$9))/($B$11+$C$11+$F$11)</f>
        <v>0</v>
      </c>
      <c r="BQ573">
        <f>($B$11*$K$9+$C$11*$K$9+$F$11*((DA573+CS573)/MAX(DA573+CS573+DB573, 0.1)*$P$9+DB573/MAX(DA573+CS573+DB573, 0.1)*$Q$9))/($B$11+$C$11+$F$11)</f>
        <v>0</v>
      </c>
      <c r="BR573">
        <v>6</v>
      </c>
      <c r="BS573">
        <v>0.5</v>
      </c>
      <c r="BT573" t="s">
        <v>293</v>
      </c>
      <c r="BU573">
        <v>2</v>
      </c>
      <c r="BV573">
        <v>1626127425.6</v>
      </c>
      <c r="BW573">
        <v>399.923666666667</v>
      </c>
      <c r="BX573">
        <v>419.951666666667</v>
      </c>
      <c r="BY573">
        <v>19.7095</v>
      </c>
      <c r="BZ573">
        <v>12.7953666666667</v>
      </c>
      <c r="CA573">
        <v>397.797333333333</v>
      </c>
      <c r="CB573">
        <v>19.6492</v>
      </c>
      <c r="CC573">
        <v>900.045</v>
      </c>
      <c r="CD573">
        <v>100.769</v>
      </c>
      <c r="CE573">
        <v>0.113522333333333</v>
      </c>
      <c r="CF573">
        <v>35.3796333333333</v>
      </c>
      <c r="CG573">
        <v>32.6542</v>
      </c>
      <c r="CH573">
        <v>999.9</v>
      </c>
      <c r="CI573">
        <v>0</v>
      </c>
      <c r="CJ573">
        <v>0</v>
      </c>
      <c r="CK573">
        <v>10004.1566666667</v>
      </c>
      <c r="CL573">
        <v>0</v>
      </c>
      <c r="CM573">
        <v>0.221023</v>
      </c>
      <c r="CN573">
        <v>1460.05333333333</v>
      </c>
      <c r="CO573">
        <v>0.973003</v>
      </c>
      <c r="CP573">
        <v>0.0269969666666667</v>
      </c>
      <c r="CQ573">
        <v>0</v>
      </c>
      <c r="CR573">
        <v>885.468666666667</v>
      </c>
      <c r="CS573">
        <v>4.99999</v>
      </c>
      <c r="CT573">
        <v>13048.2333333333</v>
      </c>
      <c r="CU573">
        <v>12728.8</v>
      </c>
      <c r="CV573">
        <v>41.687</v>
      </c>
      <c r="CW573">
        <v>43</v>
      </c>
      <c r="CX573">
        <v>42.437</v>
      </c>
      <c r="CY573">
        <v>42.687</v>
      </c>
      <c r="CZ573">
        <v>44.375</v>
      </c>
      <c r="DA573">
        <v>1415.77333333333</v>
      </c>
      <c r="DB573">
        <v>39.28</v>
      </c>
      <c r="DC573">
        <v>0</v>
      </c>
      <c r="DD573">
        <v>1626127435.9</v>
      </c>
      <c r="DE573">
        <v>0</v>
      </c>
      <c r="DF573">
        <v>885.40972</v>
      </c>
      <c r="DG573">
        <v>-0.233846157300081</v>
      </c>
      <c r="DH573">
        <v>13.4076922594039</v>
      </c>
      <c r="DI573">
        <v>13046.476</v>
      </c>
      <c r="DJ573">
        <v>15</v>
      </c>
      <c r="DK573">
        <v>1626126261</v>
      </c>
      <c r="DL573" t="s">
        <v>294</v>
      </c>
      <c r="DM573">
        <v>1626126255</v>
      </c>
      <c r="DN573">
        <v>1626126261</v>
      </c>
      <c r="DO573">
        <v>7</v>
      </c>
      <c r="DP573">
        <v>0.339</v>
      </c>
      <c r="DQ573">
        <v>0.02</v>
      </c>
      <c r="DR573">
        <v>2.158</v>
      </c>
      <c r="DS573">
        <v>-0.064</v>
      </c>
      <c r="DT573">
        <v>420</v>
      </c>
      <c r="DU573">
        <v>4</v>
      </c>
      <c r="DV573">
        <v>0.09</v>
      </c>
      <c r="DW573">
        <v>0.05</v>
      </c>
      <c r="DX573">
        <v>-20.0530146341463</v>
      </c>
      <c r="DY573">
        <v>0.491268292682921</v>
      </c>
      <c r="DZ573">
        <v>0.0575506841771355</v>
      </c>
      <c r="EA573">
        <v>1</v>
      </c>
      <c r="EB573">
        <v>885.382878787879</v>
      </c>
      <c r="EC573">
        <v>0.350368943424477</v>
      </c>
      <c r="ED573">
        <v>0.184842563243445</v>
      </c>
      <c r="EE573">
        <v>1</v>
      </c>
      <c r="EF573">
        <v>6.91413024390244</v>
      </c>
      <c r="EG573">
        <v>0.121051358885006</v>
      </c>
      <c r="EH573">
        <v>0.0207440347567509</v>
      </c>
      <c r="EI573">
        <v>0</v>
      </c>
      <c r="EJ573">
        <v>2</v>
      </c>
      <c r="EK573">
        <v>3</v>
      </c>
      <c r="EL573" t="s">
        <v>340</v>
      </c>
      <c r="EM573">
        <v>100</v>
      </c>
      <c r="EN573">
        <v>100</v>
      </c>
      <c r="EO573">
        <v>2.127</v>
      </c>
      <c r="EP573">
        <v>0.0607</v>
      </c>
      <c r="EQ573">
        <v>1.36772170046793</v>
      </c>
      <c r="ER573">
        <v>0.00225868272383977</v>
      </c>
      <c r="ES573">
        <v>-9.96746185667655e-07</v>
      </c>
      <c r="ET573">
        <v>2.83711317370827e-10</v>
      </c>
      <c r="EU573">
        <v>-0.063082517618382</v>
      </c>
      <c r="EV573">
        <v>-0.00217948432402501</v>
      </c>
      <c r="EW573">
        <v>0.000453263451741206</v>
      </c>
      <c r="EX573">
        <v>-1.16319206543697e-06</v>
      </c>
      <c r="EY573">
        <v>-2</v>
      </c>
      <c r="EZ573">
        <v>2196</v>
      </c>
      <c r="FA573">
        <v>1</v>
      </c>
      <c r="FB573">
        <v>25</v>
      </c>
      <c r="FC573">
        <v>19.5</v>
      </c>
      <c r="FD573">
        <v>19.4</v>
      </c>
      <c r="FE573">
        <v>18</v>
      </c>
      <c r="FF573">
        <v>951.303</v>
      </c>
      <c r="FG573">
        <v>438.046</v>
      </c>
      <c r="FH573">
        <v>43.627</v>
      </c>
      <c r="FI573">
        <v>25.9427</v>
      </c>
      <c r="FJ573">
        <v>30.0008</v>
      </c>
      <c r="FK573">
        <v>25.7762</v>
      </c>
      <c r="FL573">
        <v>25.7847</v>
      </c>
      <c r="FM573">
        <v>25.4807</v>
      </c>
      <c r="FN573">
        <v>32.4528</v>
      </c>
      <c r="FO573">
        <v>0</v>
      </c>
      <c r="FP573">
        <v>44.72</v>
      </c>
      <c r="FQ573">
        <v>420</v>
      </c>
      <c r="FR573">
        <v>12.9691</v>
      </c>
      <c r="FS573">
        <v>101.402</v>
      </c>
      <c r="FT573">
        <v>102</v>
      </c>
    </row>
    <row r="574" spans="1:176">
      <c r="A574">
        <v>558</v>
      </c>
      <c r="B574">
        <v>1626127428.6</v>
      </c>
      <c r="C574">
        <v>1114.09999990463</v>
      </c>
      <c r="D574" t="s">
        <v>1410</v>
      </c>
      <c r="E574" t="s">
        <v>1411</v>
      </c>
      <c r="F574">
        <v>1</v>
      </c>
      <c r="I574">
        <v>1626127427.6</v>
      </c>
      <c r="J574">
        <f>(K574)/1000</f>
        <v>0</v>
      </c>
      <c r="K574">
        <f>1000*CC574*AI574*(BY574-BZ574)/(100*BR574*(1000-AI574*BY574))</f>
        <v>0</v>
      </c>
      <c r="L574">
        <f>CC574*AI574*(BX574-BW574*(1000-AI574*BZ574)/(1000-AI574*BY574))/(100*BR574)</f>
        <v>0</v>
      </c>
      <c r="M574">
        <f>BW574 - IF(AI574&gt;1, L574*BR574*100.0/(AK574*CK574), 0)</f>
        <v>0</v>
      </c>
      <c r="N574">
        <f>((T574-J574/2)*M574-L574)/(T574+J574/2)</f>
        <v>0</v>
      </c>
      <c r="O574">
        <f>N574*(CD574+CE574)/1000.0</f>
        <v>0</v>
      </c>
      <c r="P574">
        <f>(BW574 - IF(AI574&gt;1, L574*BR574*100.0/(AK574*CK574), 0))*(CD574+CE574)/1000.0</f>
        <v>0</v>
      </c>
      <c r="Q574">
        <f>2.0/((1/S574-1/R574)+SIGN(S574)*SQRT((1/S574-1/R574)*(1/S574-1/R574) + 4*BS574/((BS574+1)*(BS574+1))*(2*1/S574*1/R574-1/R574*1/R574)))</f>
        <v>0</v>
      </c>
      <c r="R574">
        <f>IF(LEFT(BT574,1)&lt;&gt;"0",IF(LEFT(BT574,1)="1",3.0,BU574),$D$5+$E$5*(CK574*CD574/($K$5*1000))+$F$5*(CK574*CD574/($K$5*1000))*MAX(MIN(BR574,$J$5),$I$5)*MAX(MIN(BR574,$J$5),$I$5)+$G$5*MAX(MIN(BR574,$J$5),$I$5)*(CK574*CD574/($K$5*1000))+$H$5*(CK574*CD574/($K$5*1000))*(CK574*CD574/($K$5*1000)))</f>
        <v>0</v>
      </c>
      <c r="S574">
        <f>J574*(1000-(1000*0.61365*exp(17.502*W574/(240.97+W574))/(CD574+CE574)+BY574)/2)/(1000*0.61365*exp(17.502*W574/(240.97+W574))/(CD574+CE574)-BY574)</f>
        <v>0</v>
      </c>
      <c r="T574">
        <f>1/((BS574+1)/(Q574/1.6)+1/(R574/1.37)) + BS574/((BS574+1)/(Q574/1.6) + BS574/(R574/1.37))</f>
        <v>0</v>
      </c>
      <c r="U574">
        <f>(BN574*BQ574)</f>
        <v>0</v>
      </c>
      <c r="V574">
        <f>(CF574+(U574+2*0.95*5.67E-8*(((CF574+$B$7)+273)^4-(CF574+273)^4)-44100*J574)/(1.84*29.3*R574+8*0.95*5.67E-8*(CF574+273)^3))</f>
        <v>0</v>
      </c>
      <c r="W574">
        <f>($C$7*CG574+$D$7*CH574+$E$7*V574)</f>
        <v>0</v>
      </c>
      <c r="X574">
        <f>0.61365*exp(17.502*W574/(240.97+W574))</f>
        <v>0</v>
      </c>
      <c r="Y574">
        <f>(Z574/AA574*100)</f>
        <v>0</v>
      </c>
      <c r="Z574">
        <f>BY574*(CD574+CE574)/1000</f>
        <v>0</v>
      </c>
      <c r="AA574">
        <f>0.61365*exp(17.502*CF574/(240.97+CF574))</f>
        <v>0</v>
      </c>
      <c r="AB574">
        <f>(X574-BY574*(CD574+CE574)/1000)</f>
        <v>0</v>
      </c>
      <c r="AC574">
        <f>(-J574*44100)</f>
        <v>0</v>
      </c>
      <c r="AD574">
        <f>2*29.3*R574*0.92*(CF574-W574)</f>
        <v>0</v>
      </c>
      <c r="AE574">
        <f>2*0.95*5.67E-8*(((CF574+$B$7)+273)^4-(W574+273)^4)</f>
        <v>0</v>
      </c>
      <c r="AF574">
        <f>U574+AE574+AC574+AD574</f>
        <v>0</v>
      </c>
      <c r="AG574">
        <v>7</v>
      </c>
      <c r="AH574">
        <v>1</v>
      </c>
      <c r="AI574">
        <f>IF(AG574*$H$13&gt;=AK574,1.0,(AK574/(AK574-AG574*$H$13)))</f>
        <v>0</v>
      </c>
      <c r="AJ574">
        <f>(AI574-1)*100</f>
        <v>0</v>
      </c>
      <c r="AK574">
        <f>MAX(0,($B$13+$C$13*CK574)/(1+$D$13*CK574)*CD574/(CF574+273)*$E$13)</f>
        <v>0</v>
      </c>
      <c r="AL574" t="s">
        <v>292</v>
      </c>
      <c r="AM574" t="s">
        <v>292</v>
      </c>
      <c r="AN574">
        <v>0</v>
      </c>
      <c r="AO574">
        <v>0</v>
      </c>
      <c r="AP574">
        <f>1-AN574/AO574</f>
        <v>0</v>
      </c>
      <c r="AQ574">
        <v>0</v>
      </c>
      <c r="AR574" t="s">
        <v>292</v>
      </c>
      <c r="AS574" t="s">
        <v>292</v>
      </c>
      <c r="AT574">
        <v>0</v>
      </c>
      <c r="AU574">
        <v>0</v>
      </c>
      <c r="AV574">
        <f>1-AT574/AU574</f>
        <v>0</v>
      </c>
      <c r="AW574">
        <v>0.5</v>
      </c>
      <c r="AX574">
        <f>BO574</f>
        <v>0</v>
      </c>
      <c r="AY574">
        <f>L574</f>
        <v>0</v>
      </c>
      <c r="AZ574">
        <f>AV574*AW574*AX574</f>
        <v>0</v>
      </c>
      <c r="BA574">
        <f>(AY574-AQ574)/AX574</f>
        <v>0</v>
      </c>
      <c r="BB574">
        <f>(AO574-AU574)/AU574</f>
        <v>0</v>
      </c>
      <c r="BC574">
        <f>AN574/(AP574+AN574/AU574)</f>
        <v>0</v>
      </c>
      <c r="BD574" t="s">
        <v>292</v>
      </c>
      <c r="BE574">
        <v>0</v>
      </c>
      <c r="BF574">
        <f>IF(BE574&lt;&gt;0, BE574, BC574)</f>
        <v>0</v>
      </c>
      <c r="BG574">
        <f>1-BF574/AU574</f>
        <v>0</v>
      </c>
      <c r="BH574">
        <f>(AU574-AT574)/(AU574-BF574)</f>
        <v>0</v>
      </c>
      <c r="BI574">
        <f>(AO574-AU574)/(AO574-BF574)</f>
        <v>0</v>
      </c>
      <c r="BJ574">
        <f>(AU574-AT574)/(AU574-AN574)</f>
        <v>0</v>
      </c>
      <c r="BK574">
        <f>(AO574-AU574)/(AO574-AN574)</f>
        <v>0</v>
      </c>
      <c r="BL574">
        <f>(BH574*BF574/AT574)</f>
        <v>0</v>
      </c>
      <c r="BM574">
        <f>(1-BL574)</f>
        <v>0</v>
      </c>
      <c r="BN574">
        <f>$B$11*CL574+$C$11*CM574+$F$11*CN574*(1-CQ574)</f>
        <v>0</v>
      </c>
      <c r="BO574">
        <f>BN574*BP574</f>
        <v>0</v>
      </c>
      <c r="BP574">
        <f>($B$11*$D$9+$C$11*$D$9+$F$11*((DA574+CS574)/MAX(DA574+CS574+DB574, 0.1)*$I$9+DB574/MAX(DA574+CS574+DB574, 0.1)*$J$9))/($B$11+$C$11+$F$11)</f>
        <v>0</v>
      </c>
      <c r="BQ574">
        <f>($B$11*$K$9+$C$11*$K$9+$F$11*((DA574+CS574)/MAX(DA574+CS574+DB574, 0.1)*$P$9+DB574/MAX(DA574+CS574+DB574, 0.1)*$Q$9))/($B$11+$C$11+$F$11)</f>
        <v>0</v>
      </c>
      <c r="BR574">
        <v>6</v>
      </c>
      <c r="BS574">
        <v>0.5</v>
      </c>
      <c r="BT574" t="s">
        <v>293</v>
      </c>
      <c r="BU574">
        <v>2</v>
      </c>
      <c r="BV574">
        <v>1626127427.6</v>
      </c>
      <c r="BW574">
        <v>399.960333333333</v>
      </c>
      <c r="BX574">
        <v>419.976</v>
      </c>
      <c r="BY574">
        <v>19.7604333333333</v>
      </c>
      <c r="BZ574">
        <v>12.8194333333333</v>
      </c>
      <c r="CA574">
        <v>397.833333333333</v>
      </c>
      <c r="CB574">
        <v>19.6994333333333</v>
      </c>
      <c r="CC574">
        <v>899.982666666667</v>
      </c>
      <c r="CD574">
        <v>100.769</v>
      </c>
      <c r="CE574">
        <v>0.112952</v>
      </c>
      <c r="CF574">
        <v>35.4139666666667</v>
      </c>
      <c r="CG574">
        <v>32.6775333333333</v>
      </c>
      <c r="CH574">
        <v>999.9</v>
      </c>
      <c r="CI574">
        <v>0</v>
      </c>
      <c r="CJ574">
        <v>0</v>
      </c>
      <c r="CK574">
        <v>10011.05</v>
      </c>
      <c r="CL574">
        <v>0</v>
      </c>
      <c r="CM574">
        <v>0.221023</v>
      </c>
      <c r="CN574">
        <v>1459.94666666667</v>
      </c>
      <c r="CO574">
        <v>0.973009</v>
      </c>
      <c r="CP574">
        <v>0.0269914</v>
      </c>
      <c r="CQ574">
        <v>0</v>
      </c>
      <c r="CR574">
        <v>885.391</v>
      </c>
      <c r="CS574">
        <v>4.99999</v>
      </c>
      <c r="CT574">
        <v>13047.8</v>
      </c>
      <c r="CU574">
        <v>12727.9666666667</v>
      </c>
      <c r="CV574">
        <v>41.687</v>
      </c>
      <c r="CW574">
        <v>43</v>
      </c>
      <c r="CX574">
        <v>42.437</v>
      </c>
      <c r="CY574">
        <v>42.687</v>
      </c>
      <c r="CZ574">
        <v>44.437</v>
      </c>
      <c r="DA574">
        <v>1415.67666666667</v>
      </c>
      <c r="DB574">
        <v>39.27</v>
      </c>
      <c r="DC574">
        <v>0</v>
      </c>
      <c r="DD574">
        <v>1626127437.7</v>
      </c>
      <c r="DE574">
        <v>0</v>
      </c>
      <c r="DF574">
        <v>885.398153846154</v>
      </c>
      <c r="DG574">
        <v>-0.000752136340452189</v>
      </c>
      <c r="DH574">
        <v>12.321367503125</v>
      </c>
      <c r="DI574">
        <v>13046.7384615385</v>
      </c>
      <c r="DJ574">
        <v>15</v>
      </c>
      <c r="DK574">
        <v>1626126261</v>
      </c>
      <c r="DL574" t="s">
        <v>294</v>
      </c>
      <c r="DM574">
        <v>1626126255</v>
      </c>
      <c r="DN574">
        <v>1626126261</v>
      </c>
      <c r="DO574">
        <v>7</v>
      </c>
      <c r="DP574">
        <v>0.339</v>
      </c>
      <c r="DQ574">
        <v>0.02</v>
      </c>
      <c r="DR574">
        <v>2.158</v>
      </c>
      <c r="DS574">
        <v>-0.064</v>
      </c>
      <c r="DT574">
        <v>420</v>
      </c>
      <c r="DU574">
        <v>4</v>
      </c>
      <c r="DV574">
        <v>0.09</v>
      </c>
      <c r="DW574">
        <v>0.05</v>
      </c>
      <c r="DX574">
        <v>-20.0455609756098</v>
      </c>
      <c r="DY574">
        <v>0.443427177700329</v>
      </c>
      <c r="DZ574">
        <v>0.0556261119507332</v>
      </c>
      <c r="EA574">
        <v>1</v>
      </c>
      <c r="EB574">
        <v>885.3812</v>
      </c>
      <c r="EC574">
        <v>0.0692403149051658</v>
      </c>
      <c r="ED574">
        <v>0.189331576115244</v>
      </c>
      <c r="EE574">
        <v>1</v>
      </c>
      <c r="EF574">
        <v>6.91831073170732</v>
      </c>
      <c r="EG574">
        <v>0.0932257839721133</v>
      </c>
      <c r="EH574">
        <v>0.0191255266007837</v>
      </c>
      <c r="EI574">
        <v>1</v>
      </c>
      <c r="EJ574">
        <v>3</v>
      </c>
      <c r="EK574">
        <v>3</v>
      </c>
      <c r="EL574" t="s">
        <v>295</v>
      </c>
      <c r="EM574">
        <v>100</v>
      </c>
      <c r="EN574">
        <v>100</v>
      </c>
      <c r="EO574">
        <v>2.126</v>
      </c>
      <c r="EP574">
        <v>0.0613</v>
      </c>
      <c r="EQ574">
        <v>1.36772170046793</v>
      </c>
      <c r="ER574">
        <v>0.00225868272383977</v>
      </c>
      <c r="ES574">
        <v>-9.96746185667655e-07</v>
      </c>
      <c r="ET574">
        <v>2.83711317370827e-10</v>
      </c>
      <c r="EU574">
        <v>-0.063082517618382</v>
      </c>
      <c r="EV574">
        <v>-0.00217948432402501</v>
      </c>
      <c r="EW574">
        <v>0.000453263451741206</v>
      </c>
      <c r="EX574">
        <v>-1.16319206543697e-06</v>
      </c>
      <c r="EY574">
        <v>-2</v>
      </c>
      <c r="EZ574">
        <v>2196</v>
      </c>
      <c r="FA574">
        <v>1</v>
      </c>
      <c r="FB574">
        <v>25</v>
      </c>
      <c r="FC574">
        <v>19.6</v>
      </c>
      <c r="FD574">
        <v>19.5</v>
      </c>
      <c r="FE574">
        <v>18</v>
      </c>
      <c r="FF574">
        <v>951.281</v>
      </c>
      <c r="FG574">
        <v>438.145</v>
      </c>
      <c r="FH574">
        <v>43.6667</v>
      </c>
      <c r="FI574">
        <v>25.9473</v>
      </c>
      <c r="FJ574">
        <v>30.0006</v>
      </c>
      <c r="FK574">
        <v>25.7793</v>
      </c>
      <c r="FL574">
        <v>25.7876</v>
      </c>
      <c r="FM574">
        <v>25.4817</v>
      </c>
      <c r="FN574">
        <v>32.1321</v>
      </c>
      <c r="FO574">
        <v>0</v>
      </c>
      <c r="FP574">
        <v>44.72</v>
      </c>
      <c r="FQ574">
        <v>420</v>
      </c>
      <c r="FR574">
        <v>12.9999</v>
      </c>
      <c r="FS574">
        <v>101.402</v>
      </c>
      <c r="FT574">
        <v>102</v>
      </c>
    </row>
    <row r="575" spans="1:176">
      <c r="A575">
        <v>559</v>
      </c>
      <c r="B575">
        <v>1626127430.6</v>
      </c>
      <c r="C575">
        <v>1116.09999990463</v>
      </c>
      <c r="D575" t="s">
        <v>1412</v>
      </c>
      <c r="E575" t="s">
        <v>1413</v>
      </c>
      <c r="F575">
        <v>1</v>
      </c>
      <c r="I575">
        <v>1626127429.6</v>
      </c>
      <c r="J575">
        <f>(K575)/1000</f>
        <v>0</v>
      </c>
      <c r="K575">
        <f>1000*CC575*AI575*(BY575-BZ575)/(100*BR575*(1000-AI575*BY575))</f>
        <v>0</v>
      </c>
      <c r="L575">
        <f>CC575*AI575*(BX575-BW575*(1000-AI575*BZ575)/(1000-AI575*BY575))/(100*BR575)</f>
        <v>0</v>
      </c>
      <c r="M575">
        <f>BW575 - IF(AI575&gt;1, L575*BR575*100.0/(AK575*CK575), 0)</f>
        <v>0</v>
      </c>
      <c r="N575">
        <f>((T575-J575/2)*M575-L575)/(T575+J575/2)</f>
        <v>0</v>
      </c>
      <c r="O575">
        <f>N575*(CD575+CE575)/1000.0</f>
        <v>0</v>
      </c>
      <c r="P575">
        <f>(BW575 - IF(AI575&gt;1, L575*BR575*100.0/(AK575*CK575), 0))*(CD575+CE575)/1000.0</f>
        <v>0</v>
      </c>
      <c r="Q575">
        <f>2.0/((1/S575-1/R575)+SIGN(S575)*SQRT((1/S575-1/R575)*(1/S575-1/R575) + 4*BS575/((BS575+1)*(BS575+1))*(2*1/S575*1/R575-1/R575*1/R575)))</f>
        <v>0</v>
      </c>
      <c r="R575">
        <f>IF(LEFT(BT575,1)&lt;&gt;"0",IF(LEFT(BT575,1)="1",3.0,BU575),$D$5+$E$5*(CK575*CD575/($K$5*1000))+$F$5*(CK575*CD575/($K$5*1000))*MAX(MIN(BR575,$J$5),$I$5)*MAX(MIN(BR575,$J$5),$I$5)+$G$5*MAX(MIN(BR575,$J$5),$I$5)*(CK575*CD575/($K$5*1000))+$H$5*(CK575*CD575/($K$5*1000))*(CK575*CD575/($K$5*1000)))</f>
        <v>0</v>
      </c>
      <c r="S575">
        <f>J575*(1000-(1000*0.61365*exp(17.502*W575/(240.97+W575))/(CD575+CE575)+BY575)/2)/(1000*0.61365*exp(17.502*W575/(240.97+W575))/(CD575+CE575)-BY575)</f>
        <v>0</v>
      </c>
      <c r="T575">
        <f>1/((BS575+1)/(Q575/1.6)+1/(R575/1.37)) + BS575/((BS575+1)/(Q575/1.6) + BS575/(R575/1.37))</f>
        <v>0</v>
      </c>
      <c r="U575">
        <f>(BN575*BQ575)</f>
        <v>0</v>
      </c>
      <c r="V575">
        <f>(CF575+(U575+2*0.95*5.67E-8*(((CF575+$B$7)+273)^4-(CF575+273)^4)-44100*J575)/(1.84*29.3*R575+8*0.95*5.67E-8*(CF575+273)^3))</f>
        <v>0</v>
      </c>
      <c r="W575">
        <f>($C$7*CG575+$D$7*CH575+$E$7*V575)</f>
        <v>0</v>
      </c>
      <c r="X575">
        <f>0.61365*exp(17.502*W575/(240.97+W575))</f>
        <v>0</v>
      </c>
      <c r="Y575">
        <f>(Z575/AA575*100)</f>
        <v>0</v>
      </c>
      <c r="Z575">
        <f>BY575*(CD575+CE575)/1000</f>
        <v>0</v>
      </c>
      <c r="AA575">
        <f>0.61365*exp(17.502*CF575/(240.97+CF575))</f>
        <v>0</v>
      </c>
      <c r="AB575">
        <f>(X575-BY575*(CD575+CE575)/1000)</f>
        <v>0</v>
      </c>
      <c r="AC575">
        <f>(-J575*44100)</f>
        <v>0</v>
      </c>
      <c r="AD575">
        <f>2*29.3*R575*0.92*(CF575-W575)</f>
        <v>0</v>
      </c>
      <c r="AE575">
        <f>2*0.95*5.67E-8*(((CF575+$B$7)+273)^4-(W575+273)^4)</f>
        <v>0</v>
      </c>
      <c r="AF575">
        <f>U575+AE575+AC575+AD575</f>
        <v>0</v>
      </c>
      <c r="AG575">
        <v>7</v>
      </c>
      <c r="AH575">
        <v>1</v>
      </c>
      <c r="AI575">
        <f>IF(AG575*$H$13&gt;=AK575,1.0,(AK575/(AK575-AG575*$H$13)))</f>
        <v>0</v>
      </c>
      <c r="AJ575">
        <f>(AI575-1)*100</f>
        <v>0</v>
      </c>
      <c r="AK575">
        <f>MAX(0,($B$13+$C$13*CK575)/(1+$D$13*CK575)*CD575/(CF575+273)*$E$13)</f>
        <v>0</v>
      </c>
      <c r="AL575" t="s">
        <v>292</v>
      </c>
      <c r="AM575" t="s">
        <v>292</v>
      </c>
      <c r="AN575">
        <v>0</v>
      </c>
      <c r="AO575">
        <v>0</v>
      </c>
      <c r="AP575">
        <f>1-AN575/AO575</f>
        <v>0</v>
      </c>
      <c r="AQ575">
        <v>0</v>
      </c>
      <c r="AR575" t="s">
        <v>292</v>
      </c>
      <c r="AS575" t="s">
        <v>292</v>
      </c>
      <c r="AT575">
        <v>0</v>
      </c>
      <c r="AU575">
        <v>0</v>
      </c>
      <c r="AV575">
        <f>1-AT575/AU575</f>
        <v>0</v>
      </c>
      <c r="AW575">
        <v>0.5</v>
      </c>
      <c r="AX575">
        <f>BO575</f>
        <v>0</v>
      </c>
      <c r="AY575">
        <f>L575</f>
        <v>0</v>
      </c>
      <c r="AZ575">
        <f>AV575*AW575*AX575</f>
        <v>0</v>
      </c>
      <c r="BA575">
        <f>(AY575-AQ575)/AX575</f>
        <v>0</v>
      </c>
      <c r="BB575">
        <f>(AO575-AU575)/AU575</f>
        <v>0</v>
      </c>
      <c r="BC575">
        <f>AN575/(AP575+AN575/AU575)</f>
        <v>0</v>
      </c>
      <c r="BD575" t="s">
        <v>292</v>
      </c>
      <c r="BE575">
        <v>0</v>
      </c>
      <c r="BF575">
        <f>IF(BE575&lt;&gt;0, BE575, BC575)</f>
        <v>0</v>
      </c>
      <c r="BG575">
        <f>1-BF575/AU575</f>
        <v>0</v>
      </c>
      <c r="BH575">
        <f>(AU575-AT575)/(AU575-BF575)</f>
        <v>0</v>
      </c>
      <c r="BI575">
        <f>(AO575-AU575)/(AO575-BF575)</f>
        <v>0</v>
      </c>
      <c r="BJ575">
        <f>(AU575-AT575)/(AU575-AN575)</f>
        <v>0</v>
      </c>
      <c r="BK575">
        <f>(AO575-AU575)/(AO575-AN575)</f>
        <v>0</v>
      </c>
      <c r="BL575">
        <f>(BH575*BF575/AT575)</f>
        <v>0</v>
      </c>
      <c r="BM575">
        <f>(1-BL575)</f>
        <v>0</v>
      </c>
      <c r="BN575">
        <f>$B$11*CL575+$C$11*CM575+$F$11*CN575*(1-CQ575)</f>
        <v>0</v>
      </c>
      <c r="BO575">
        <f>BN575*BP575</f>
        <v>0</v>
      </c>
      <c r="BP575">
        <f>($B$11*$D$9+$C$11*$D$9+$F$11*((DA575+CS575)/MAX(DA575+CS575+DB575, 0.1)*$I$9+DB575/MAX(DA575+CS575+DB575, 0.1)*$J$9))/($B$11+$C$11+$F$11)</f>
        <v>0</v>
      </c>
      <c r="BQ575">
        <f>($B$11*$K$9+$C$11*$K$9+$F$11*((DA575+CS575)/MAX(DA575+CS575+DB575, 0.1)*$P$9+DB575/MAX(DA575+CS575+DB575, 0.1)*$Q$9))/($B$11+$C$11+$F$11)</f>
        <v>0</v>
      </c>
      <c r="BR575">
        <v>6</v>
      </c>
      <c r="BS575">
        <v>0.5</v>
      </c>
      <c r="BT575" t="s">
        <v>293</v>
      </c>
      <c r="BU575">
        <v>2</v>
      </c>
      <c r="BV575">
        <v>1626127429.6</v>
      </c>
      <c r="BW575">
        <v>399.991666666667</v>
      </c>
      <c r="BX575">
        <v>419.956</v>
      </c>
      <c r="BY575">
        <v>19.7959333333333</v>
      </c>
      <c r="BZ575">
        <v>12.8359</v>
      </c>
      <c r="CA575">
        <v>397.865333333333</v>
      </c>
      <c r="CB575">
        <v>19.7344333333333</v>
      </c>
      <c r="CC575">
        <v>900.033</v>
      </c>
      <c r="CD575">
        <v>100.767333333333</v>
      </c>
      <c r="CE575">
        <v>0.113503666666667</v>
      </c>
      <c r="CF575">
        <v>35.4415</v>
      </c>
      <c r="CG575">
        <v>32.7022333333333</v>
      </c>
      <c r="CH575">
        <v>999.9</v>
      </c>
      <c r="CI575">
        <v>0</v>
      </c>
      <c r="CJ575">
        <v>0</v>
      </c>
      <c r="CK575">
        <v>10008.1333333333</v>
      </c>
      <c r="CL575">
        <v>0</v>
      </c>
      <c r="CM575">
        <v>0.221023</v>
      </c>
      <c r="CN575">
        <v>1459.97666666667</v>
      </c>
      <c r="CO575">
        <v>0.972988</v>
      </c>
      <c r="CP575">
        <v>0.0270123</v>
      </c>
      <c r="CQ575">
        <v>0</v>
      </c>
      <c r="CR575">
        <v>885.530666666667</v>
      </c>
      <c r="CS575">
        <v>4.99999</v>
      </c>
      <c r="CT575">
        <v>13048.1</v>
      </c>
      <c r="CU575">
        <v>12728.1</v>
      </c>
      <c r="CV575">
        <v>41.687</v>
      </c>
      <c r="CW575">
        <v>43</v>
      </c>
      <c r="CX575">
        <v>42.437</v>
      </c>
      <c r="CY575">
        <v>42.729</v>
      </c>
      <c r="CZ575">
        <v>44.437</v>
      </c>
      <c r="DA575">
        <v>1415.67666666667</v>
      </c>
      <c r="DB575">
        <v>39.3</v>
      </c>
      <c r="DC575">
        <v>0</v>
      </c>
      <c r="DD575">
        <v>1626127440.1</v>
      </c>
      <c r="DE575">
        <v>0</v>
      </c>
      <c r="DF575">
        <v>885.418615384615</v>
      </c>
      <c r="DG575">
        <v>0.0857435959994471</v>
      </c>
      <c r="DH575">
        <v>10.6529914246279</v>
      </c>
      <c r="DI575">
        <v>13047.1923076923</v>
      </c>
      <c r="DJ575">
        <v>15</v>
      </c>
      <c r="DK575">
        <v>1626126261</v>
      </c>
      <c r="DL575" t="s">
        <v>294</v>
      </c>
      <c r="DM575">
        <v>1626126255</v>
      </c>
      <c r="DN575">
        <v>1626126261</v>
      </c>
      <c r="DO575">
        <v>7</v>
      </c>
      <c r="DP575">
        <v>0.339</v>
      </c>
      <c r="DQ575">
        <v>0.02</v>
      </c>
      <c r="DR575">
        <v>2.158</v>
      </c>
      <c r="DS575">
        <v>-0.064</v>
      </c>
      <c r="DT575">
        <v>420</v>
      </c>
      <c r="DU575">
        <v>4</v>
      </c>
      <c r="DV575">
        <v>0.09</v>
      </c>
      <c r="DW575">
        <v>0.05</v>
      </c>
      <c r="DX575">
        <v>-20.0310048780488</v>
      </c>
      <c r="DY575">
        <v>0.378062717770039</v>
      </c>
      <c r="DZ575">
        <v>0.0505787622991789</v>
      </c>
      <c r="EA575">
        <v>1</v>
      </c>
      <c r="EB575">
        <v>885.388147058824</v>
      </c>
      <c r="EC575">
        <v>0.405460100939784</v>
      </c>
      <c r="ED575">
        <v>0.194792518933669</v>
      </c>
      <c r="EE575">
        <v>1</v>
      </c>
      <c r="EF575">
        <v>6.92441243902439</v>
      </c>
      <c r="EG575">
        <v>0.104540069686412</v>
      </c>
      <c r="EH575">
        <v>0.0201159556596235</v>
      </c>
      <c r="EI575">
        <v>0</v>
      </c>
      <c r="EJ575">
        <v>2</v>
      </c>
      <c r="EK575">
        <v>3</v>
      </c>
      <c r="EL575" t="s">
        <v>340</v>
      </c>
      <c r="EM575">
        <v>100</v>
      </c>
      <c r="EN575">
        <v>100</v>
      </c>
      <c r="EO575">
        <v>2.126</v>
      </c>
      <c r="EP575">
        <v>0.0617</v>
      </c>
      <c r="EQ575">
        <v>1.36772170046793</v>
      </c>
      <c r="ER575">
        <v>0.00225868272383977</v>
      </c>
      <c r="ES575">
        <v>-9.96746185667655e-07</v>
      </c>
      <c r="ET575">
        <v>2.83711317370827e-10</v>
      </c>
      <c r="EU575">
        <v>-0.063082517618382</v>
      </c>
      <c r="EV575">
        <v>-0.00217948432402501</v>
      </c>
      <c r="EW575">
        <v>0.000453263451741206</v>
      </c>
      <c r="EX575">
        <v>-1.16319206543697e-06</v>
      </c>
      <c r="EY575">
        <v>-2</v>
      </c>
      <c r="EZ575">
        <v>2196</v>
      </c>
      <c r="FA575">
        <v>1</v>
      </c>
      <c r="FB575">
        <v>25</v>
      </c>
      <c r="FC575">
        <v>19.6</v>
      </c>
      <c r="FD575">
        <v>19.5</v>
      </c>
      <c r="FE575">
        <v>18</v>
      </c>
      <c r="FF575">
        <v>951.145</v>
      </c>
      <c r="FG575">
        <v>438.303</v>
      </c>
      <c r="FH575">
        <v>43.7051</v>
      </c>
      <c r="FI575">
        <v>25.9516</v>
      </c>
      <c r="FJ575">
        <v>30.0006</v>
      </c>
      <c r="FK575">
        <v>25.7821</v>
      </c>
      <c r="FL575">
        <v>25.7903</v>
      </c>
      <c r="FM575">
        <v>25.4826</v>
      </c>
      <c r="FN575">
        <v>32.1321</v>
      </c>
      <c r="FO575">
        <v>0</v>
      </c>
      <c r="FP575">
        <v>44.82</v>
      </c>
      <c r="FQ575">
        <v>420</v>
      </c>
      <c r="FR575">
        <v>13.0113</v>
      </c>
      <c r="FS575">
        <v>101.401</v>
      </c>
      <c r="FT575">
        <v>101.999</v>
      </c>
    </row>
    <row r="576" spans="1:176">
      <c r="A576">
        <v>560</v>
      </c>
      <c r="B576">
        <v>1626127432.6</v>
      </c>
      <c r="C576">
        <v>1118.09999990463</v>
      </c>
      <c r="D576" t="s">
        <v>1414</v>
      </c>
      <c r="E576" t="s">
        <v>1415</v>
      </c>
      <c r="F576">
        <v>1</v>
      </c>
      <c r="I576">
        <v>1626127431.6</v>
      </c>
      <c r="J576">
        <f>(K576)/1000</f>
        <v>0</v>
      </c>
      <c r="K576">
        <f>1000*CC576*AI576*(BY576-BZ576)/(100*BR576*(1000-AI576*BY576))</f>
        <v>0</v>
      </c>
      <c r="L576">
        <f>CC576*AI576*(BX576-BW576*(1000-AI576*BZ576)/(1000-AI576*BY576))/(100*BR576)</f>
        <v>0</v>
      </c>
      <c r="M576">
        <f>BW576 - IF(AI576&gt;1, L576*BR576*100.0/(AK576*CK576), 0)</f>
        <v>0</v>
      </c>
      <c r="N576">
        <f>((T576-J576/2)*M576-L576)/(T576+J576/2)</f>
        <v>0</v>
      </c>
      <c r="O576">
        <f>N576*(CD576+CE576)/1000.0</f>
        <v>0</v>
      </c>
      <c r="P576">
        <f>(BW576 - IF(AI576&gt;1, L576*BR576*100.0/(AK576*CK576), 0))*(CD576+CE576)/1000.0</f>
        <v>0</v>
      </c>
      <c r="Q576">
        <f>2.0/((1/S576-1/R576)+SIGN(S576)*SQRT((1/S576-1/R576)*(1/S576-1/R576) + 4*BS576/((BS576+1)*(BS576+1))*(2*1/S576*1/R576-1/R576*1/R576)))</f>
        <v>0</v>
      </c>
      <c r="R576">
        <f>IF(LEFT(BT576,1)&lt;&gt;"0",IF(LEFT(BT576,1)="1",3.0,BU576),$D$5+$E$5*(CK576*CD576/($K$5*1000))+$F$5*(CK576*CD576/($K$5*1000))*MAX(MIN(BR576,$J$5),$I$5)*MAX(MIN(BR576,$J$5),$I$5)+$G$5*MAX(MIN(BR576,$J$5),$I$5)*(CK576*CD576/($K$5*1000))+$H$5*(CK576*CD576/($K$5*1000))*(CK576*CD576/($K$5*1000)))</f>
        <v>0</v>
      </c>
      <c r="S576">
        <f>J576*(1000-(1000*0.61365*exp(17.502*W576/(240.97+W576))/(CD576+CE576)+BY576)/2)/(1000*0.61365*exp(17.502*W576/(240.97+W576))/(CD576+CE576)-BY576)</f>
        <v>0</v>
      </c>
      <c r="T576">
        <f>1/((BS576+1)/(Q576/1.6)+1/(R576/1.37)) + BS576/((BS576+1)/(Q576/1.6) + BS576/(R576/1.37))</f>
        <v>0</v>
      </c>
      <c r="U576">
        <f>(BN576*BQ576)</f>
        <v>0</v>
      </c>
      <c r="V576">
        <f>(CF576+(U576+2*0.95*5.67E-8*(((CF576+$B$7)+273)^4-(CF576+273)^4)-44100*J576)/(1.84*29.3*R576+8*0.95*5.67E-8*(CF576+273)^3))</f>
        <v>0</v>
      </c>
      <c r="W576">
        <f>($C$7*CG576+$D$7*CH576+$E$7*V576)</f>
        <v>0</v>
      </c>
      <c r="X576">
        <f>0.61365*exp(17.502*W576/(240.97+W576))</f>
        <v>0</v>
      </c>
      <c r="Y576">
        <f>(Z576/AA576*100)</f>
        <v>0</v>
      </c>
      <c r="Z576">
        <f>BY576*(CD576+CE576)/1000</f>
        <v>0</v>
      </c>
      <c r="AA576">
        <f>0.61365*exp(17.502*CF576/(240.97+CF576))</f>
        <v>0</v>
      </c>
      <c r="AB576">
        <f>(X576-BY576*(CD576+CE576)/1000)</f>
        <v>0</v>
      </c>
      <c r="AC576">
        <f>(-J576*44100)</f>
        <v>0</v>
      </c>
      <c r="AD576">
        <f>2*29.3*R576*0.92*(CF576-W576)</f>
        <v>0</v>
      </c>
      <c r="AE576">
        <f>2*0.95*5.67E-8*(((CF576+$B$7)+273)^4-(W576+273)^4)</f>
        <v>0</v>
      </c>
      <c r="AF576">
        <f>U576+AE576+AC576+AD576</f>
        <v>0</v>
      </c>
      <c r="AG576">
        <v>7</v>
      </c>
      <c r="AH576">
        <v>1</v>
      </c>
      <c r="AI576">
        <f>IF(AG576*$H$13&gt;=AK576,1.0,(AK576/(AK576-AG576*$H$13)))</f>
        <v>0</v>
      </c>
      <c r="AJ576">
        <f>(AI576-1)*100</f>
        <v>0</v>
      </c>
      <c r="AK576">
        <f>MAX(0,($B$13+$C$13*CK576)/(1+$D$13*CK576)*CD576/(CF576+273)*$E$13)</f>
        <v>0</v>
      </c>
      <c r="AL576" t="s">
        <v>292</v>
      </c>
      <c r="AM576" t="s">
        <v>292</v>
      </c>
      <c r="AN576">
        <v>0</v>
      </c>
      <c r="AO576">
        <v>0</v>
      </c>
      <c r="AP576">
        <f>1-AN576/AO576</f>
        <v>0</v>
      </c>
      <c r="AQ576">
        <v>0</v>
      </c>
      <c r="AR576" t="s">
        <v>292</v>
      </c>
      <c r="AS576" t="s">
        <v>292</v>
      </c>
      <c r="AT576">
        <v>0</v>
      </c>
      <c r="AU576">
        <v>0</v>
      </c>
      <c r="AV576">
        <f>1-AT576/AU576</f>
        <v>0</v>
      </c>
      <c r="AW576">
        <v>0.5</v>
      </c>
      <c r="AX576">
        <f>BO576</f>
        <v>0</v>
      </c>
      <c r="AY576">
        <f>L576</f>
        <v>0</v>
      </c>
      <c r="AZ576">
        <f>AV576*AW576*AX576</f>
        <v>0</v>
      </c>
      <c r="BA576">
        <f>(AY576-AQ576)/AX576</f>
        <v>0</v>
      </c>
      <c r="BB576">
        <f>(AO576-AU576)/AU576</f>
        <v>0</v>
      </c>
      <c r="BC576">
        <f>AN576/(AP576+AN576/AU576)</f>
        <v>0</v>
      </c>
      <c r="BD576" t="s">
        <v>292</v>
      </c>
      <c r="BE576">
        <v>0</v>
      </c>
      <c r="BF576">
        <f>IF(BE576&lt;&gt;0, BE576, BC576)</f>
        <v>0</v>
      </c>
      <c r="BG576">
        <f>1-BF576/AU576</f>
        <v>0</v>
      </c>
      <c r="BH576">
        <f>(AU576-AT576)/(AU576-BF576)</f>
        <v>0</v>
      </c>
      <c r="BI576">
        <f>(AO576-AU576)/(AO576-BF576)</f>
        <v>0</v>
      </c>
      <c r="BJ576">
        <f>(AU576-AT576)/(AU576-AN576)</f>
        <v>0</v>
      </c>
      <c r="BK576">
        <f>(AO576-AU576)/(AO576-AN576)</f>
        <v>0</v>
      </c>
      <c r="BL576">
        <f>(BH576*BF576/AT576)</f>
        <v>0</v>
      </c>
      <c r="BM576">
        <f>(1-BL576)</f>
        <v>0</v>
      </c>
      <c r="BN576">
        <f>$B$11*CL576+$C$11*CM576+$F$11*CN576*(1-CQ576)</f>
        <v>0</v>
      </c>
      <c r="BO576">
        <f>BN576*BP576</f>
        <v>0</v>
      </c>
      <c r="BP576">
        <f>($B$11*$D$9+$C$11*$D$9+$F$11*((DA576+CS576)/MAX(DA576+CS576+DB576, 0.1)*$I$9+DB576/MAX(DA576+CS576+DB576, 0.1)*$J$9))/($B$11+$C$11+$F$11)</f>
        <v>0</v>
      </c>
      <c r="BQ576">
        <f>($B$11*$K$9+$C$11*$K$9+$F$11*((DA576+CS576)/MAX(DA576+CS576+DB576, 0.1)*$P$9+DB576/MAX(DA576+CS576+DB576, 0.1)*$Q$9))/($B$11+$C$11+$F$11)</f>
        <v>0</v>
      </c>
      <c r="BR576">
        <v>6</v>
      </c>
      <c r="BS576">
        <v>0.5</v>
      </c>
      <c r="BT576" t="s">
        <v>293</v>
      </c>
      <c r="BU576">
        <v>2</v>
      </c>
      <c r="BV576">
        <v>1626127431.6</v>
      </c>
      <c r="BW576">
        <v>399.99</v>
      </c>
      <c r="BX576">
        <v>419.976333333333</v>
      </c>
      <c r="BY576">
        <v>19.8313666666667</v>
      </c>
      <c r="BZ576">
        <v>12.8762333333333</v>
      </c>
      <c r="CA576">
        <v>397.863666666667</v>
      </c>
      <c r="CB576">
        <v>19.7693666666667</v>
      </c>
      <c r="CC576">
        <v>900.024333333333</v>
      </c>
      <c r="CD576">
        <v>100.766</v>
      </c>
      <c r="CE576">
        <v>0.113728333333333</v>
      </c>
      <c r="CF576">
        <v>35.4741</v>
      </c>
      <c r="CG576">
        <v>32.7396333333333</v>
      </c>
      <c r="CH576">
        <v>999.9</v>
      </c>
      <c r="CI576">
        <v>0</v>
      </c>
      <c r="CJ576">
        <v>0</v>
      </c>
      <c r="CK576">
        <v>10008.3</v>
      </c>
      <c r="CL576">
        <v>0</v>
      </c>
      <c r="CM576">
        <v>0.221023</v>
      </c>
      <c r="CN576">
        <v>1460.04666666667</v>
      </c>
      <c r="CO576">
        <v>0.972996333333333</v>
      </c>
      <c r="CP576">
        <v>0.0270037666666667</v>
      </c>
      <c r="CQ576">
        <v>0</v>
      </c>
      <c r="CR576">
        <v>885.395666666667</v>
      </c>
      <c r="CS576">
        <v>4.99999</v>
      </c>
      <c r="CT576">
        <v>13049.4333333333</v>
      </c>
      <c r="CU576">
        <v>12728.7333333333</v>
      </c>
      <c r="CV576">
        <v>41.687</v>
      </c>
      <c r="CW576">
        <v>43</v>
      </c>
      <c r="CX576">
        <v>42.437</v>
      </c>
      <c r="CY576">
        <v>42.708</v>
      </c>
      <c r="CZ576">
        <v>44.437</v>
      </c>
      <c r="DA576">
        <v>1415.75666666667</v>
      </c>
      <c r="DB576">
        <v>39.29</v>
      </c>
      <c r="DC576">
        <v>0</v>
      </c>
      <c r="DD576">
        <v>1626127441.9</v>
      </c>
      <c r="DE576">
        <v>0</v>
      </c>
      <c r="DF576">
        <v>885.3898</v>
      </c>
      <c r="DG576">
        <v>0.531923078295091</v>
      </c>
      <c r="DH576">
        <v>10.6846153482828</v>
      </c>
      <c r="DI576">
        <v>13047.688</v>
      </c>
      <c r="DJ576">
        <v>15</v>
      </c>
      <c r="DK576">
        <v>1626126261</v>
      </c>
      <c r="DL576" t="s">
        <v>294</v>
      </c>
      <c r="DM576">
        <v>1626126255</v>
      </c>
      <c r="DN576">
        <v>1626126261</v>
      </c>
      <c r="DO576">
        <v>7</v>
      </c>
      <c r="DP576">
        <v>0.339</v>
      </c>
      <c r="DQ576">
        <v>0.02</v>
      </c>
      <c r="DR576">
        <v>2.158</v>
      </c>
      <c r="DS576">
        <v>-0.064</v>
      </c>
      <c r="DT576">
        <v>420</v>
      </c>
      <c r="DU576">
        <v>4</v>
      </c>
      <c r="DV576">
        <v>0.09</v>
      </c>
      <c r="DW576">
        <v>0.05</v>
      </c>
      <c r="DX576">
        <v>-20.0151658536585</v>
      </c>
      <c r="DY576">
        <v>0.286103832752605</v>
      </c>
      <c r="DZ576">
        <v>0.0416866569853318</v>
      </c>
      <c r="EA576">
        <v>1</v>
      </c>
      <c r="EB576">
        <v>885.416151515151</v>
      </c>
      <c r="EC576">
        <v>0.0163269108622468</v>
      </c>
      <c r="ED576">
        <v>0.173746440331896</v>
      </c>
      <c r="EE576">
        <v>1</v>
      </c>
      <c r="EF576">
        <v>6.92784317073171</v>
      </c>
      <c r="EG576">
        <v>0.151647386759585</v>
      </c>
      <c r="EH576">
        <v>0.0222795747473346</v>
      </c>
      <c r="EI576">
        <v>0</v>
      </c>
      <c r="EJ576">
        <v>2</v>
      </c>
      <c r="EK576">
        <v>3</v>
      </c>
      <c r="EL576" t="s">
        <v>340</v>
      </c>
      <c r="EM576">
        <v>100</v>
      </c>
      <c r="EN576">
        <v>100</v>
      </c>
      <c r="EO576">
        <v>2.126</v>
      </c>
      <c r="EP576">
        <v>0.0622</v>
      </c>
      <c r="EQ576">
        <v>1.36772170046793</v>
      </c>
      <c r="ER576">
        <v>0.00225868272383977</v>
      </c>
      <c r="ES576">
        <v>-9.96746185667655e-07</v>
      </c>
      <c r="ET576">
        <v>2.83711317370827e-10</v>
      </c>
      <c r="EU576">
        <v>-0.063082517618382</v>
      </c>
      <c r="EV576">
        <v>-0.00217948432402501</v>
      </c>
      <c r="EW576">
        <v>0.000453263451741206</v>
      </c>
      <c r="EX576">
        <v>-1.16319206543697e-06</v>
      </c>
      <c r="EY576">
        <v>-2</v>
      </c>
      <c r="EZ576">
        <v>2196</v>
      </c>
      <c r="FA576">
        <v>1</v>
      </c>
      <c r="FB576">
        <v>25</v>
      </c>
      <c r="FC576">
        <v>19.6</v>
      </c>
      <c r="FD576">
        <v>19.5</v>
      </c>
      <c r="FE576">
        <v>18</v>
      </c>
      <c r="FF576">
        <v>951.368</v>
      </c>
      <c r="FG576">
        <v>438.29</v>
      </c>
      <c r="FH576">
        <v>43.743</v>
      </c>
      <c r="FI576">
        <v>25.9558</v>
      </c>
      <c r="FJ576">
        <v>30.0007</v>
      </c>
      <c r="FK576">
        <v>25.7843</v>
      </c>
      <c r="FL576">
        <v>25.7924</v>
      </c>
      <c r="FM576">
        <v>25.4828</v>
      </c>
      <c r="FN576">
        <v>31.8592</v>
      </c>
      <c r="FO576">
        <v>0</v>
      </c>
      <c r="FP576">
        <v>44.82</v>
      </c>
      <c r="FQ576">
        <v>420</v>
      </c>
      <c r="FR576">
        <v>13.0159</v>
      </c>
      <c r="FS576">
        <v>101.399</v>
      </c>
      <c r="FT576">
        <v>102</v>
      </c>
    </row>
    <row r="577" spans="1:176">
      <c r="A577">
        <v>561</v>
      </c>
      <c r="B577">
        <v>1626127434.6</v>
      </c>
      <c r="C577">
        <v>1120.09999990463</v>
      </c>
      <c r="D577" t="s">
        <v>1416</v>
      </c>
      <c r="E577" t="s">
        <v>1417</v>
      </c>
      <c r="F577">
        <v>1</v>
      </c>
      <c r="I577">
        <v>1626127433.6</v>
      </c>
      <c r="J577">
        <f>(K577)/1000</f>
        <v>0</v>
      </c>
      <c r="K577">
        <f>1000*CC577*AI577*(BY577-BZ577)/(100*BR577*(1000-AI577*BY577))</f>
        <v>0</v>
      </c>
      <c r="L577">
        <f>CC577*AI577*(BX577-BW577*(1000-AI577*BZ577)/(1000-AI577*BY577))/(100*BR577)</f>
        <v>0</v>
      </c>
      <c r="M577">
        <f>BW577 - IF(AI577&gt;1, L577*BR577*100.0/(AK577*CK577), 0)</f>
        <v>0</v>
      </c>
      <c r="N577">
        <f>((T577-J577/2)*M577-L577)/(T577+J577/2)</f>
        <v>0</v>
      </c>
      <c r="O577">
        <f>N577*(CD577+CE577)/1000.0</f>
        <v>0</v>
      </c>
      <c r="P577">
        <f>(BW577 - IF(AI577&gt;1, L577*BR577*100.0/(AK577*CK577), 0))*(CD577+CE577)/1000.0</f>
        <v>0</v>
      </c>
      <c r="Q577">
        <f>2.0/((1/S577-1/R577)+SIGN(S577)*SQRT((1/S577-1/R577)*(1/S577-1/R577) + 4*BS577/((BS577+1)*(BS577+1))*(2*1/S577*1/R577-1/R577*1/R577)))</f>
        <v>0</v>
      </c>
      <c r="R577">
        <f>IF(LEFT(BT577,1)&lt;&gt;"0",IF(LEFT(BT577,1)="1",3.0,BU577),$D$5+$E$5*(CK577*CD577/($K$5*1000))+$F$5*(CK577*CD577/($K$5*1000))*MAX(MIN(BR577,$J$5),$I$5)*MAX(MIN(BR577,$J$5),$I$5)+$G$5*MAX(MIN(BR577,$J$5),$I$5)*(CK577*CD577/($K$5*1000))+$H$5*(CK577*CD577/($K$5*1000))*(CK577*CD577/($K$5*1000)))</f>
        <v>0</v>
      </c>
      <c r="S577">
        <f>J577*(1000-(1000*0.61365*exp(17.502*W577/(240.97+W577))/(CD577+CE577)+BY577)/2)/(1000*0.61365*exp(17.502*W577/(240.97+W577))/(CD577+CE577)-BY577)</f>
        <v>0</v>
      </c>
      <c r="T577">
        <f>1/((BS577+1)/(Q577/1.6)+1/(R577/1.37)) + BS577/((BS577+1)/(Q577/1.6) + BS577/(R577/1.37))</f>
        <v>0</v>
      </c>
      <c r="U577">
        <f>(BN577*BQ577)</f>
        <v>0</v>
      </c>
      <c r="V577">
        <f>(CF577+(U577+2*0.95*5.67E-8*(((CF577+$B$7)+273)^4-(CF577+273)^4)-44100*J577)/(1.84*29.3*R577+8*0.95*5.67E-8*(CF577+273)^3))</f>
        <v>0</v>
      </c>
      <c r="W577">
        <f>($C$7*CG577+$D$7*CH577+$E$7*V577)</f>
        <v>0</v>
      </c>
      <c r="X577">
        <f>0.61365*exp(17.502*W577/(240.97+W577))</f>
        <v>0</v>
      </c>
      <c r="Y577">
        <f>(Z577/AA577*100)</f>
        <v>0</v>
      </c>
      <c r="Z577">
        <f>BY577*(CD577+CE577)/1000</f>
        <v>0</v>
      </c>
      <c r="AA577">
        <f>0.61365*exp(17.502*CF577/(240.97+CF577))</f>
        <v>0</v>
      </c>
      <c r="AB577">
        <f>(X577-BY577*(CD577+CE577)/1000)</f>
        <v>0</v>
      </c>
      <c r="AC577">
        <f>(-J577*44100)</f>
        <v>0</v>
      </c>
      <c r="AD577">
        <f>2*29.3*R577*0.92*(CF577-W577)</f>
        <v>0</v>
      </c>
      <c r="AE577">
        <f>2*0.95*5.67E-8*(((CF577+$B$7)+273)^4-(W577+273)^4)</f>
        <v>0</v>
      </c>
      <c r="AF577">
        <f>U577+AE577+AC577+AD577</f>
        <v>0</v>
      </c>
      <c r="AG577">
        <v>7</v>
      </c>
      <c r="AH577">
        <v>1</v>
      </c>
      <c r="AI577">
        <f>IF(AG577*$H$13&gt;=AK577,1.0,(AK577/(AK577-AG577*$H$13)))</f>
        <v>0</v>
      </c>
      <c r="AJ577">
        <f>(AI577-1)*100</f>
        <v>0</v>
      </c>
      <c r="AK577">
        <f>MAX(0,($B$13+$C$13*CK577)/(1+$D$13*CK577)*CD577/(CF577+273)*$E$13)</f>
        <v>0</v>
      </c>
      <c r="AL577" t="s">
        <v>292</v>
      </c>
      <c r="AM577" t="s">
        <v>292</v>
      </c>
      <c r="AN577">
        <v>0</v>
      </c>
      <c r="AO577">
        <v>0</v>
      </c>
      <c r="AP577">
        <f>1-AN577/AO577</f>
        <v>0</v>
      </c>
      <c r="AQ577">
        <v>0</v>
      </c>
      <c r="AR577" t="s">
        <v>292</v>
      </c>
      <c r="AS577" t="s">
        <v>292</v>
      </c>
      <c r="AT577">
        <v>0</v>
      </c>
      <c r="AU577">
        <v>0</v>
      </c>
      <c r="AV577">
        <f>1-AT577/AU577</f>
        <v>0</v>
      </c>
      <c r="AW577">
        <v>0.5</v>
      </c>
      <c r="AX577">
        <f>BO577</f>
        <v>0</v>
      </c>
      <c r="AY577">
        <f>L577</f>
        <v>0</v>
      </c>
      <c r="AZ577">
        <f>AV577*AW577*AX577</f>
        <v>0</v>
      </c>
      <c r="BA577">
        <f>(AY577-AQ577)/AX577</f>
        <v>0</v>
      </c>
      <c r="BB577">
        <f>(AO577-AU577)/AU577</f>
        <v>0</v>
      </c>
      <c r="BC577">
        <f>AN577/(AP577+AN577/AU577)</f>
        <v>0</v>
      </c>
      <c r="BD577" t="s">
        <v>292</v>
      </c>
      <c r="BE577">
        <v>0</v>
      </c>
      <c r="BF577">
        <f>IF(BE577&lt;&gt;0, BE577, BC577)</f>
        <v>0</v>
      </c>
      <c r="BG577">
        <f>1-BF577/AU577</f>
        <v>0</v>
      </c>
      <c r="BH577">
        <f>(AU577-AT577)/(AU577-BF577)</f>
        <v>0</v>
      </c>
      <c r="BI577">
        <f>(AO577-AU577)/(AO577-BF577)</f>
        <v>0</v>
      </c>
      <c r="BJ577">
        <f>(AU577-AT577)/(AU577-AN577)</f>
        <v>0</v>
      </c>
      <c r="BK577">
        <f>(AO577-AU577)/(AO577-AN577)</f>
        <v>0</v>
      </c>
      <c r="BL577">
        <f>(BH577*BF577/AT577)</f>
        <v>0</v>
      </c>
      <c r="BM577">
        <f>(1-BL577)</f>
        <v>0</v>
      </c>
      <c r="BN577">
        <f>$B$11*CL577+$C$11*CM577+$F$11*CN577*(1-CQ577)</f>
        <v>0</v>
      </c>
      <c r="BO577">
        <f>BN577*BP577</f>
        <v>0</v>
      </c>
      <c r="BP577">
        <f>($B$11*$D$9+$C$11*$D$9+$F$11*((DA577+CS577)/MAX(DA577+CS577+DB577, 0.1)*$I$9+DB577/MAX(DA577+CS577+DB577, 0.1)*$J$9))/($B$11+$C$11+$F$11)</f>
        <v>0</v>
      </c>
      <c r="BQ577">
        <f>($B$11*$K$9+$C$11*$K$9+$F$11*((DA577+CS577)/MAX(DA577+CS577+DB577, 0.1)*$P$9+DB577/MAX(DA577+CS577+DB577, 0.1)*$Q$9))/($B$11+$C$11+$F$11)</f>
        <v>0</v>
      </c>
      <c r="BR577">
        <v>6</v>
      </c>
      <c r="BS577">
        <v>0.5</v>
      </c>
      <c r="BT577" t="s">
        <v>293</v>
      </c>
      <c r="BU577">
        <v>2</v>
      </c>
      <c r="BV577">
        <v>1626127433.6</v>
      </c>
      <c r="BW577">
        <v>400.018</v>
      </c>
      <c r="BX577">
        <v>419.971</v>
      </c>
      <c r="BY577">
        <v>19.8675666666667</v>
      </c>
      <c r="BZ577">
        <v>12.9182</v>
      </c>
      <c r="CA577">
        <v>397.891</v>
      </c>
      <c r="CB577">
        <v>19.8050666666667</v>
      </c>
      <c r="CC577">
        <v>899.963</v>
      </c>
      <c r="CD577">
        <v>100.766</v>
      </c>
      <c r="CE577">
        <v>0.113235666666667</v>
      </c>
      <c r="CF577">
        <v>35.5077333333333</v>
      </c>
      <c r="CG577">
        <v>32.7737666666667</v>
      </c>
      <c r="CH577">
        <v>999.9</v>
      </c>
      <c r="CI577">
        <v>0</v>
      </c>
      <c r="CJ577">
        <v>0</v>
      </c>
      <c r="CK577">
        <v>9999.57666666667</v>
      </c>
      <c r="CL577">
        <v>0</v>
      </c>
      <c r="CM577">
        <v>0.221023</v>
      </c>
      <c r="CN577">
        <v>1459.95</v>
      </c>
      <c r="CO577">
        <v>0.973009</v>
      </c>
      <c r="CP577">
        <v>0.0269914</v>
      </c>
      <c r="CQ577">
        <v>0</v>
      </c>
      <c r="CR577">
        <v>885.446333333333</v>
      </c>
      <c r="CS577">
        <v>4.99999</v>
      </c>
      <c r="CT577">
        <v>13048.8</v>
      </c>
      <c r="CU577">
        <v>12728</v>
      </c>
      <c r="CV577">
        <v>41.687</v>
      </c>
      <c r="CW577">
        <v>43</v>
      </c>
      <c r="CX577">
        <v>42.437</v>
      </c>
      <c r="CY577">
        <v>42.75</v>
      </c>
      <c r="CZ577">
        <v>44.437</v>
      </c>
      <c r="DA577">
        <v>1415.68</v>
      </c>
      <c r="DB577">
        <v>39.27</v>
      </c>
      <c r="DC577">
        <v>0</v>
      </c>
      <c r="DD577">
        <v>1626127443.7</v>
      </c>
      <c r="DE577">
        <v>0</v>
      </c>
      <c r="DF577">
        <v>885.402884615385</v>
      </c>
      <c r="DG577">
        <v>0.217675215356333</v>
      </c>
      <c r="DH577">
        <v>9.3128204959374</v>
      </c>
      <c r="DI577">
        <v>13047.9384615385</v>
      </c>
      <c r="DJ577">
        <v>15</v>
      </c>
      <c r="DK577">
        <v>1626126261</v>
      </c>
      <c r="DL577" t="s">
        <v>294</v>
      </c>
      <c r="DM577">
        <v>1626126255</v>
      </c>
      <c r="DN577">
        <v>1626126261</v>
      </c>
      <c r="DO577">
        <v>7</v>
      </c>
      <c r="DP577">
        <v>0.339</v>
      </c>
      <c r="DQ577">
        <v>0.02</v>
      </c>
      <c r="DR577">
        <v>2.158</v>
      </c>
      <c r="DS577">
        <v>-0.064</v>
      </c>
      <c r="DT577">
        <v>420</v>
      </c>
      <c r="DU577">
        <v>4</v>
      </c>
      <c r="DV577">
        <v>0.09</v>
      </c>
      <c r="DW577">
        <v>0.05</v>
      </c>
      <c r="DX577">
        <v>-20.0053731707317</v>
      </c>
      <c r="DY577">
        <v>0.235578397212565</v>
      </c>
      <c r="DZ577">
        <v>0.0379932601493437</v>
      </c>
      <c r="EA577">
        <v>1</v>
      </c>
      <c r="EB577">
        <v>885.406714285714</v>
      </c>
      <c r="EC577">
        <v>0.0944899654288626</v>
      </c>
      <c r="ED577">
        <v>0.168907510012946</v>
      </c>
      <c r="EE577">
        <v>1</v>
      </c>
      <c r="EF577">
        <v>6.93063658536585</v>
      </c>
      <c r="EG577">
        <v>0.176675540069691</v>
      </c>
      <c r="EH577">
        <v>0.0230840903516829</v>
      </c>
      <c r="EI577">
        <v>0</v>
      </c>
      <c r="EJ577">
        <v>2</v>
      </c>
      <c r="EK577">
        <v>3</v>
      </c>
      <c r="EL577" t="s">
        <v>340</v>
      </c>
      <c r="EM577">
        <v>100</v>
      </c>
      <c r="EN577">
        <v>100</v>
      </c>
      <c r="EO577">
        <v>2.126</v>
      </c>
      <c r="EP577">
        <v>0.0627</v>
      </c>
      <c r="EQ577">
        <v>1.36772170046793</v>
      </c>
      <c r="ER577">
        <v>0.00225868272383977</v>
      </c>
      <c r="ES577">
        <v>-9.96746185667655e-07</v>
      </c>
      <c r="ET577">
        <v>2.83711317370827e-10</v>
      </c>
      <c r="EU577">
        <v>-0.063082517618382</v>
      </c>
      <c r="EV577">
        <v>-0.00217948432402501</v>
      </c>
      <c r="EW577">
        <v>0.000453263451741206</v>
      </c>
      <c r="EX577">
        <v>-1.16319206543697e-06</v>
      </c>
      <c r="EY577">
        <v>-2</v>
      </c>
      <c r="EZ577">
        <v>2196</v>
      </c>
      <c r="FA577">
        <v>1</v>
      </c>
      <c r="FB577">
        <v>25</v>
      </c>
      <c r="FC577">
        <v>19.7</v>
      </c>
      <c r="FD577">
        <v>19.6</v>
      </c>
      <c r="FE577">
        <v>18</v>
      </c>
      <c r="FF577">
        <v>951.366</v>
      </c>
      <c r="FG577">
        <v>438.208</v>
      </c>
      <c r="FH577">
        <v>43.7807</v>
      </c>
      <c r="FI577">
        <v>25.9604</v>
      </c>
      <c r="FJ577">
        <v>30.0008</v>
      </c>
      <c r="FK577">
        <v>25.7872</v>
      </c>
      <c r="FL577">
        <v>25.7953</v>
      </c>
      <c r="FM577">
        <v>25.4838</v>
      </c>
      <c r="FN577">
        <v>31.8592</v>
      </c>
      <c r="FO577">
        <v>0</v>
      </c>
      <c r="FP577">
        <v>44.93</v>
      </c>
      <c r="FQ577">
        <v>420</v>
      </c>
      <c r="FR577">
        <v>13.0104</v>
      </c>
      <c r="FS577">
        <v>101.399</v>
      </c>
      <c r="FT577">
        <v>102</v>
      </c>
    </row>
    <row r="578" spans="1:176">
      <c r="A578">
        <v>562</v>
      </c>
      <c r="B578">
        <v>1626127436.6</v>
      </c>
      <c r="C578">
        <v>1122.09999990463</v>
      </c>
      <c r="D578" t="s">
        <v>1418</v>
      </c>
      <c r="E578" t="s">
        <v>1419</v>
      </c>
      <c r="F578">
        <v>1</v>
      </c>
      <c r="I578">
        <v>1626127435.6</v>
      </c>
      <c r="J578">
        <f>(K578)/1000</f>
        <v>0</v>
      </c>
      <c r="K578">
        <f>1000*CC578*AI578*(BY578-BZ578)/(100*BR578*(1000-AI578*BY578))</f>
        <v>0</v>
      </c>
      <c r="L578">
        <f>CC578*AI578*(BX578-BW578*(1000-AI578*BZ578)/(1000-AI578*BY578))/(100*BR578)</f>
        <v>0</v>
      </c>
      <c r="M578">
        <f>BW578 - IF(AI578&gt;1, L578*BR578*100.0/(AK578*CK578), 0)</f>
        <v>0</v>
      </c>
      <c r="N578">
        <f>((T578-J578/2)*M578-L578)/(T578+J578/2)</f>
        <v>0</v>
      </c>
      <c r="O578">
        <f>N578*(CD578+CE578)/1000.0</f>
        <v>0</v>
      </c>
      <c r="P578">
        <f>(BW578 - IF(AI578&gt;1, L578*BR578*100.0/(AK578*CK578), 0))*(CD578+CE578)/1000.0</f>
        <v>0</v>
      </c>
      <c r="Q578">
        <f>2.0/((1/S578-1/R578)+SIGN(S578)*SQRT((1/S578-1/R578)*(1/S578-1/R578) + 4*BS578/((BS578+1)*(BS578+1))*(2*1/S578*1/R578-1/R578*1/R578)))</f>
        <v>0</v>
      </c>
      <c r="R578">
        <f>IF(LEFT(BT578,1)&lt;&gt;"0",IF(LEFT(BT578,1)="1",3.0,BU578),$D$5+$E$5*(CK578*CD578/($K$5*1000))+$F$5*(CK578*CD578/($K$5*1000))*MAX(MIN(BR578,$J$5),$I$5)*MAX(MIN(BR578,$J$5),$I$5)+$G$5*MAX(MIN(BR578,$J$5),$I$5)*(CK578*CD578/($K$5*1000))+$H$5*(CK578*CD578/($K$5*1000))*(CK578*CD578/($K$5*1000)))</f>
        <v>0</v>
      </c>
      <c r="S578">
        <f>J578*(1000-(1000*0.61365*exp(17.502*W578/(240.97+W578))/(CD578+CE578)+BY578)/2)/(1000*0.61365*exp(17.502*W578/(240.97+W578))/(CD578+CE578)-BY578)</f>
        <v>0</v>
      </c>
      <c r="T578">
        <f>1/((BS578+1)/(Q578/1.6)+1/(R578/1.37)) + BS578/((BS578+1)/(Q578/1.6) + BS578/(R578/1.37))</f>
        <v>0</v>
      </c>
      <c r="U578">
        <f>(BN578*BQ578)</f>
        <v>0</v>
      </c>
      <c r="V578">
        <f>(CF578+(U578+2*0.95*5.67E-8*(((CF578+$B$7)+273)^4-(CF578+273)^4)-44100*J578)/(1.84*29.3*R578+8*0.95*5.67E-8*(CF578+273)^3))</f>
        <v>0</v>
      </c>
      <c r="W578">
        <f>($C$7*CG578+$D$7*CH578+$E$7*V578)</f>
        <v>0</v>
      </c>
      <c r="X578">
        <f>0.61365*exp(17.502*W578/(240.97+W578))</f>
        <v>0</v>
      </c>
      <c r="Y578">
        <f>(Z578/AA578*100)</f>
        <v>0</v>
      </c>
      <c r="Z578">
        <f>BY578*(CD578+CE578)/1000</f>
        <v>0</v>
      </c>
      <c r="AA578">
        <f>0.61365*exp(17.502*CF578/(240.97+CF578))</f>
        <v>0</v>
      </c>
      <c r="AB578">
        <f>(X578-BY578*(CD578+CE578)/1000)</f>
        <v>0</v>
      </c>
      <c r="AC578">
        <f>(-J578*44100)</f>
        <v>0</v>
      </c>
      <c r="AD578">
        <f>2*29.3*R578*0.92*(CF578-W578)</f>
        <v>0</v>
      </c>
      <c r="AE578">
        <f>2*0.95*5.67E-8*(((CF578+$B$7)+273)^4-(W578+273)^4)</f>
        <v>0</v>
      </c>
      <c r="AF578">
        <f>U578+AE578+AC578+AD578</f>
        <v>0</v>
      </c>
      <c r="AG578">
        <v>7</v>
      </c>
      <c r="AH578">
        <v>1</v>
      </c>
      <c r="AI578">
        <f>IF(AG578*$H$13&gt;=AK578,1.0,(AK578/(AK578-AG578*$H$13)))</f>
        <v>0</v>
      </c>
      <c r="AJ578">
        <f>(AI578-1)*100</f>
        <v>0</v>
      </c>
      <c r="AK578">
        <f>MAX(0,($B$13+$C$13*CK578)/(1+$D$13*CK578)*CD578/(CF578+273)*$E$13)</f>
        <v>0</v>
      </c>
      <c r="AL578" t="s">
        <v>292</v>
      </c>
      <c r="AM578" t="s">
        <v>292</v>
      </c>
      <c r="AN578">
        <v>0</v>
      </c>
      <c r="AO578">
        <v>0</v>
      </c>
      <c r="AP578">
        <f>1-AN578/AO578</f>
        <v>0</v>
      </c>
      <c r="AQ578">
        <v>0</v>
      </c>
      <c r="AR578" t="s">
        <v>292</v>
      </c>
      <c r="AS578" t="s">
        <v>292</v>
      </c>
      <c r="AT578">
        <v>0</v>
      </c>
      <c r="AU578">
        <v>0</v>
      </c>
      <c r="AV578">
        <f>1-AT578/AU578</f>
        <v>0</v>
      </c>
      <c r="AW578">
        <v>0.5</v>
      </c>
      <c r="AX578">
        <f>BO578</f>
        <v>0</v>
      </c>
      <c r="AY578">
        <f>L578</f>
        <v>0</v>
      </c>
      <c r="AZ578">
        <f>AV578*AW578*AX578</f>
        <v>0</v>
      </c>
      <c r="BA578">
        <f>(AY578-AQ578)/AX578</f>
        <v>0</v>
      </c>
      <c r="BB578">
        <f>(AO578-AU578)/AU578</f>
        <v>0</v>
      </c>
      <c r="BC578">
        <f>AN578/(AP578+AN578/AU578)</f>
        <v>0</v>
      </c>
      <c r="BD578" t="s">
        <v>292</v>
      </c>
      <c r="BE578">
        <v>0</v>
      </c>
      <c r="BF578">
        <f>IF(BE578&lt;&gt;0, BE578, BC578)</f>
        <v>0</v>
      </c>
      <c r="BG578">
        <f>1-BF578/AU578</f>
        <v>0</v>
      </c>
      <c r="BH578">
        <f>(AU578-AT578)/(AU578-BF578)</f>
        <v>0</v>
      </c>
      <c r="BI578">
        <f>(AO578-AU578)/(AO578-BF578)</f>
        <v>0</v>
      </c>
      <c r="BJ578">
        <f>(AU578-AT578)/(AU578-AN578)</f>
        <v>0</v>
      </c>
      <c r="BK578">
        <f>(AO578-AU578)/(AO578-AN578)</f>
        <v>0</v>
      </c>
      <c r="BL578">
        <f>(BH578*BF578/AT578)</f>
        <v>0</v>
      </c>
      <c r="BM578">
        <f>(1-BL578)</f>
        <v>0</v>
      </c>
      <c r="BN578">
        <f>$B$11*CL578+$C$11*CM578+$F$11*CN578*(1-CQ578)</f>
        <v>0</v>
      </c>
      <c r="BO578">
        <f>BN578*BP578</f>
        <v>0</v>
      </c>
      <c r="BP578">
        <f>($B$11*$D$9+$C$11*$D$9+$F$11*((DA578+CS578)/MAX(DA578+CS578+DB578, 0.1)*$I$9+DB578/MAX(DA578+CS578+DB578, 0.1)*$J$9))/($B$11+$C$11+$F$11)</f>
        <v>0</v>
      </c>
      <c r="BQ578">
        <f>($B$11*$K$9+$C$11*$K$9+$F$11*((DA578+CS578)/MAX(DA578+CS578+DB578, 0.1)*$P$9+DB578/MAX(DA578+CS578+DB578, 0.1)*$Q$9))/($B$11+$C$11+$F$11)</f>
        <v>0</v>
      </c>
      <c r="BR578">
        <v>6</v>
      </c>
      <c r="BS578">
        <v>0.5</v>
      </c>
      <c r="BT578" t="s">
        <v>293</v>
      </c>
      <c r="BU578">
        <v>2</v>
      </c>
      <c r="BV578">
        <v>1626127435.6</v>
      </c>
      <c r="BW578">
        <v>400.053666666667</v>
      </c>
      <c r="BX578">
        <v>419.935333333333</v>
      </c>
      <c r="BY578">
        <v>19.9047</v>
      </c>
      <c r="BZ578">
        <v>12.9466333333333</v>
      </c>
      <c r="CA578">
        <v>397.926666666667</v>
      </c>
      <c r="CB578">
        <v>19.8416666666667</v>
      </c>
      <c r="CC578">
        <v>900</v>
      </c>
      <c r="CD578">
        <v>100.766</v>
      </c>
      <c r="CE578">
        <v>0.113669333333333</v>
      </c>
      <c r="CF578">
        <v>35.5384666666667</v>
      </c>
      <c r="CG578">
        <v>32.8048</v>
      </c>
      <c r="CH578">
        <v>999.9</v>
      </c>
      <c r="CI578">
        <v>0</v>
      </c>
      <c r="CJ578">
        <v>0</v>
      </c>
      <c r="CK578">
        <v>9990.83666666666</v>
      </c>
      <c r="CL578">
        <v>0</v>
      </c>
      <c r="CM578">
        <v>0.221023</v>
      </c>
      <c r="CN578">
        <v>1460.13</v>
      </c>
      <c r="CO578">
        <v>0.972996333333333</v>
      </c>
      <c r="CP578">
        <v>0.0270036333333333</v>
      </c>
      <c r="CQ578">
        <v>0</v>
      </c>
      <c r="CR578">
        <v>885.469</v>
      </c>
      <c r="CS578">
        <v>4.99999</v>
      </c>
      <c r="CT578">
        <v>13051.1666666667</v>
      </c>
      <c r="CU578">
        <v>12729.5</v>
      </c>
      <c r="CV578">
        <v>41.687</v>
      </c>
      <c r="CW578">
        <v>43</v>
      </c>
      <c r="CX578">
        <v>42.437</v>
      </c>
      <c r="CY578">
        <v>42.75</v>
      </c>
      <c r="CZ578">
        <v>44.437</v>
      </c>
      <c r="DA578">
        <v>1415.83666666667</v>
      </c>
      <c r="DB578">
        <v>39.2933333333333</v>
      </c>
      <c r="DC578">
        <v>0</v>
      </c>
      <c r="DD578">
        <v>1626127446.1</v>
      </c>
      <c r="DE578">
        <v>0</v>
      </c>
      <c r="DF578">
        <v>885.419730769231</v>
      </c>
      <c r="DG578">
        <v>-0.141641017867304</v>
      </c>
      <c r="DH578">
        <v>13.0666666592706</v>
      </c>
      <c r="DI578">
        <v>13048.5230769231</v>
      </c>
      <c r="DJ578">
        <v>15</v>
      </c>
      <c r="DK578">
        <v>1626126261</v>
      </c>
      <c r="DL578" t="s">
        <v>294</v>
      </c>
      <c r="DM578">
        <v>1626126255</v>
      </c>
      <c r="DN578">
        <v>1626126261</v>
      </c>
      <c r="DO578">
        <v>7</v>
      </c>
      <c r="DP578">
        <v>0.339</v>
      </c>
      <c r="DQ578">
        <v>0.02</v>
      </c>
      <c r="DR578">
        <v>2.158</v>
      </c>
      <c r="DS578">
        <v>-0.064</v>
      </c>
      <c r="DT578">
        <v>420</v>
      </c>
      <c r="DU578">
        <v>4</v>
      </c>
      <c r="DV578">
        <v>0.09</v>
      </c>
      <c r="DW578">
        <v>0.05</v>
      </c>
      <c r="DX578">
        <v>-19.9933390243902</v>
      </c>
      <c r="DY578">
        <v>0.335232752613182</v>
      </c>
      <c r="DZ578">
        <v>0.0467895541711604</v>
      </c>
      <c r="EA578">
        <v>1</v>
      </c>
      <c r="EB578">
        <v>885.415151515152</v>
      </c>
      <c r="EC578">
        <v>0.062104653952541</v>
      </c>
      <c r="ED578">
        <v>0.177958306525261</v>
      </c>
      <c r="EE578">
        <v>1</v>
      </c>
      <c r="EF578">
        <v>6.93644146341463</v>
      </c>
      <c r="EG578">
        <v>0.144727735191636</v>
      </c>
      <c r="EH578">
        <v>0.0204798814498492</v>
      </c>
      <c r="EI578">
        <v>0</v>
      </c>
      <c r="EJ578">
        <v>2</v>
      </c>
      <c r="EK578">
        <v>3</v>
      </c>
      <c r="EL578" t="s">
        <v>340</v>
      </c>
      <c r="EM578">
        <v>100</v>
      </c>
      <c r="EN578">
        <v>100</v>
      </c>
      <c r="EO578">
        <v>2.127</v>
      </c>
      <c r="EP578">
        <v>0.0633</v>
      </c>
      <c r="EQ578">
        <v>1.36772170046793</v>
      </c>
      <c r="ER578">
        <v>0.00225868272383977</v>
      </c>
      <c r="ES578">
        <v>-9.96746185667655e-07</v>
      </c>
      <c r="ET578">
        <v>2.83711317370827e-10</v>
      </c>
      <c r="EU578">
        <v>-0.063082517618382</v>
      </c>
      <c r="EV578">
        <v>-0.00217948432402501</v>
      </c>
      <c r="EW578">
        <v>0.000453263451741206</v>
      </c>
      <c r="EX578">
        <v>-1.16319206543697e-06</v>
      </c>
      <c r="EY578">
        <v>-2</v>
      </c>
      <c r="EZ578">
        <v>2196</v>
      </c>
      <c r="FA578">
        <v>1</v>
      </c>
      <c r="FB578">
        <v>25</v>
      </c>
      <c r="FC578">
        <v>19.7</v>
      </c>
      <c r="FD578">
        <v>19.6</v>
      </c>
      <c r="FE578">
        <v>18</v>
      </c>
      <c r="FF578">
        <v>951.262</v>
      </c>
      <c r="FG578">
        <v>438.259</v>
      </c>
      <c r="FH578">
        <v>43.8181</v>
      </c>
      <c r="FI578">
        <v>25.9648</v>
      </c>
      <c r="FJ578">
        <v>30.0008</v>
      </c>
      <c r="FK578">
        <v>25.7902</v>
      </c>
      <c r="FL578">
        <v>25.7978</v>
      </c>
      <c r="FM578">
        <v>25.4842</v>
      </c>
      <c r="FN578">
        <v>31.566</v>
      </c>
      <c r="FO578">
        <v>0</v>
      </c>
      <c r="FP578">
        <v>45.03</v>
      </c>
      <c r="FQ578">
        <v>420</v>
      </c>
      <c r="FR578">
        <v>13.1301</v>
      </c>
      <c r="FS578">
        <v>101.399</v>
      </c>
      <c r="FT578">
        <v>101.999</v>
      </c>
    </row>
    <row r="579" spans="1:176">
      <c r="A579">
        <v>563</v>
      </c>
      <c r="B579">
        <v>1626127438.6</v>
      </c>
      <c r="C579">
        <v>1124.09999990463</v>
      </c>
      <c r="D579" t="s">
        <v>1420</v>
      </c>
      <c r="E579" t="s">
        <v>1421</v>
      </c>
      <c r="F579">
        <v>1</v>
      </c>
      <c r="I579">
        <v>1626127437.6</v>
      </c>
      <c r="J579">
        <f>(K579)/1000</f>
        <v>0</v>
      </c>
      <c r="K579">
        <f>1000*CC579*AI579*(BY579-BZ579)/(100*BR579*(1000-AI579*BY579))</f>
        <v>0</v>
      </c>
      <c r="L579">
        <f>CC579*AI579*(BX579-BW579*(1000-AI579*BZ579)/(1000-AI579*BY579))/(100*BR579)</f>
        <v>0</v>
      </c>
      <c r="M579">
        <f>BW579 - IF(AI579&gt;1, L579*BR579*100.0/(AK579*CK579), 0)</f>
        <v>0</v>
      </c>
      <c r="N579">
        <f>((T579-J579/2)*M579-L579)/(T579+J579/2)</f>
        <v>0</v>
      </c>
      <c r="O579">
        <f>N579*(CD579+CE579)/1000.0</f>
        <v>0</v>
      </c>
      <c r="P579">
        <f>(BW579 - IF(AI579&gt;1, L579*BR579*100.0/(AK579*CK579), 0))*(CD579+CE579)/1000.0</f>
        <v>0</v>
      </c>
      <c r="Q579">
        <f>2.0/((1/S579-1/R579)+SIGN(S579)*SQRT((1/S579-1/R579)*(1/S579-1/R579) + 4*BS579/((BS579+1)*(BS579+1))*(2*1/S579*1/R579-1/R579*1/R579)))</f>
        <v>0</v>
      </c>
      <c r="R579">
        <f>IF(LEFT(BT579,1)&lt;&gt;"0",IF(LEFT(BT579,1)="1",3.0,BU579),$D$5+$E$5*(CK579*CD579/($K$5*1000))+$F$5*(CK579*CD579/($K$5*1000))*MAX(MIN(BR579,$J$5),$I$5)*MAX(MIN(BR579,$J$5),$I$5)+$G$5*MAX(MIN(BR579,$J$5),$I$5)*(CK579*CD579/($K$5*1000))+$H$5*(CK579*CD579/($K$5*1000))*(CK579*CD579/($K$5*1000)))</f>
        <v>0</v>
      </c>
      <c r="S579">
        <f>J579*(1000-(1000*0.61365*exp(17.502*W579/(240.97+W579))/(CD579+CE579)+BY579)/2)/(1000*0.61365*exp(17.502*W579/(240.97+W579))/(CD579+CE579)-BY579)</f>
        <v>0</v>
      </c>
      <c r="T579">
        <f>1/((BS579+1)/(Q579/1.6)+1/(R579/1.37)) + BS579/((BS579+1)/(Q579/1.6) + BS579/(R579/1.37))</f>
        <v>0</v>
      </c>
      <c r="U579">
        <f>(BN579*BQ579)</f>
        <v>0</v>
      </c>
      <c r="V579">
        <f>(CF579+(U579+2*0.95*5.67E-8*(((CF579+$B$7)+273)^4-(CF579+273)^4)-44100*J579)/(1.84*29.3*R579+8*0.95*5.67E-8*(CF579+273)^3))</f>
        <v>0</v>
      </c>
      <c r="W579">
        <f>($C$7*CG579+$D$7*CH579+$E$7*V579)</f>
        <v>0</v>
      </c>
      <c r="X579">
        <f>0.61365*exp(17.502*W579/(240.97+W579))</f>
        <v>0</v>
      </c>
      <c r="Y579">
        <f>(Z579/AA579*100)</f>
        <v>0</v>
      </c>
      <c r="Z579">
        <f>BY579*(CD579+CE579)/1000</f>
        <v>0</v>
      </c>
      <c r="AA579">
        <f>0.61365*exp(17.502*CF579/(240.97+CF579))</f>
        <v>0</v>
      </c>
      <c r="AB579">
        <f>(X579-BY579*(CD579+CE579)/1000)</f>
        <v>0</v>
      </c>
      <c r="AC579">
        <f>(-J579*44100)</f>
        <v>0</v>
      </c>
      <c r="AD579">
        <f>2*29.3*R579*0.92*(CF579-W579)</f>
        <v>0</v>
      </c>
      <c r="AE579">
        <f>2*0.95*5.67E-8*(((CF579+$B$7)+273)^4-(W579+273)^4)</f>
        <v>0</v>
      </c>
      <c r="AF579">
        <f>U579+AE579+AC579+AD579</f>
        <v>0</v>
      </c>
      <c r="AG579">
        <v>7</v>
      </c>
      <c r="AH579">
        <v>1</v>
      </c>
      <c r="AI579">
        <f>IF(AG579*$H$13&gt;=AK579,1.0,(AK579/(AK579-AG579*$H$13)))</f>
        <v>0</v>
      </c>
      <c r="AJ579">
        <f>(AI579-1)*100</f>
        <v>0</v>
      </c>
      <c r="AK579">
        <f>MAX(0,($B$13+$C$13*CK579)/(1+$D$13*CK579)*CD579/(CF579+273)*$E$13)</f>
        <v>0</v>
      </c>
      <c r="AL579" t="s">
        <v>292</v>
      </c>
      <c r="AM579" t="s">
        <v>292</v>
      </c>
      <c r="AN579">
        <v>0</v>
      </c>
      <c r="AO579">
        <v>0</v>
      </c>
      <c r="AP579">
        <f>1-AN579/AO579</f>
        <v>0</v>
      </c>
      <c r="AQ579">
        <v>0</v>
      </c>
      <c r="AR579" t="s">
        <v>292</v>
      </c>
      <c r="AS579" t="s">
        <v>292</v>
      </c>
      <c r="AT579">
        <v>0</v>
      </c>
      <c r="AU579">
        <v>0</v>
      </c>
      <c r="AV579">
        <f>1-AT579/AU579</f>
        <v>0</v>
      </c>
      <c r="AW579">
        <v>0.5</v>
      </c>
      <c r="AX579">
        <f>BO579</f>
        <v>0</v>
      </c>
      <c r="AY579">
        <f>L579</f>
        <v>0</v>
      </c>
      <c r="AZ579">
        <f>AV579*AW579*AX579</f>
        <v>0</v>
      </c>
      <c r="BA579">
        <f>(AY579-AQ579)/AX579</f>
        <v>0</v>
      </c>
      <c r="BB579">
        <f>(AO579-AU579)/AU579</f>
        <v>0</v>
      </c>
      <c r="BC579">
        <f>AN579/(AP579+AN579/AU579)</f>
        <v>0</v>
      </c>
      <c r="BD579" t="s">
        <v>292</v>
      </c>
      <c r="BE579">
        <v>0</v>
      </c>
      <c r="BF579">
        <f>IF(BE579&lt;&gt;0, BE579, BC579)</f>
        <v>0</v>
      </c>
      <c r="BG579">
        <f>1-BF579/AU579</f>
        <v>0</v>
      </c>
      <c r="BH579">
        <f>(AU579-AT579)/(AU579-BF579)</f>
        <v>0</v>
      </c>
      <c r="BI579">
        <f>(AO579-AU579)/(AO579-BF579)</f>
        <v>0</v>
      </c>
      <c r="BJ579">
        <f>(AU579-AT579)/(AU579-AN579)</f>
        <v>0</v>
      </c>
      <c r="BK579">
        <f>(AO579-AU579)/(AO579-AN579)</f>
        <v>0</v>
      </c>
      <c r="BL579">
        <f>(BH579*BF579/AT579)</f>
        <v>0</v>
      </c>
      <c r="BM579">
        <f>(1-BL579)</f>
        <v>0</v>
      </c>
      <c r="BN579">
        <f>$B$11*CL579+$C$11*CM579+$F$11*CN579*(1-CQ579)</f>
        <v>0</v>
      </c>
      <c r="BO579">
        <f>BN579*BP579</f>
        <v>0</v>
      </c>
      <c r="BP579">
        <f>($B$11*$D$9+$C$11*$D$9+$F$11*((DA579+CS579)/MAX(DA579+CS579+DB579, 0.1)*$I$9+DB579/MAX(DA579+CS579+DB579, 0.1)*$J$9))/($B$11+$C$11+$F$11)</f>
        <v>0</v>
      </c>
      <c r="BQ579">
        <f>($B$11*$K$9+$C$11*$K$9+$F$11*((DA579+CS579)/MAX(DA579+CS579+DB579, 0.1)*$P$9+DB579/MAX(DA579+CS579+DB579, 0.1)*$Q$9))/($B$11+$C$11+$F$11)</f>
        <v>0</v>
      </c>
      <c r="BR579">
        <v>6</v>
      </c>
      <c r="BS579">
        <v>0.5</v>
      </c>
      <c r="BT579" t="s">
        <v>293</v>
      </c>
      <c r="BU579">
        <v>2</v>
      </c>
      <c r="BV579">
        <v>1626127437.6</v>
      </c>
      <c r="BW579">
        <v>400.043</v>
      </c>
      <c r="BX579">
        <v>419.956333333333</v>
      </c>
      <c r="BY579">
        <v>19.9432666666667</v>
      </c>
      <c r="BZ579">
        <v>12.9677</v>
      </c>
      <c r="CA579">
        <v>397.916333333333</v>
      </c>
      <c r="CB579">
        <v>19.8796333333333</v>
      </c>
      <c r="CC579">
        <v>900.019666666667</v>
      </c>
      <c r="CD579">
        <v>100.766666666667</v>
      </c>
      <c r="CE579">
        <v>0.113615333333333</v>
      </c>
      <c r="CF579">
        <v>35.5736</v>
      </c>
      <c r="CG579">
        <v>32.8333666666667</v>
      </c>
      <c r="CH579">
        <v>999.9</v>
      </c>
      <c r="CI579">
        <v>0</v>
      </c>
      <c r="CJ579">
        <v>0</v>
      </c>
      <c r="CK579">
        <v>9985</v>
      </c>
      <c r="CL579">
        <v>0</v>
      </c>
      <c r="CM579">
        <v>0.221023</v>
      </c>
      <c r="CN579">
        <v>1459.93666666667</v>
      </c>
      <c r="CO579">
        <v>0.973009</v>
      </c>
      <c r="CP579">
        <v>0.0269914</v>
      </c>
      <c r="CQ579">
        <v>0</v>
      </c>
      <c r="CR579">
        <v>885.319666666667</v>
      </c>
      <c r="CS579">
        <v>4.99999</v>
      </c>
      <c r="CT579">
        <v>13049.3333333333</v>
      </c>
      <c r="CU579">
        <v>12727.8333333333</v>
      </c>
      <c r="CV579">
        <v>41.687</v>
      </c>
      <c r="CW579">
        <v>43</v>
      </c>
      <c r="CX579">
        <v>42.479</v>
      </c>
      <c r="CY579">
        <v>42.75</v>
      </c>
      <c r="CZ579">
        <v>44.437</v>
      </c>
      <c r="DA579">
        <v>1415.66666666667</v>
      </c>
      <c r="DB579">
        <v>39.27</v>
      </c>
      <c r="DC579">
        <v>0</v>
      </c>
      <c r="DD579">
        <v>1626127447.9</v>
      </c>
      <c r="DE579">
        <v>0</v>
      </c>
      <c r="DF579">
        <v>885.39644</v>
      </c>
      <c r="DG579">
        <v>-0.547153839822835</v>
      </c>
      <c r="DH579">
        <v>11.3615384329729</v>
      </c>
      <c r="DI579">
        <v>13048.856</v>
      </c>
      <c r="DJ579">
        <v>15</v>
      </c>
      <c r="DK579">
        <v>1626126261</v>
      </c>
      <c r="DL579" t="s">
        <v>294</v>
      </c>
      <c r="DM579">
        <v>1626126255</v>
      </c>
      <c r="DN579">
        <v>1626126261</v>
      </c>
      <c r="DO579">
        <v>7</v>
      </c>
      <c r="DP579">
        <v>0.339</v>
      </c>
      <c r="DQ579">
        <v>0.02</v>
      </c>
      <c r="DR579">
        <v>2.158</v>
      </c>
      <c r="DS579">
        <v>-0.064</v>
      </c>
      <c r="DT579">
        <v>420</v>
      </c>
      <c r="DU579">
        <v>4</v>
      </c>
      <c r="DV579">
        <v>0.09</v>
      </c>
      <c r="DW579">
        <v>0.05</v>
      </c>
      <c r="DX579">
        <v>-19.9774634146341</v>
      </c>
      <c r="DY579">
        <v>0.366031358885019</v>
      </c>
      <c r="DZ579">
        <v>0.0497324243061267</v>
      </c>
      <c r="EA579">
        <v>1</v>
      </c>
      <c r="EB579">
        <v>885.393575757576</v>
      </c>
      <c r="EC579">
        <v>0.282240282985647</v>
      </c>
      <c r="ED579">
        <v>0.165934275105319</v>
      </c>
      <c r="EE579">
        <v>1</v>
      </c>
      <c r="EF579">
        <v>6.94348634146341</v>
      </c>
      <c r="EG579">
        <v>0.114766829268296</v>
      </c>
      <c r="EH579">
        <v>0.0171892275903164</v>
      </c>
      <c r="EI579">
        <v>0</v>
      </c>
      <c r="EJ579">
        <v>2</v>
      </c>
      <c r="EK579">
        <v>3</v>
      </c>
      <c r="EL579" t="s">
        <v>340</v>
      </c>
      <c r="EM579">
        <v>100</v>
      </c>
      <c r="EN579">
        <v>100</v>
      </c>
      <c r="EO579">
        <v>2.127</v>
      </c>
      <c r="EP579">
        <v>0.0639</v>
      </c>
      <c r="EQ579">
        <v>1.36772170046793</v>
      </c>
      <c r="ER579">
        <v>0.00225868272383977</v>
      </c>
      <c r="ES579">
        <v>-9.96746185667655e-07</v>
      </c>
      <c r="ET579">
        <v>2.83711317370827e-10</v>
      </c>
      <c r="EU579">
        <v>-0.063082517618382</v>
      </c>
      <c r="EV579">
        <v>-0.00217948432402501</v>
      </c>
      <c r="EW579">
        <v>0.000453263451741206</v>
      </c>
      <c r="EX579">
        <v>-1.16319206543697e-06</v>
      </c>
      <c r="EY579">
        <v>-2</v>
      </c>
      <c r="EZ579">
        <v>2196</v>
      </c>
      <c r="FA579">
        <v>1</v>
      </c>
      <c r="FB579">
        <v>25</v>
      </c>
      <c r="FC579">
        <v>19.7</v>
      </c>
      <c r="FD579">
        <v>19.6</v>
      </c>
      <c r="FE579">
        <v>18</v>
      </c>
      <c r="FF579">
        <v>951.392</v>
      </c>
      <c r="FG579">
        <v>438.372</v>
      </c>
      <c r="FH579">
        <v>43.8546</v>
      </c>
      <c r="FI579">
        <v>25.9683</v>
      </c>
      <c r="FJ579">
        <v>30.0007</v>
      </c>
      <c r="FK579">
        <v>25.7932</v>
      </c>
      <c r="FL579">
        <v>25.8005</v>
      </c>
      <c r="FM579">
        <v>25.486</v>
      </c>
      <c r="FN579">
        <v>31.566</v>
      </c>
      <c r="FO579">
        <v>0</v>
      </c>
      <c r="FP579">
        <v>45.03</v>
      </c>
      <c r="FQ579">
        <v>420</v>
      </c>
      <c r="FR579">
        <v>13.1468</v>
      </c>
      <c r="FS579">
        <v>101.399</v>
      </c>
      <c r="FT579">
        <v>101.999</v>
      </c>
    </row>
    <row r="580" spans="1:176">
      <c r="A580">
        <v>564</v>
      </c>
      <c r="B580">
        <v>1626127440.6</v>
      </c>
      <c r="C580">
        <v>1126.09999990463</v>
      </c>
      <c r="D580" t="s">
        <v>1422</v>
      </c>
      <c r="E580" t="s">
        <v>1423</v>
      </c>
      <c r="F580">
        <v>1</v>
      </c>
      <c r="I580">
        <v>1626127439.6</v>
      </c>
      <c r="J580">
        <f>(K580)/1000</f>
        <v>0</v>
      </c>
      <c r="K580">
        <f>1000*CC580*AI580*(BY580-BZ580)/(100*BR580*(1000-AI580*BY580))</f>
        <v>0</v>
      </c>
      <c r="L580">
        <f>CC580*AI580*(BX580-BW580*(1000-AI580*BZ580)/(1000-AI580*BY580))/(100*BR580)</f>
        <v>0</v>
      </c>
      <c r="M580">
        <f>BW580 - IF(AI580&gt;1, L580*BR580*100.0/(AK580*CK580), 0)</f>
        <v>0</v>
      </c>
      <c r="N580">
        <f>((T580-J580/2)*M580-L580)/(T580+J580/2)</f>
        <v>0</v>
      </c>
      <c r="O580">
        <f>N580*(CD580+CE580)/1000.0</f>
        <v>0</v>
      </c>
      <c r="P580">
        <f>(BW580 - IF(AI580&gt;1, L580*BR580*100.0/(AK580*CK580), 0))*(CD580+CE580)/1000.0</f>
        <v>0</v>
      </c>
      <c r="Q580">
        <f>2.0/((1/S580-1/R580)+SIGN(S580)*SQRT((1/S580-1/R580)*(1/S580-1/R580) + 4*BS580/((BS580+1)*(BS580+1))*(2*1/S580*1/R580-1/R580*1/R580)))</f>
        <v>0</v>
      </c>
      <c r="R580">
        <f>IF(LEFT(BT580,1)&lt;&gt;"0",IF(LEFT(BT580,1)="1",3.0,BU580),$D$5+$E$5*(CK580*CD580/($K$5*1000))+$F$5*(CK580*CD580/($K$5*1000))*MAX(MIN(BR580,$J$5),$I$5)*MAX(MIN(BR580,$J$5),$I$5)+$G$5*MAX(MIN(BR580,$J$5),$I$5)*(CK580*CD580/($K$5*1000))+$H$5*(CK580*CD580/($K$5*1000))*(CK580*CD580/($K$5*1000)))</f>
        <v>0</v>
      </c>
      <c r="S580">
        <f>J580*(1000-(1000*0.61365*exp(17.502*W580/(240.97+W580))/(CD580+CE580)+BY580)/2)/(1000*0.61365*exp(17.502*W580/(240.97+W580))/(CD580+CE580)-BY580)</f>
        <v>0</v>
      </c>
      <c r="T580">
        <f>1/((BS580+1)/(Q580/1.6)+1/(R580/1.37)) + BS580/((BS580+1)/(Q580/1.6) + BS580/(R580/1.37))</f>
        <v>0</v>
      </c>
      <c r="U580">
        <f>(BN580*BQ580)</f>
        <v>0</v>
      </c>
      <c r="V580">
        <f>(CF580+(U580+2*0.95*5.67E-8*(((CF580+$B$7)+273)^4-(CF580+273)^4)-44100*J580)/(1.84*29.3*R580+8*0.95*5.67E-8*(CF580+273)^3))</f>
        <v>0</v>
      </c>
      <c r="W580">
        <f>($C$7*CG580+$D$7*CH580+$E$7*V580)</f>
        <v>0</v>
      </c>
      <c r="X580">
        <f>0.61365*exp(17.502*W580/(240.97+W580))</f>
        <v>0</v>
      </c>
      <c r="Y580">
        <f>(Z580/AA580*100)</f>
        <v>0</v>
      </c>
      <c r="Z580">
        <f>BY580*(CD580+CE580)/1000</f>
        <v>0</v>
      </c>
      <c r="AA580">
        <f>0.61365*exp(17.502*CF580/(240.97+CF580))</f>
        <v>0</v>
      </c>
      <c r="AB580">
        <f>(X580-BY580*(CD580+CE580)/1000)</f>
        <v>0</v>
      </c>
      <c r="AC580">
        <f>(-J580*44100)</f>
        <v>0</v>
      </c>
      <c r="AD580">
        <f>2*29.3*R580*0.92*(CF580-W580)</f>
        <v>0</v>
      </c>
      <c r="AE580">
        <f>2*0.95*5.67E-8*(((CF580+$B$7)+273)^4-(W580+273)^4)</f>
        <v>0</v>
      </c>
      <c r="AF580">
        <f>U580+AE580+AC580+AD580</f>
        <v>0</v>
      </c>
      <c r="AG580">
        <v>7</v>
      </c>
      <c r="AH580">
        <v>1</v>
      </c>
      <c r="AI580">
        <f>IF(AG580*$H$13&gt;=AK580,1.0,(AK580/(AK580-AG580*$H$13)))</f>
        <v>0</v>
      </c>
      <c r="AJ580">
        <f>(AI580-1)*100</f>
        <v>0</v>
      </c>
      <c r="AK580">
        <f>MAX(0,($B$13+$C$13*CK580)/(1+$D$13*CK580)*CD580/(CF580+273)*$E$13)</f>
        <v>0</v>
      </c>
      <c r="AL580" t="s">
        <v>292</v>
      </c>
      <c r="AM580" t="s">
        <v>292</v>
      </c>
      <c r="AN580">
        <v>0</v>
      </c>
      <c r="AO580">
        <v>0</v>
      </c>
      <c r="AP580">
        <f>1-AN580/AO580</f>
        <v>0</v>
      </c>
      <c r="AQ580">
        <v>0</v>
      </c>
      <c r="AR580" t="s">
        <v>292</v>
      </c>
      <c r="AS580" t="s">
        <v>292</v>
      </c>
      <c r="AT580">
        <v>0</v>
      </c>
      <c r="AU580">
        <v>0</v>
      </c>
      <c r="AV580">
        <f>1-AT580/AU580</f>
        <v>0</v>
      </c>
      <c r="AW580">
        <v>0.5</v>
      </c>
      <c r="AX580">
        <f>BO580</f>
        <v>0</v>
      </c>
      <c r="AY580">
        <f>L580</f>
        <v>0</v>
      </c>
      <c r="AZ580">
        <f>AV580*AW580*AX580</f>
        <v>0</v>
      </c>
      <c r="BA580">
        <f>(AY580-AQ580)/AX580</f>
        <v>0</v>
      </c>
      <c r="BB580">
        <f>(AO580-AU580)/AU580</f>
        <v>0</v>
      </c>
      <c r="BC580">
        <f>AN580/(AP580+AN580/AU580)</f>
        <v>0</v>
      </c>
      <c r="BD580" t="s">
        <v>292</v>
      </c>
      <c r="BE580">
        <v>0</v>
      </c>
      <c r="BF580">
        <f>IF(BE580&lt;&gt;0, BE580, BC580)</f>
        <v>0</v>
      </c>
      <c r="BG580">
        <f>1-BF580/AU580</f>
        <v>0</v>
      </c>
      <c r="BH580">
        <f>(AU580-AT580)/(AU580-BF580)</f>
        <v>0</v>
      </c>
      <c r="BI580">
        <f>(AO580-AU580)/(AO580-BF580)</f>
        <v>0</v>
      </c>
      <c r="BJ580">
        <f>(AU580-AT580)/(AU580-AN580)</f>
        <v>0</v>
      </c>
      <c r="BK580">
        <f>(AO580-AU580)/(AO580-AN580)</f>
        <v>0</v>
      </c>
      <c r="BL580">
        <f>(BH580*BF580/AT580)</f>
        <v>0</v>
      </c>
      <c r="BM580">
        <f>(1-BL580)</f>
        <v>0</v>
      </c>
      <c r="BN580">
        <f>$B$11*CL580+$C$11*CM580+$F$11*CN580*(1-CQ580)</f>
        <v>0</v>
      </c>
      <c r="BO580">
        <f>BN580*BP580</f>
        <v>0</v>
      </c>
      <c r="BP580">
        <f>($B$11*$D$9+$C$11*$D$9+$F$11*((DA580+CS580)/MAX(DA580+CS580+DB580, 0.1)*$I$9+DB580/MAX(DA580+CS580+DB580, 0.1)*$J$9))/($B$11+$C$11+$F$11)</f>
        <v>0</v>
      </c>
      <c r="BQ580">
        <f>($B$11*$K$9+$C$11*$K$9+$F$11*((DA580+CS580)/MAX(DA580+CS580+DB580, 0.1)*$P$9+DB580/MAX(DA580+CS580+DB580, 0.1)*$Q$9))/($B$11+$C$11+$F$11)</f>
        <v>0</v>
      </c>
      <c r="BR580">
        <v>6</v>
      </c>
      <c r="BS580">
        <v>0.5</v>
      </c>
      <c r="BT580" t="s">
        <v>293</v>
      </c>
      <c r="BU580">
        <v>2</v>
      </c>
      <c r="BV580">
        <v>1626127439.6</v>
      </c>
      <c r="BW580">
        <v>400.068</v>
      </c>
      <c r="BX580">
        <v>419.937333333333</v>
      </c>
      <c r="BY580">
        <v>19.9765333333333</v>
      </c>
      <c r="BZ580">
        <v>12.9944</v>
      </c>
      <c r="CA580">
        <v>397.941</v>
      </c>
      <c r="CB580">
        <v>19.9125</v>
      </c>
      <c r="CC580">
        <v>900.022333333333</v>
      </c>
      <c r="CD580">
        <v>100.766</v>
      </c>
      <c r="CE580">
        <v>0.113453</v>
      </c>
      <c r="CF580">
        <v>35.6062666666667</v>
      </c>
      <c r="CG580">
        <v>32.8598</v>
      </c>
      <c r="CH580">
        <v>999.9</v>
      </c>
      <c r="CI580">
        <v>0</v>
      </c>
      <c r="CJ580">
        <v>0</v>
      </c>
      <c r="CK580">
        <v>10007.4933333333</v>
      </c>
      <c r="CL580">
        <v>0</v>
      </c>
      <c r="CM580">
        <v>0.221023</v>
      </c>
      <c r="CN580">
        <v>1460.12666666667</v>
      </c>
      <c r="CO580">
        <v>0.972988</v>
      </c>
      <c r="CP580">
        <v>0.0270123</v>
      </c>
      <c r="CQ580">
        <v>0</v>
      </c>
      <c r="CR580">
        <v>885.264333333333</v>
      </c>
      <c r="CS580">
        <v>4.99999</v>
      </c>
      <c r="CT580">
        <v>13052.0333333333</v>
      </c>
      <c r="CU580">
        <v>12729.4</v>
      </c>
      <c r="CV580">
        <v>41.729</v>
      </c>
      <c r="CW580">
        <v>43</v>
      </c>
      <c r="CX580">
        <v>42.5</v>
      </c>
      <c r="CY580">
        <v>42.75</v>
      </c>
      <c r="CZ580">
        <v>44.458</v>
      </c>
      <c r="DA580">
        <v>1415.82</v>
      </c>
      <c r="DB580">
        <v>39.3066666666667</v>
      </c>
      <c r="DC580">
        <v>0</v>
      </c>
      <c r="DD580">
        <v>1626127449.7</v>
      </c>
      <c r="DE580">
        <v>0</v>
      </c>
      <c r="DF580">
        <v>885.409769230769</v>
      </c>
      <c r="DG580">
        <v>-0.260923070858512</v>
      </c>
      <c r="DH580">
        <v>17.4700854908898</v>
      </c>
      <c r="DI580">
        <v>13049.2384615385</v>
      </c>
      <c r="DJ580">
        <v>15</v>
      </c>
      <c r="DK580">
        <v>1626126261</v>
      </c>
      <c r="DL580" t="s">
        <v>294</v>
      </c>
      <c r="DM580">
        <v>1626126255</v>
      </c>
      <c r="DN580">
        <v>1626126261</v>
      </c>
      <c r="DO580">
        <v>7</v>
      </c>
      <c r="DP580">
        <v>0.339</v>
      </c>
      <c r="DQ580">
        <v>0.02</v>
      </c>
      <c r="DR580">
        <v>2.158</v>
      </c>
      <c r="DS580">
        <v>-0.064</v>
      </c>
      <c r="DT580">
        <v>420</v>
      </c>
      <c r="DU580">
        <v>4</v>
      </c>
      <c r="DV580">
        <v>0.09</v>
      </c>
      <c r="DW580">
        <v>0.05</v>
      </c>
      <c r="DX580">
        <v>-19.9614731707317</v>
      </c>
      <c r="DY580">
        <v>0.351296864111482</v>
      </c>
      <c r="DZ580">
        <v>0.0485135184800306</v>
      </c>
      <c r="EA580">
        <v>1</v>
      </c>
      <c r="EB580">
        <v>885.385771428571</v>
      </c>
      <c r="EC580">
        <v>-0.175701358478462</v>
      </c>
      <c r="ED580">
        <v>0.169760686297636</v>
      </c>
      <c r="EE580">
        <v>1</v>
      </c>
      <c r="EF580">
        <v>6.94926341463415</v>
      </c>
      <c r="EG580">
        <v>0.138520975609741</v>
      </c>
      <c r="EH580">
        <v>0.0192809991910089</v>
      </c>
      <c r="EI580">
        <v>0</v>
      </c>
      <c r="EJ580">
        <v>2</v>
      </c>
      <c r="EK580">
        <v>3</v>
      </c>
      <c r="EL580" t="s">
        <v>340</v>
      </c>
      <c r="EM580">
        <v>100</v>
      </c>
      <c r="EN580">
        <v>100</v>
      </c>
      <c r="EO580">
        <v>2.126</v>
      </c>
      <c r="EP580">
        <v>0.0643</v>
      </c>
      <c r="EQ580">
        <v>1.36772170046793</v>
      </c>
      <c r="ER580">
        <v>0.00225868272383977</v>
      </c>
      <c r="ES580">
        <v>-9.96746185667655e-07</v>
      </c>
      <c r="ET580">
        <v>2.83711317370827e-10</v>
      </c>
      <c r="EU580">
        <v>-0.063082517618382</v>
      </c>
      <c r="EV580">
        <v>-0.00217948432402501</v>
      </c>
      <c r="EW580">
        <v>0.000453263451741206</v>
      </c>
      <c r="EX580">
        <v>-1.16319206543697e-06</v>
      </c>
      <c r="EY580">
        <v>-2</v>
      </c>
      <c r="EZ580">
        <v>2196</v>
      </c>
      <c r="FA580">
        <v>1</v>
      </c>
      <c r="FB580">
        <v>25</v>
      </c>
      <c r="FC580">
        <v>19.8</v>
      </c>
      <c r="FD580">
        <v>19.7</v>
      </c>
      <c r="FE580">
        <v>18</v>
      </c>
      <c r="FF580">
        <v>951.493</v>
      </c>
      <c r="FG580">
        <v>438.56</v>
      </c>
      <c r="FH580">
        <v>43.8907</v>
      </c>
      <c r="FI580">
        <v>25.9716</v>
      </c>
      <c r="FJ580">
        <v>30.0007</v>
      </c>
      <c r="FK580">
        <v>25.7959</v>
      </c>
      <c r="FL580">
        <v>25.8033</v>
      </c>
      <c r="FM580">
        <v>25.486</v>
      </c>
      <c r="FN580">
        <v>31.2794</v>
      </c>
      <c r="FO580">
        <v>0</v>
      </c>
      <c r="FP580">
        <v>45.13</v>
      </c>
      <c r="FQ580">
        <v>420</v>
      </c>
      <c r="FR580">
        <v>13.1589</v>
      </c>
      <c r="FS580">
        <v>101.398</v>
      </c>
      <c r="FT580">
        <v>101.998</v>
      </c>
    </row>
    <row r="581" spans="1:176">
      <c r="A581">
        <v>565</v>
      </c>
      <c r="B581">
        <v>1626127442.6</v>
      </c>
      <c r="C581">
        <v>1128.09999990463</v>
      </c>
      <c r="D581" t="s">
        <v>1424</v>
      </c>
      <c r="E581" t="s">
        <v>1425</v>
      </c>
      <c r="F581">
        <v>1</v>
      </c>
      <c r="I581">
        <v>1626127441.6</v>
      </c>
      <c r="J581">
        <f>(K581)/1000</f>
        <v>0</v>
      </c>
      <c r="K581">
        <f>1000*CC581*AI581*(BY581-BZ581)/(100*BR581*(1000-AI581*BY581))</f>
        <v>0</v>
      </c>
      <c r="L581">
        <f>CC581*AI581*(BX581-BW581*(1000-AI581*BZ581)/(1000-AI581*BY581))/(100*BR581)</f>
        <v>0</v>
      </c>
      <c r="M581">
        <f>BW581 - IF(AI581&gt;1, L581*BR581*100.0/(AK581*CK581), 0)</f>
        <v>0</v>
      </c>
      <c r="N581">
        <f>((T581-J581/2)*M581-L581)/(T581+J581/2)</f>
        <v>0</v>
      </c>
      <c r="O581">
        <f>N581*(CD581+CE581)/1000.0</f>
        <v>0</v>
      </c>
      <c r="P581">
        <f>(BW581 - IF(AI581&gt;1, L581*BR581*100.0/(AK581*CK581), 0))*(CD581+CE581)/1000.0</f>
        <v>0</v>
      </c>
      <c r="Q581">
        <f>2.0/((1/S581-1/R581)+SIGN(S581)*SQRT((1/S581-1/R581)*(1/S581-1/R581) + 4*BS581/((BS581+1)*(BS581+1))*(2*1/S581*1/R581-1/R581*1/R581)))</f>
        <v>0</v>
      </c>
      <c r="R581">
        <f>IF(LEFT(BT581,1)&lt;&gt;"0",IF(LEFT(BT581,1)="1",3.0,BU581),$D$5+$E$5*(CK581*CD581/($K$5*1000))+$F$5*(CK581*CD581/($K$5*1000))*MAX(MIN(BR581,$J$5),$I$5)*MAX(MIN(BR581,$J$5),$I$5)+$G$5*MAX(MIN(BR581,$J$5),$I$5)*(CK581*CD581/($K$5*1000))+$H$5*(CK581*CD581/($K$5*1000))*(CK581*CD581/($K$5*1000)))</f>
        <v>0</v>
      </c>
      <c r="S581">
        <f>J581*(1000-(1000*0.61365*exp(17.502*W581/(240.97+W581))/(CD581+CE581)+BY581)/2)/(1000*0.61365*exp(17.502*W581/(240.97+W581))/(CD581+CE581)-BY581)</f>
        <v>0</v>
      </c>
      <c r="T581">
        <f>1/((BS581+1)/(Q581/1.6)+1/(R581/1.37)) + BS581/((BS581+1)/(Q581/1.6) + BS581/(R581/1.37))</f>
        <v>0</v>
      </c>
      <c r="U581">
        <f>(BN581*BQ581)</f>
        <v>0</v>
      </c>
      <c r="V581">
        <f>(CF581+(U581+2*0.95*5.67E-8*(((CF581+$B$7)+273)^4-(CF581+273)^4)-44100*J581)/(1.84*29.3*R581+8*0.95*5.67E-8*(CF581+273)^3))</f>
        <v>0</v>
      </c>
      <c r="W581">
        <f>($C$7*CG581+$D$7*CH581+$E$7*V581)</f>
        <v>0</v>
      </c>
      <c r="X581">
        <f>0.61365*exp(17.502*W581/(240.97+W581))</f>
        <v>0</v>
      </c>
      <c r="Y581">
        <f>(Z581/AA581*100)</f>
        <v>0</v>
      </c>
      <c r="Z581">
        <f>BY581*(CD581+CE581)/1000</f>
        <v>0</v>
      </c>
      <c r="AA581">
        <f>0.61365*exp(17.502*CF581/(240.97+CF581))</f>
        <v>0</v>
      </c>
      <c r="AB581">
        <f>(X581-BY581*(CD581+CE581)/1000)</f>
        <v>0</v>
      </c>
      <c r="AC581">
        <f>(-J581*44100)</f>
        <v>0</v>
      </c>
      <c r="AD581">
        <f>2*29.3*R581*0.92*(CF581-W581)</f>
        <v>0</v>
      </c>
      <c r="AE581">
        <f>2*0.95*5.67E-8*(((CF581+$B$7)+273)^4-(W581+273)^4)</f>
        <v>0</v>
      </c>
      <c r="AF581">
        <f>U581+AE581+AC581+AD581</f>
        <v>0</v>
      </c>
      <c r="AG581">
        <v>6</v>
      </c>
      <c r="AH581">
        <v>1</v>
      </c>
      <c r="AI581">
        <f>IF(AG581*$H$13&gt;=AK581,1.0,(AK581/(AK581-AG581*$H$13)))</f>
        <v>0</v>
      </c>
      <c r="AJ581">
        <f>(AI581-1)*100</f>
        <v>0</v>
      </c>
      <c r="AK581">
        <f>MAX(0,($B$13+$C$13*CK581)/(1+$D$13*CK581)*CD581/(CF581+273)*$E$13)</f>
        <v>0</v>
      </c>
      <c r="AL581" t="s">
        <v>292</v>
      </c>
      <c r="AM581" t="s">
        <v>292</v>
      </c>
      <c r="AN581">
        <v>0</v>
      </c>
      <c r="AO581">
        <v>0</v>
      </c>
      <c r="AP581">
        <f>1-AN581/AO581</f>
        <v>0</v>
      </c>
      <c r="AQ581">
        <v>0</v>
      </c>
      <c r="AR581" t="s">
        <v>292</v>
      </c>
      <c r="AS581" t="s">
        <v>292</v>
      </c>
      <c r="AT581">
        <v>0</v>
      </c>
      <c r="AU581">
        <v>0</v>
      </c>
      <c r="AV581">
        <f>1-AT581/AU581</f>
        <v>0</v>
      </c>
      <c r="AW581">
        <v>0.5</v>
      </c>
      <c r="AX581">
        <f>BO581</f>
        <v>0</v>
      </c>
      <c r="AY581">
        <f>L581</f>
        <v>0</v>
      </c>
      <c r="AZ581">
        <f>AV581*AW581*AX581</f>
        <v>0</v>
      </c>
      <c r="BA581">
        <f>(AY581-AQ581)/AX581</f>
        <v>0</v>
      </c>
      <c r="BB581">
        <f>(AO581-AU581)/AU581</f>
        <v>0</v>
      </c>
      <c r="BC581">
        <f>AN581/(AP581+AN581/AU581)</f>
        <v>0</v>
      </c>
      <c r="BD581" t="s">
        <v>292</v>
      </c>
      <c r="BE581">
        <v>0</v>
      </c>
      <c r="BF581">
        <f>IF(BE581&lt;&gt;0, BE581, BC581)</f>
        <v>0</v>
      </c>
      <c r="BG581">
        <f>1-BF581/AU581</f>
        <v>0</v>
      </c>
      <c r="BH581">
        <f>(AU581-AT581)/(AU581-BF581)</f>
        <v>0</v>
      </c>
      <c r="BI581">
        <f>(AO581-AU581)/(AO581-BF581)</f>
        <v>0</v>
      </c>
      <c r="BJ581">
        <f>(AU581-AT581)/(AU581-AN581)</f>
        <v>0</v>
      </c>
      <c r="BK581">
        <f>(AO581-AU581)/(AO581-AN581)</f>
        <v>0</v>
      </c>
      <c r="BL581">
        <f>(BH581*BF581/AT581)</f>
        <v>0</v>
      </c>
      <c r="BM581">
        <f>(1-BL581)</f>
        <v>0</v>
      </c>
      <c r="BN581">
        <f>$B$11*CL581+$C$11*CM581+$F$11*CN581*(1-CQ581)</f>
        <v>0</v>
      </c>
      <c r="BO581">
        <f>BN581*BP581</f>
        <v>0</v>
      </c>
      <c r="BP581">
        <f>($B$11*$D$9+$C$11*$D$9+$F$11*((DA581+CS581)/MAX(DA581+CS581+DB581, 0.1)*$I$9+DB581/MAX(DA581+CS581+DB581, 0.1)*$J$9))/($B$11+$C$11+$F$11)</f>
        <v>0</v>
      </c>
      <c r="BQ581">
        <f>($B$11*$K$9+$C$11*$K$9+$F$11*((DA581+CS581)/MAX(DA581+CS581+DB581, 0.1)*$P$9+DB581/MAX(DA581+CS581+DB581, 0.1)*$Q$9))/($B$11+$C$11+$F$11)</f>
        <v>0</v>
      </c>
      <c r="BR581">
        <v>6</v>
      </c>
      <c r="BS581">
        <v>0.5</v>
      </c>
      <c r="BT581" t="s">
        <v>293</v>
      </c>
      <c r="BU581">
        <v>2</v>
      </c>
      <c r="BV581">
        <v>1626127441.6</v>
      </c>
      <c r="BW581">
        <v>400.112</v>
      </c>
      <c r="BX581">
        <v>419.927</v>
      </c>
      <c r="BY581">
        <v>20.0108</v>
      </c>
      <c r="BZ581">
        <v>13.0355666666667</v>
      </c>
      <c r="CA581">
        <v>397.985333333333</v>
      </c>
      <c r="CB581">
        <v>19.9462666666667</v>
      </c>
      <c r="CC581">
        <v>900.022666666667</v>
      </c>
      <c r="CD581">
        <v>100.766</v>
      </c>
      <c r="CE581">
        <v>0.113346</v>
      </c>
      <c r="CF581">
        <v>35.6355666666667</v>
      </c>
      <c r="CG581">
        <v>32.8802</v>
      </c>
      <c r="CH581">
        <v>999.9</v>
      </c>
      <c r="CI581">
        <v>0</v>
      </c>
      <c r="CJ581">
        <v>0</v>
      </c>
      <c r="CK581">
        <v>10002.6933333333</v>
      </c>
      <c r="CL581">
        <v>0</v>
      </c>
      <c r="CM581">
        <v>0.221023</v>
      </c>
      <c r="CN581">
        <v>1459.93333333333</v>
      </c>
      <c r="CO581">
        <v>0.973002</v>
      </c>
      <c r="CP581">
        <v>0.0269982333333333</v>
      </c>
      <c r="CQ581">
        <v>0</v>
      </c>
      <c r="CR581">
        <v>885.294333333333</v>
      </c>
      <c r="CS581">
        <v>4.99999</v>
      </c>
      <c r="CT581">
        <v>13049.9333333333</v>
      </c>
      <c r="CU581">
        <v>12727.7666666667</v>
      </c>
      <c r="CV581">
        <v>41.75</v>
      </c>
      <c r="CW581">
        <v>43</v>
      </c>
      <c r="CX581">
        <v>42.5</v>
      </c>
      <c r="CY581">
        <v>42.75</v>
      </c>
      <c r="CZ581">
        <v>44.5</v>
      </c>
      <c r="DA581">
        <v>1415.65333333333</v>
      </c>
      <c r="DB581">
        <v>39.28</v>
      </c>
      <c r="DC581">
        <v>0</v>
      </c>
      <c r="DD581">
        <v>1626127452.1</v>
      </c>
      <c r="DE581">
        <v>0</v>
      </c>
      <c r="DF581">
        <v>885.409307692308</v>
      </c>
      <c r="DG581">
        <v>-0.161641021335626</v>
      </c>
      <c r="DH581">
        <v>11.3333333524943</v>
      </c>
      <c r="DI581">
        <v>13049.6192307692</v>
      </c>
      <c r="DJ581">
        <v>15</v>
      </c>
      <c r="DK581">
        <v>1626126261</v>
      </c>
      <c r="DL581" t="s">
        <v>294</v>
      </c>
      <c r="DM581">
        <v>1626126255</v>
      </c>
      <c r="DN581">
        <v>1626126261</v>
      </c>
      <c r="DO581">
        <v>7</v>
      </c>
      <c r="DP581">
        <v>0.339</v>
      </c>
      <c r="DQ581">
        <v>0.02</v>
      </c>
      <c r="DR581">
        <v>2.158</v>
      </c>
      <c r="DS581">
        <v>-0.064</v>
      </c>
      <c r="DT581">
        <v>420</v>
      </c>
      <c r="DU581">
        <v>4</v>
      </c>
      <c r="DV581">
        <v>0.09</v>
      </c>
      <c r="DW581">
        <v>0.05</v>
      </c>
      <c r="DX581">
        <v>-19.9460024390244</v>
      </c>
      <c r="DY581">
        <v>0.488807665505213</v>
      </c>
      <c r="DZ581">
        <v>0.0595241680279276</v>
      </c>
      <c r="EA581">
        <v>1</v>
      </c>
      <c r="EB581">
        <v>885.400121212121</v>
      </c>
      <c r="EC581">
        <v>-0.40326394250203</v>
      </c>
      <c r="ED581">
        <v>0.193217691262245</v>
      </c>
      <c r="EE581">
        <v>1</v>
      </c>
      <c r="EF581">
        <v>6.95222682926829</v>
      </c>
      <c r="EG581">
        <v>0.179984738675963</v>
      </c>
      <c r="EH581">
        <v>0.0210655801144002</v>
      </c>
      <c r="EI581">
        <v>0</v>
      </c>
      <c r="EJ581">
        <v>2</v>
      </c>
      <c r="EK581">
        <v>3</v>
      </c>
      <c r="EL581" t="s">
        <v>340</v>
      </c>
      <c r="EM581">
        <v>100</v>
      </c>
      <c r="EN581">
        <v>100</v>
      </c>
      <c r="EO581">
        <v>2.127</v>
      </c>
      <c r="EP581">
        <v>0.0648</v>
      </c>
      <c r="EQ581">
        <v>1.36772170046793</v>
      </c>
      <c r="ER581">
        <v>0.00225868272383977</v>
      </c>
      <c r="ES581">
        <v>-9.96746185667655e-07</v>
      </c>
      <c r="ET581">
        <v>2.83711317370827e-10</v>
      </c>
      <c r="EU581">
        <v>-0.063082517618382</v>
      </c>
      <c r="EV581">
        <v>-0.00217948432402501</v>
      </c>
      <c r="EW581">
        <v>0.000453263451741206</v>
      </c>
      <c r="EX581">
        <v>-1.16319206543697e-06</v>
      </c>
      <c r="EY581">
        <v>-2</v>
      </c>
      <c r="EZ581">
        <v>2196</v>
      </c>
      <c r="FA581">
        <v>1</v>
      </c>
      <c r="FB581">
        <v>25</v>
      </c>
      <c r="FC581">
        <v>19.8</v>
      </c>
      <c r="FD581">
        <v>19.7</v>
      </c>
      <c r="FE581">
        <v>18</v>
      </c>
      <c r="FF581">
        <v>952.034</v>
      </c>
      <c r="FG581">
        <v>438.579</v>
      </c>
      <c r="FH581">
        <v>43.9268</v>
      </c>
      <c r="FI581">
        <v>25.9757</v>
      </c>
      <c r="FJ581">
        <v>30.0007</v>
      </c>
      <c r="FK581">
        <v>25.7984</v>
      </c>
      <c r="FL581">
        <v>25.8056</v>
      </c>
      <c r="FM581">
        <v>25.4875</v>
      </c>
      <c r="FN581">
        <v>31.2794</v>
      </c>
      <c r="FO581">
        <v>0</v>
      </c>
      <c r="FP581">
        <v>45.23</v>
      </c>
      <c r="FQ581">
        <v>420</v>
      </c>
      <c r="FR581">
        <v>13.1463</v>
      </c>
      <c r="FS581">
        <v>101.397</v>
      </c>
      <c r="FT581">
        <v>101.997</v>
      </c>
    </row>
    <row r="582" spans="1:176">
      <c r="A582">
        <v>566</v>
      </c>
      <c r="B582">
        <v>1626127444.6</v>
      </c>
      <c r="C582">
        <v>1130.09999990463</v>
      </c>
      <c r="D582" t="s">
        <v>1426</v>
      </c>
      <c r="E582" t="s">
        <v>1427</v>
      </c>
      <c r="F582">
        <v>1</v>
      </c>
      <c r="I582">
        <v>1626127443.6</v>
      </c>
      <c r="J582">
        <f>(K582)/1000</f>
        <v>0</v>
      </c>
      <c r="K582">
        <f>1000*CC582*AI582*(BY582-BZ582)/(100*BR582*(1000-AI582*BY582))</f>
        <v>0</v>
      </c>
      <c r="L582">
        <f>CC582*AI582*(BX582-BW582*(1000-AI582*BZ582)/(1000-AI582*BY582))/(100*BR582)</f>
        <v>0</v>
      </c>
      <c r="M582">
        <f>BW582 - IF(AI582&gt;1, L582*BR582*100.0/(AK582*CK582), 0)</f>
        <v>0</v>
      </c>
      <c r="N582">
        <f>((T582-J582/2)*M582-L582)/(T582+J582/2)</f>
        <v>0</v>
      </c>
      <c r="O582">
        <f>N582*(CD582+CE582)/1000.0</f>
        <v>0</v>
      </c>
      <c r="P582">
        <f>(BW582 - IF(AI582&gt;1, L582*BR582*100.0/(AK582*CK582), 0))*(CD582+CE582)/1000.0</f>
        <v>0</v>
      </c>
      <c r="Q582">
        <f>2.0/((1/S582-1/R582)+SIGN(S582)*SQRT((1/S582-1/R582)*(1/S582-1/R582) + 4*BS582/((BS582+1)*(BS582+1))*(2*1/S582*1/R582-1/R582*1/R582)))</f>
        <v>0</v>
      </c>
      <c r="R582">
        <f>IF(LEFT(BT582,1)&lt;&gt;"0",IF(LEFT(BT582,1)="1",3.0,BU582),$D$5+$E$5*(CK582*CD582/($K$5*1000))+$F$5*(CK582*CD582/($K$5*1000))*MAX(MIN(BR582,$J$5),$I$5)*MAX(MIN(BR582,$J$5),$I$5)+$G$5*MAX(MIN(BR582,$J$5),$I$5)*(CK582*CD582/($K$5*1000))+$H$5*(CK582*CD582/($K$5*1000))*(CK582*CD582/($K$5*1000)))</f>
        <v>0</v>
      </c>
      <c r="S582">
        <f>J582*(1000-(1000*0.61365*exp(17.502*W582/(240.97+W582))/(CD582+CE582)+BY582)/2)/(1000*0.61365*exp(17.502*W582/(240.97+W582))/(CD582+CE582)-BY582)</f>
        <v>0</v>
      </c>
      <c r="T582">
        <f>1/((BS582+1)/(Q582/1.6)+1/(R582/1.37)) + BS582/((BS582+1)/(Q582/1.6) + BS582/(R582/1.37))</f>
        <v>0</v>
      </c>
      <c r="U582">
        <f>(BN582*BQ582)</f>
        <v>0</v>
      </c>
      <c r="V582">
        <f>(CF582+(U582+2*0.95*5.67E-8*(((CF582+$B$7)+273)^4-(CF582+273)^4)-44100*J582)/(1.84*29.3*R582+8*0.95*5.67E-8*(CF582+273)^3))</f>
        <v>0</v>
      </c>
      <c r="W582">
        <f>($C$7*CG582+$D$7*CH582+$E$7*V582)</f>
        <v>0</v>
      </c>
      <c r="X582">
        <f>0.61365*exp(17.502*W582/(240.97+W582))</f>
        <v>0</v>
      </c>
      <c r="Y582">
        <f>(Z582/AA582*100)</f>
        <v>0</v>
      </c>
      <c r="Z582">
        <f>BY582*(CD582+CE582)/1000</f>
        <v>0</v>
      </c>
      <c r="AA582">
        <f>0.61365*exp(17.502*CF582/(240.97+CF582))</f>
        <v>0</v>
      </c>
      <c r="AB582">
        <f>(X582-BY582*(CD582+CE582)/1000)</f>
        <v>0</v>
      </c>
      <c r="AC582">
        <f>(-J582*44100)</f>
        <v>0</v>
      </c>
      <c r="AD582">
        <f>2*29.3*R582*0.92*(CF582-W582)</f>
        <v>0</v>
      </c>
      <c r="AE582">
        <f>2*0.95*5.67E-8*(((CF582+$B$7)+273)^4-(W582+273)^4)</f>
        <v>0</v>
      </c>
      <c r="AF582">
        <f>U582+AE582+AC582+AD582</f>
        <v>0</v>
      </c>
      <c r="AG582">
        <v>6</v>
      </c>
      <c r="AH582">
        <v>1</v>
      </c>
      <c r="AI582">
        <f>IF(AG582*$H$13&gt;=AK582,1.0,(AK582/(AK582-AG582*$H$13)))</f>
        <v>0</v>
      </c>
      <c r="AJ582">
        <f>(AI582-1)*100</f>
        <v>0</v>
      </c>
      <c r="AK582">
        <f>MAX(0,($B$13+$C$13*CK582)/(1+$D$13*CK582)*CD582/(CF582+273)*$E$13)</f>
        <v>0</v>
      </c>
      <c r="AL582" t="s">
        <v>292</v>
      </c>
      <c r="AM582" t="s">
        <v>292</v>
      </c>
      <c r="AN582">
        <v>0</v>
      </c>
      <c r="AO582">
        <v>0</v>
      </c>
      <c r="AP582">
        <f>1-AN582/AO582</f>
        <v>0</v>
      </c>
      <c r="AQ582">
        <v>0</v>
      </c>
      <c r="AR582" t="s">
        <v>292</v>
      </c>
      <c r="AS582" t="s">
        <v>292</v>
      </c>
      <c r="AT582">
        <v>0</v>
      </c>
      <c r="AU582">
        <v>0</v>
      </c>
      <c r="AV582">
        <f>1-AT582/AU582</f>
        <v>0</v>
      </c>
      <c r="AW582">
        <v>0.5</v>
      </c>
      <c r="AX582">
        <f>BO582</f>
        <v>0</v>
      </c>
      <c r="AY582">
        <f>L582</f>
        <v>0</v>
      </c>
      <c r="AZ582">
        <f>AV582*AW582*AX582</f>
        <v>0</v>
      </c>
      <c r="BA582">
        <f>(AY582-AQ582)/AX582</f>
        <v>0</v>
      </c>
      <c r="BB582">
        <f>(AO582-AU582)/AU582</f>
        <v>0</v>
      </c>
      <c r="BC582">
        <f>AN582/(AP582+AN582/AU582)</f>
        <v>0</v>
      </c>
      <c r="BD582" t="s">
        <v>292</v>
      </c>
      <c r="BE582">
        <v>0</v>
      </c>
      <c r="BF582">
        <f>IF(BE582&lt;&gt;0, BE582, BC582)</f>
        <v>0</v>
      </c>
      <c r="BG582">
        <f>1-BF582/AU582</f>
        <v>0</v>
      </c>
      <c r="BH582">
        <f>(AU582-AT582)/(AU582-BF582)</f>
        <v>0</v>
      </c>
      <c r="BI582">
        <f>(AO582-AU582)/(AO582-BF582)</f>
        <v>0</v>
      </c>
      <c r="BJ582">
        <f>(AU582-AT582)/(AU582-AN582)</f>
        <v>0</v>
      </c>
      <c r="BK582">
        <f>(AO582-AU582)/(AO582-AN582)</f>
        <v>0</v>
      </c>
      <c r="BL582">
        <f>(BH582*BF582/AT582)</f>
        <v>0</v>
      </c>
      <c r="BM582">
        <f>(1-BL582)</f>
        <v>0</v>
      </c>
      <c r="BN582">
        <f>$B$11*CL582+$C$11*CM582+$F$11*CN582*(1-CQ582)</f>
        <v>0</v>
      </c>
      <c r="BO582">
        <f>BN582*BP582</f>
        <v>0</v>
      </c>
      <c r="BP582">
        <f>($B$11*$D$9+$C$11*$D$9+$F$11*((DA582+CS582)/MAX(DA582+CS582+DB582, 0.1)*$I$9+DB582/MAX(DA582+CS582+DB582, 0.1)*$J$9))/($B$11+$C$11+$F$11)</f>
        <v>0</v>
      </c>
      <c r="BQ582">
        <f>($B$11*$K$9+$C$11*$K$9+$F$11*((DA582+CS582)/MAX(DA582+CS582+DB582, 0.1)*$P$9+DB582/MAX(DA582+CS582+DB582, 0.1)*$Q$9))/($B$11+$C$11+$F$11)</f>
        <v>0</v>
      </c>
      <c r="BR582">
        <v>6</v>
      </c>
      <c r="BS582">
        <v>0.5</v>
      </c>
      <c r="BT582" t="s">
        <v>293</v>
      </c>
      <c r="BU582">
        <v>2</v>
      </c>
      <c r="BV582">
        <v>1626127443.6</v>
      </c>
      <c r="BW582">
        <v>400.101333333333</v>
      </c>
      <c r="BX582">
        <v>419.953666666667</v>
      </c>
      <c r="BY582">
        <v>20.0523333333333</v>
      </c>
      <c r="BZ582">
        <v>13.0713</v>
      </c>
      <c r="CA582">
        <v>397.974666666667</v>
      </c>
      <c r="CB582">
        <v>19.9872</v>
      </c>
      <c r="CC582">
        <v>899.984333333333</v>
      </c>
      <c r="CD582">
        <v>100.767</v>
      </c>
      <c r="CE582">
        <v>0.113011666666667</v>
      </c>
      <c r="CF582">
        <v>35.6674333333333</v>
      </c>
      <c r="CG582">
        <v>32.9035</v>
      </c>
      <c r="CH582">
        <v>999.9</v>
      </c>
      <c r="CI582">
        <v>0</v>
      </c>
      <c r="CJ582">
        <v>0</v>
      </c>
      <c r="CK582">
        <v>9987.29333333333</v>
      </c>
      <c r="CL582">
        <v>0</v>
      </c>
      <c r="CM582">
        <v>0.221023</v>
      </c>
      <c r="CN582">
        <v>1460.02666666667</v>
      </c>
      <c r="CO582">
        <v>0.972996333333333</v>
      </c>
      <c r="CP582">
        <v>0.0270037666666667</v>
      </c>
      <c r="CQ582">
        <v>0</v>
      </c>
      <c r="CR582">
        <v>885.564</v>
      </c>
      <c r="CS582">
        <v>4.99999</v>
      </c>
      <c r="CT582">
        <v>13050.5333333333</v>
      </c>
      <c r="CU582">
        <v>12728.6</v>
      </c>
      <c r="CV582">
        <v>41.75</v>
      </c>
      <c r="CW582">
        <v>43</v>
      </c>
      <c r="CX582">
        <v>42.5</v>
      </c>
      <c r="CY582">
        <v>42.75</v>
      </c>
      <c r="CZ582">
        <v>44.5</v>
      </c>
      <c r="DA582">
        <v>1415.73666666667</v>
      </c>
      <c r="DB582">
        <v>39.29</v>
      </c>
      <c r="DC582">
        <v>0</v>
      </c>
      <c r="DD582">
        <v>1626127453.9</v>
      </c>
      <c r="DE582">
        <v>0</v>
      </c>
      <c r="DF582">
        <v>885.4042</v>
      </c>
      <c r="DG582">
        <v>0.15984615191573</v>
      </c>
      <c r="DH582">
        <v>7.33076925549051</v>
      </c>
      <c r="DI582">
        <v>13050.012</v>
      </c>
      <c r="DJ582">
        <v>15</v>
      </c>
      <c r="DK582">
        <v>1626126261</v>
      </c>
      <c r="DL582" t="s">
        <v>294</v>
      </c>
      <c r="DM582">
        <v>1626126255</v>
      </c>
      <c r="DN582">
        <v>1626126261</v>
      </c>
      <c r="DO582">
        <v>7</v>
      </c>
      <c r="DP582">
        <v>0.339</v>
      </c>
      <c r="DQ582">
        <v>0.02</v>
      </c>
      <c r="DR582">
        <v>2.158</v>
      </c>
      <c r="DS582">
        <v>-0.064</v>
      </c>
      <c r="DT582">
        <v>420</v>
      </c>
      <c r="DU582">
        <v>4</v>
      </c>
      <c r="DV582">
        <v>0.09</v>
      </c>
      <c r="DW582">
        <v>0.05</v>
      </c>
      <c r="DX582">
        <v>-19.9338341463415</v>
      </c>
      <c r="DY582">
        <v>0.630696167247359</v>
      </c>
      <c r="DZ582">
        <v>0.0677334827665448</v>
      </c>
      <c r="EA582">
        <v>0</v>
      </c>
      <c r="EB582">
        <v>885.41093939394</v>
      </c>
      <c r="EC582">
        <v>0.00540977427979895</v>
      </c>
      <c r="ED582">
        <v>0.195910143192472</v>
      </c>
      <c r="EE582">
        <v>1</v>
      </c>
      <c r="EF582">
        <v>6.95563121951219</v>
      </c>
      <c r="EG582">
        <v>0.197102717770035</v>
      </c>
      <c r="EH582">
        <v>0.0217189825026821</v>
      </c>
      <c r="EI582">
        <v>0</v>
      </c>
      <c r="EJ582">
        <v>1</v>
      </c>
      <c r="EK582">
        <v>3</v>
      </c>
      <c r="EL582" t="s">
        <v>459</v>
      </c>
      <c r="EM582">
        <v>100</v>
      </c>
      <c r="EN582">
        <v>100</v>
      </c>
      <c r="EO582">
        <v>2.126</v>
      </c>
      <c r="EP582">
        <v>0.0654</v>
      </c>
      <c r="EQ582">
        <v>1.36772170046793</v>
      </c>
      <c r="ER582">
        <v>0.00225868272383977</v>
      </c>
      <c r="ES582">
        <v>-9.96746185667655e-07</v>
      </c>
      <c r="ET582">
        <v>2.83711317370827e-10</v>
      </c>
      <c r="EU582">
        <v>-0.063082517618382</v>
      </c>
      <c r="EV582">
        <v>-0.00217948432402501</v>
      </c>
      <c r="EW582">
        <v>0.000453263451741206</v>
      </c>
      <c r="EX582">
        <v>-1.16319206543697e-06</v>
      </c>
      <c r="EY582">
        <v>-2</v>
      </c>
      <c r="EZ582">
        <v>2196</v>
      </c>
      <c r="FA582">
        <v>1</v>
      </c>
      <c r="FB582">
        <v>25</v>
      </c>
      <c r="FC582">
        <v>19.8</v>
      </c>
      <c r="FD582">
        <v>19.7</v>
      </c>
      <c r="FE582">
        <v>18</v>
      </c>
      <c r="FF582">
        <v>952.289</v>
      </c>
      <c r="FG582">
        <v>438.449</v>
      </c>
      <c r="FH582">
        <v>43.9631</v>
      </c>
      <c r="FI582">
        <v>25.9799</v>
      </c>
      <c r="FJ582">
        <v>30.0006</v>
      </c>
      <c r="FK582">
        <v>25.801</v>
      </c>
      <c r="FL582">
        <v>25.8081</v>
      </c>
      <c r="FM582">
        <v>25.4873</v>
      </c>
      <c r="FN582">
        <v>31.0057</v>
      </c>
      <c r="FO582">
        <v>0</v>
      </c>
      <c r="FP582">
        <v>45.23</v>
      </c>
      <c r="FQ582">
        <v>420</v>
      </c>
      <c r="FR582">
        <v>13.2605</v>
      </c>
      <c r="FS582">
        <v>101.397</v>
      </c>
      <c r="FT582">
        <v>101.996</v>
      </c>
    </row>
    <row r="583" spans="1:176">
      <c r="A583">
        <v>567</v>
      </c>
      <c r="B583">
        <v>1626127446.6</v>
      </c>
      <c r="C583">
        <v>1132.09999990463</v>
      </c>
      <c r="D583" t="s">
        <v>1428</v>
      </c>
      <c r="E583" t="s">
        <v>1429</v>
      </c>
      <c r="F583">
        <v>1</v>
      </c>
      <c r="I583">
        <v>1626127445.6</v>
      </c>
      <c r="J583">
        <f>(K583)/1000</f>
        <v>0</v>
      </c>
      <c r="K583">
        <f>1000*CC583*AI583*(BY583-BZ583)/(100*BR583*(1000-AI583*BY583))</f>
        <v>0</v>
      </c>
      <c r="L583">
        <f>CC583*AI583*(BX583-BW583*(1000-AI583*BZ583)/(1000-AI583*BY583))/(100*BR583)</f>
        <v>0</v>
      </c>
      <c r="M583">
        <f>BW583 - IF(AI583&gt;1, L583*BR583*100.0/(AK583*CK583), 0)</f>
        <v>0</v>
      </c>
      <c r="N583">
        <f>((T583-J583/2)*M583-L583)/(T583+J583/2)</f>
        <v>0</v>
      </c>
      <c r="O583">
        <f>N583*(CD583+CE583)/1000.0</f>
        <v>0</v>
      </c>
      <c r="P583">
        <f>(BW583 - IF(AI583&gt;1, L583*BR583*100.0/(AK583*CK583), 0))*(CD583+CE583)/1000.0</f>
        <v>0</v>
      </c>
      <c r="Q583">
        <f>2.0/((1/S583-1/R583)+SIGN(S583)*SQRT((1/S583-1/R583)*(1/S583-1/R583) + 4*BS583/((BS583+1)*(BS583+1))*(2*1/S583*1/R583-1/R583*1/R583)))</f>
        <v>0</v>
      </c>
      <c r="R583">
        <f>IF(LEFT(BT583,1)&lt;&gt;"0",IF(LEFT(BT583,1)="1",3.0,BU583),$D$5+$E$5*(CK583*CD583/($K$5*1000))+$F$5*(CK583*CD583/($K$5*1000))*MAX(MIN(BR583,$J$5),$I$5)*MAX(MIN(BR583,$J$5),$I$5)+$G$5*MAX(MIN(BR583,$J$5),$I$5)*(CK583*CD583/($K$5*1000))+$H$5*(CK583*CD583/($K$5*1000))*(CK583*CD583/($K$5*1000)))</f>
        <v>0</v>
      </c>
      <c r="S583">
        <f>J583*(1000-(1000*0.61365*exp(17.502*W583/(240.97+W583))/(CD583+CE583)+BY583)/2)/(1000*0.61365*exp(17.502*W583/(240.97+W583))/(CD583+CE583)-BY583)</f>
        <v>0</v>
      </c>
      <c r="T583">
        <f>1/((BS583+1)/(Q583/1.6)+1/(R583/1.37)) + BS583/((BS583+1)/(Q583/1.6) + BS583/(R583/1.37))</f>
        <v>0</v>
      </c>
      <c r="U583">
        <f>(BN583*BQ583)</f>
        <v>0</v>
      </c>
      <c r="V583">
        <f>(CF583+(U583+2*0.95*5.67E-8*(((CF583+$B$7)+273)^4-(CF583+273)^4)-44100*J583)/(1.84*29.3*R583+8*0.95*5.67E-8*(CF583+273)^3))</f>
        <v>0</v>
      </c>
      <c r="W583">
        <f>($C$7*CG583+$D$7*CH583+$E$7*V583)</f>
        <v>0</v>
      </c>
      <c r="X583">
        <f>0.61365*exp(17.502*W583/(240.97+W583))</f>
        <v>0</v>
      </c>
      <c r="Y583">
        <f>(Z583/AA583*100)</f>
        <v>0</v>
      </c>
      <c r="Z583">
        <f>BY583*(CD583+CE583)/1000</f>
        <v>0</v>
      </c>
      <c r="AA583">
        <f>0.61365*exp(17.502*CF583/(240.97+CF583))</f>
        <v>0</v>
      </c>
      <c r="AB583">
        <f>(X583-BY583*(CD583+CE583)/1000)</f>
        <v>0</v>
      </c>
      <c r="AC583">
        <f>(-J583*44100)</f>
        <v>0</v>
      </c>
      <c r="AD583">
        <f>2*29.3*R583*0.92*(CF583-W583)</f>
        <v>0</v>
      </c>
      <c r="AE583">
        <f>2*0.95*5.67E-8*(((CF583+$B$7)+273)^4-(W583+273)^4)</f>
        <v>0</v>
      </c>
      <c r="AF583">
        <f>U583+AE583+AC583+AD583</f>
        <v>0</v>
      </c>
      <c r="AG583">
        <v>6</v>
      </c>
      <c r="AH583">
        <v>1</v>
      </c>
      <c r="AI583">
        <f>IF(AG583*$H$13&gt;=AK583,1.0,(AK583/(AK583-AG583*$H$13)))</f>
        <v>0</v>
      </c>
      <c r="AJ583">
        <f>(AI583-1)*100</f>
        <v>0</v>
      </c>
      <c r="AK583">
        <f>MAX(0,($B$13+$C$13*CK583)/(1+$D$13*CK583)*CD583/(CF583+273)*$E$13)</f>
        <v>0</v>
      </c>
      <c r="AL583" t="s">
        <v>292</v>
      </c>
      <c r="AM583" t="s">
        <v>292</v>
      </c>
      <c r="AN583">
        <v>0</v>
      </c>
      <c r="AO583">
        <v>0</v>
      </c>
      <c r="AP583">
        <f>1-AN583/AO583</f>
        <v>0</v>
      </c>
      <c r="AQ583">
        <v>0</v>
      </c>
      <c r="AR583" t="s">
        <v>292</v>
      </c>
      <c r="AS583" t="s">
        <v>292</v>
      </c>
      <c r="AT583">
        <v>0</v>
      </c>
      <c r="AU583">
        <v>0</v>
      </c>
      <c r="AV583">
        <f>1-AT583/AU583</f>
        <v>0</v>
      </c>
      <c r="AW583">
        <v>0.5</v>
      </c>
      <c r="AX583">
        <f>BO583</f>
        <v>0</v>
      </c>
      <c r="AY583">
        <f>L583</f>
        <v>0</v>
      </c>
      <c r="AZ583">
        <f>AV583*AW583*AX583</f>
        <v>0</v>
      </c>
      <c r="BA583">
        <f>(AY583-AQ583)/AX583</f>
        <v>0</v>
      </c>
      <c r="BB583">
        <f>(AO583-AU583)/AU583</f>
        <v>0</v>
      </c>
      <c r="BC583">
        <f>AN583/(AP583+AN583/AU583)</f>
        <v>0</v>
      </c>
      <c r="BD583" t="s">
        <v>292</v>
      </c>
      <c r="BE583">
        <v>0</v>
      </c>
      <c r="BF583">
        <f>IF(BE583&lt;&gt;0, BE583, BC583)</f>
        <v>0</v>
      </c>
      <c r="BG583">
        <f>1-BF583/AU583</f>
        <v>0</v>
      </c>
      <c r="BH583">
        <f>(AU583-AT583)/(AU583-BF583)</f>
        <v>0</v>
      </c>
      <c r="BI583">
        <f>(AO583-AU583)/(AO583-BF583)</f>
        <v>0</v>
      </c>
      <c r="BJ583">
        <f>(AU583-AT583)/(AU583-AN583)</f>
        <v>0</v>
      </c>
      <c r="BK583">
        <f>(AO583-AU583)/(AO583-AN583)</f>
        <v>0</v>
      </c>
      <c r="BL583">
        <f>(BH583*BF583/AT583)</f>
        <v>0</v>
      </c>
      <c r="BM583">
        <f>(1-BL583)</f>
        <v>0</v>
      </c>
      <c r="BN583">
        <f>$B$11*CL583+$C$11*CM583+$F$11*CN583*(1-CQ583)</f>
        <v>0</v>
      </c>
      <c r="BO583">
        <f>BN583*BP583</f>
        <v>0</v>
      </c>
      <c r="BP583">
        <f>($B$11*$D$9+$C$11*$D$9+$F$11*((DA583+CS583)/MAX(DA583+CS583+DB583, 0.1)*$I$9+DB583/MAX(DA583+CS583+DB583, 0.1)*$J$9))/($B$11+$C$11+$F$11)</f>
        <v>0</v>
      </c>
      <c r="BQ583">
        <f>($B$11*$K$9+$C$11*$K$9+$F$11*((DA583+CS583)/MAX(DA583+CS583+DB583, 0.1)*$P$9+DB583/MAX(DA583+CS583+DB583, 0.1)*$Q$9))/($B$11+$C$11+$F$11)</f>
        <v>0</v>
      </c>
      <c r="BR583">
        <v>6</v>
      </c>
      <c r="BS583">
        <v>0.5</v>
      </c>
      <c r="BT583" t="s">
        <v>293</v>
      </c>
      <c r="BU583">
        <v>2</v>
      </c>
      <c r="BV583">
        <v>1626127445.6</v>
      </c>
      <c r="BW583">
        <v>400.087</v>
      </c>
      <c r="BX583">
        <v>419.965666666667</v>
      </c>
      <c r="BY583">
        <v>20.0924666666667</v>
      </c>
      <c r="BZ583">
        <v>13.0934333333333</v>
      </c>
      <c r="CA583">
        <v>397.96</v>
      </c>
      <c r="CB583">
        <v>20.0267</v>
      </c>
      <c r="CC583">
        <v>900.013</v>
      </c>
      <c r="CD583">
        <v>100.767</v>
      </c>
      <c r="CE583">
        <v>0.112992</v>
      </c>
      <c r="CF583">
        <v>35.7012</v>
      </c>
      <c r="CG583">
        <v>32.9419333333333</v>
      </c>
      <c r="CH583">
        <v>999.9</v>
      </c>
      <c r="CI583">
        <v>0</v>
      </c>
      <c r="CJ583">
        <v>0</v>
      </c>
      <c r="CK583">
        <v>10000.6066666667</v>
      </c>
      <c r="CL583">
        <v>0</v>
      </c>
      <c r="CM583">
        <v>0.221023</v>
      </c>
      <c r="CN583">
        <v>1459.94</v>
      </c>
      <c r="CO583">
        <v>0.972995</v>
      </c>
      <c r="CP583">
        <v>0.0270053333333333</v>
      </c>
      <c r="CQ583">
        <v>0</v>
      </c>
      <c r="CR583">
        <v>885.394666666667</v>
      </c>
      <c r="CS583">
        <v>4.99999</v>
      </c>
      <c r="CT583">
        <v>13050.5666666667</v>
      </c>
      <c r="CU583">
        <v>12727.7666666667</v>
      </c>
      <c r="CV583">
        <v>41.75</v>
      </c>
      <c r="CW583">
        <v>43</v>
      </c>
      <c r="CX583">
        <v>42.5</v>
      </c>
      <c r="CY583">
        <v>42.75</v>
      </c>
      <c r="CZ583">
        <v>44.5</v>
      </c>
      <c r="DA583">
        <v>1415.65</v>
      </c>
      <c r="DB583">
        <v>39.29</v>
      </c>
      <c r="DC583">
        <v>0</v>
      </c>
      <c r="DD583">
        <v>1626127455.7</v>
      </c>
      <c r="DE583">
        <v>0</v>
      </c>
      <c r="DF583">
        <v>885.393576923077</v>
      </c>
      <c r="DG583">
        <v>0.144034186092774</v>
      </c>
      <c r="DH583">
        <v>7.03589747806756</v>
      </c>
      <c r="DI583">
        <v>13050.2923076923</v>
      </c>
      <c r="DJ583">
        <v>15</v>
      </c>
      <c r="DK583">
        <v>1626126261</v>
      </c>
      <c r="DL583" t="s">
        <v>294</v>
      </c>
      <c r="DM583">
        <v>1626126255</v>
      </c>
      <c r="DN583">
        <v>1626126261</v>
      </c>
      <c r="DO583">
        <v>7</v>
      </c>
      <c r="DP583">
        <v>0.339</v>
      </c>
      <c r="DQ583">
        <v>0.02</v>
      </c>
      <c r="DR583">
        <v>2.158</v>
      </c>
      <c r="DS583">
        <v>-0.064</v>
      </c>
      <c r="DT583">
        <v>420</v>
      </c>
      <c r="DU583">
        <v>4</v>
      </c>
      <c r="DV583">
        <v>0.09</v>
      </c>
      <c r="DW583">
        <v>0.05</v>
      </c>
      <c r="DX583">
        <v>-19.9212902439024</v>
      </c>
      <c r="DY583">
        <v>0.61898257839721</v>
      </c>
      <c r="DZ583">
        <v>0.0666290781202918</v>
      </c>
      <c r="EA583">
        <v>0</v>
      </c>
      <c r="EB583">
        <v>885.413171428571</v>
      </c>
      <c r="EC583">
        <v>-0.0340417204101637</v>
      </c>
      <c r="ED583">
        <v>0.183105978011847</v>
      </c>
      <c r="EE583">
        <v>1</v>
      </c>
      <c r="EF583">
        <v>6.96311073170732</v>
      </c>
      <c r="EG583">
        <v>0.176734912891996</v>
      </c>
      <c r="EH583">
        <v>0.0195231745207341</v>
      </c>
      <c r="EI583">
        <v>0</v>
      </c>
      <c r="EJ583">
        <v>1</v>
      </c>
      <c r="EK583">
        <v>3</v>
      </c>
      <c r="EL583" t="s">
        <v>459</v>
      </c>
      <c r="EM583">
        <v>100</v>
      </c>
      <c r="EN583">
        <v>100</v>
      </c>
      <c r="EO583">
        <v>2.127</v>
      </c>
      <c r="EP583">
        <v>0.0659</v>
      </c>
      <c r="EQ583">
        <v>1.36772170046793</v>
      </c>
      <c r="ER583">
        <v>0.00225868272383977</v>
      </c>
      <c r="ES583">
        <v>-9.96746185667655e-07</v>
      </c>
      <c r="ET583">
        <v>2.83711317370827e-10</v>
      </c>
      <c r="EU583">
        <v>-0.063082517618382</v>
      </c>
      <c r="EV583">
        <v>-0.00217948432402501</v>
      </c>
      <c r="EW583">
        <v>0.000453263451741206</v>
      </c>
      <c r="EX583">
        <v>-1.16319206543697e-06</v>
      </c>
      <c r="EY583">
        <v>-2</v>
      </c>
      <c r="EZ583">
        <v>2196</v>
      </c>
      <c r="FA583">
        <v>1</v>
      </c>
      <c r="FB583">
        <v>25</v>
      </c>
      <c r="FC583">
        <v>19.9</v>
      </c>
      <c r="FD583">
        <v>19.8</v>
      </c>
      <c r="FE583">
        <v>18</v>
      </c>
      <c r="FF583">
        <v>952.051</v>
      </c>
      <c r="FG583">
        <v>438.531</v>
      </c>
      <c r="FH583">
        <v>43.9997</v>
      </c>
      <c r="FI583">
        <v>25.9842</v>
      </c>
      <c r="FJ583">
        <v>30.0006</v>
      </c>
      <c r="FK583">
        <v>25.8039</v>
      </c>
      <c r="FL583">
        <v>25.8107</v>
      </c>
      <c r="FM583">
        <v>25.4894</v>
      </c>
      <c r="FN583">
        <v>30.7192</v>
      </c>
      <c r="FO583">
        <v>0</v>
      </c>
      <c r="FP583">
        <v>45.33</v>
      </c>
      <c r="FQ583">
        <v>420</v>
      </c>
      <c r="FR583">
        <v>13.2819</v>
      </c>
      <c r="FS583">
        <v>101.396</v>
      </c>
      <c r="FT583">
        <v>101.996</v>
      </c>
    </row>
    <row r="584" spans="1:176">
      <c r="A584">
        <v>568</v>
      </c>
      <c r="B584">
        <v>1626127448.6</v>
      </c>
      <c r="C584">
        <v>1134.09999990463</v>
      </c>
      <c r="D584" t="s">
        <v>1430</v>
      </c>
      <c r="E584" t="s">
        <v>1431</v>
      </c>
      <c r="F584">
        <v>1</v>
      </c>
      <c r="I584">
        <v>1626127447.6</v>
      </c>
      <c r="J584">
        <f>(K584)/1000</f>
        <v>0</v>
      </c>
      <c r="K584">
        <f>1000*CC584*AI584*(BY584-BZ584)/(100*BR584*(1000-AI584*BY584))</f>
        <v>0</v>
      </c>
      <c r="L584">
        <f>CC584*AI584*(BX584-BW584*(1000-AI584*BZ584)/(1000-AI584*BY584))/(100*BR584)</f>
        <v>0</v>
      </c>
      <c r="M584">
        <f>BW584 - IF(AI584&gt;1, L584*BR584*100.0/(AK584*CK584), 0)</f>
        <v>0</v>
      </c>
      <c r="N584">
        <f>((T584-J584/2)*M584-L584)/(T584+J584/2)</f>
        <v>0</v>
      </c>
      <c r="O584">
        <f>N584*(CD584+CE584)/1000.0</f>
        <v>0</v>
      </c>
      <c r="P584">
        <f>(BW584 - IF(AI584&gt;1, L584*BR584*100.0/(AK584*CK584), 0))*(CD584+CE584)/1000.0</f>
        <v>0</v>
      </c>
      <c r="Q584">
        <f>2.0/((1/S584-1/R584)+SIGN(S584)*SQRT((1/S584-1/R584)*(1/S584-1/R584) + 4*BS584/((BS584+1)*(BS584+1))*(2*1/S584*1/R584-1/R584*1/R584)))</f>
        <v>0</v>
      </c>
      <c r="R584">
        <f>IF(LEFT(BT584,1)&lt;&gt;"0",IF(LEFT(BT584,1)="1",3.0,BU584),$D$5+$E$5*(CK584*CD584/($K$5*1000))+$F$5*(CK584*CD584/($K$5*1000))*MAX(MIN(BR584,$J$5),$I$5)*MAX(MIN(BR584,$J$5),$I$5)+$G$5*MAX(MIN(BR584,$J$5),$I$5)*(CK584*CD584/($K$5*1000))+$H$5*(CK584*CD584/($K$5*1000))*(CK584*CD584/($K$5*1000)))</f>
        <v>0</v>
      </c>
      <c r="S584">
        <f>J584*(1000-(1000*0.61365*exp(17.502*W584/(240.97+W584))/(CD584+CE584)+BY584)/2)/(1000*0.61365*exp(17.502*W584/(240.97+W584))/(CD584+CE584)-BY584)</f>
        <v>0</v>
      </c>
      <c r="T584">
        <f>1/((BS584+1)/(Q584/1.6)+1/(R584/1.37)) + BS584/((BS584+1)/(Q584/1.6) + BS584/(R584/1.37))</f>
        <v>0</v>
      </c>
      <c r="U584">
        <f>(BN584*BQ584)</f>
        <v>0</v>
      </c>
      <c r="V584">
        <f>(CF584+(U584+2*0.95*5.67E-8*(((CF584+$B$7)+273)^4-(CF584+273)^4)-44100*J584)/(1.84*29.3*R584+8*0.95*5.67E-8*(CF584+273)^3))</f>
        <v>0</v>
      </c>
      <c r="W584">
        <f>($C$7*CG584+$D$7*CH584+$E$7*V584)</f>
        <v>0</v>
      </c>
      <c r="X584">
        <f>0.61365*exp(17.502*W584/(240.97+W584))</f>
        <v>0</v>
      </c>
      <c r="Y584">
        <f>(Z584/AA584*100)</f>
        <v>0</v>
      </c>
      <c r="Z584">
        <f>BY584*(CD584+CE584)/1000</f>
        <v>0</v>
      </c>
      <c r="AA584">
        <f>0.61365*exp(17.502*CF584/(240.97+CF584))</f>
        <v>0</v>
      </c>
      <c r="AB584">
        <f>(X584-BY584*(CD584+CE584)/1000)</f>
        <v>0</v>
      </c>
      <c r="AC584">
        <f>(-J584*44100)</f>
        <v>0</v>
      </c>
      <c r="AD584">
        <f>2*29.3*R584*0.92*(CF584-W584)</f>
        <v>0</v>
      </c>
      <c r="AE584">
        <f>2*0.95*5.67E-8*(((CF584+$B$7)+273)^4-(W584+273)^4)</f>
        <v>0</v>
      </c>
      <c r="AF584">
        <f>U584+AE584+AC584+AD584</f>
        <v>0</v>
      </c>
      <c r="AG584">
        <v>6</v>
      </c>
      <c r="AH584">
        <v>1</v>
      </c>
      <c r="AI584">
        <f>IF(AG584*$H$13&gt;=AK584,1.0,(AK584/(AK584-AG584*$H$13)))</f>
        <v>0</v>
      </c>
      <c r="AJ584">
        <f>(AI584-1)*100</f>
        <v>0</v>
      </c>
      <c r="AK584">
        <f>MAX(0,($B$13+$C$13*CK584)/(1+$D$13*CK584)*CD584/(CF584+273)*$E$13)</f>
        <v>0</v>
      </c>
      <c r="AL584" t="s">
        <v>292</v>
      </c>
      <c r="AM584" t="s">
        <v>292</v>
      </c>
      <c r="AN584">
        <v>0</v>
      </c>
      <c r="AO584">
        <v>0</v>
      </c>
      <c r="AP584">
        <f>1-AN584/AO584</f>
        <v>0</v>
      </c>
      <c r="AQ584">
        <v>0</v>
      </c>
      <c r="AR584" t="s">
        <v>292</v>
      </c>
      <c r="AS584" t="s">
        <v>292</v>
      </c>
      <c r="AT584">
        <v>0</v>
      </c>
      <c r="AU584">
        <v>0</v>
      </c>
      <c r="AV584">
        <f>1-AT584/AU584</f>
        <v>0</v>
      </c>
      <c r="AW584">
        <v>0.5</v>
      </c>
      <c r="AX584">
        <f>BO584</f>
        <v>0</v>
      </c>
      <c r="AY584">
        <f>L584</f>
        <v>0</v>
      </c>
      <c r="AZ584">
        <f>AV584*AW584*AX584</f>
        <v>0</v>
      </c>
      <c r="BA584">
        <f>(AY584-AQ584)/AX584</f>
        <v>0</v>
      </c>
      <c r="BB584">
        <f>(AO584-AU584)/AU584</f>
        <v>0</v>
      </c>
      <c r="BC584">
        <f>AN584/(AP584+AN584/AU584)</f>
        <v>0</v>
      </c>
      <c r="BD584" t="s">
        <v>292</v>
      </c>
      <c r="BE584">
        <v>0</v>
      </c>
      <c r="BF584">
        <f>IF(BE584&lt;&gt;0, BE584, BC584)</f>
        <v>0</v>
      </c>
      <c r="BG584">
        <f>1-BF584/AU584</f>
        <v>0</v>
      </c>
      <c r="BH584">
        <f>(AU584-AT584)/(AU584-BF584)</f>
        <v>0</v>
      </c>
      <c r="BI584">
        <f>(AO584-AU584)/(AO584-BF584)</f>
        <v>0</v>
      </c>
      <c r="BJ584">
        <f>(AU584-AT584)/(AU584-AN584)</f>
        <v>0</v>
      </c>
      <c r="BK584">
        <f>(AO584-AU584)/(AO584-AN584)</f>
        <v>0</v>
      </c>
      <c r="BL584">
        <f>(BH584*BF584/AT584)</f>
        <v>0</v>
      </c>
      <c r="BM584">
        <f>(1-BL584)</f>
        <v>0</v>
      </c>
      <c r="BN584">
        <f>$B$11*CL584+$C$11*CM584+$F$11*CN584*(1-CQ584)</f>
        <v>0</v>
      </c>
      <c r="BO584">
        <f>BN584*BP584</f>
        <v>0</v>
      </c>
      <c r="BP584">
        <f>($B$11*$D$9+$C$11*$D$9+$F$11*((DA584+CS584)/MAX(DA584+CS584+DB584, 0.1)*$I$9+DB584/MAX(DA584+CS584+DB584, 0.1)*$J$9))/($B$11+$C$11+$F$11)</f>
        <v>0</v>
      </c>
      <c r="BQ584">
        <f>($B$11*$K$9+$C$11*$K$9+$F$11*((DA584+CS584)/MAX(DA584+CS584+DB584, 0.1)*$P$9+DB584/MAX(DA584+CS584+DB584, 0.1)*$Q$9))/($B$11+$C$11+$F$11)</f>
        <v>0</v>
      </c>
      <c r="BR584">
        <v>6</v>
      </c>
      <c r="BS584">
        <v>0.5</v>
      </c>
      <c r="BT584" t="s">
        <v>293</v>
      </c>
      <c r="BU584">
        <v>2</v>
      </c>
      <c r="BV584">
        <v>1626127447.6</v>
      </c>
      <c r="BW584">
        <v>400.102</v>
      </c>
      <c r="BX584">
        <v>419.951</v>
      </c>
      <c r="BY584">
        <v>20.1236666666667</v>
      </c>
      <c r="BZ584">
        <v>13.1094333333333</v>
      </c>
      <c r="CA584">
        <v>397.975</v>
      </c>
      <c r="CB584">
        <v>20.0574666666667</v>
      </c>
      <c r="CC584">
        <v>900.104333333333</v>
      </c>
      <c r="CD584">
        <v>100.767</v>
      </c>
      <c r="CE584">
        <v>0.112756</v>
      </c>
      <c r="CF584">
        <v>35.7321666666667</v>
      </c>
      <c r="CG584">
        <v>32.9756333333333</v>
      </c>
      <c r="CH584">
        <v>999.9</v>
      </c>
      <c r="CI584">
        <v>0</v>
      </c>
      <c r="CJ584">
        <v>0</v>
      </c>
      <c r="CK584">
        <v>9991.03333333333</v>
      </c>
      <c r="CL584">
        <v>0</v>
      </c>
      <c r="CM584">
        <v>0.221023</v>
      </c>
      <c r="CN584">
        <v>1459.91333333333</v>
      </c>
      <c r="CO584">
        <v>0.973008666666667</v>
      </c>
      <c r="CP584">
        <v>0.0269915666666667</v>
      </c>
      <c r="CQ584">
        <v>0</v>
      </c>
      <c r="CR584">
        <v>885.246666666667</v>
      </c>
      <c r="CS584">
        <v>4.99999</v>
      </c>
      <c r="CT584">
        <v>13050.2333333333</v>
      </c>
      <c r="CU584">
        <v>12727.6</v>
      </c>
      <c r="CV584">
        <v>41.75</v>
      </c>
      <c r="CW584">
        <v>43.0413333333333</v>
      </c>
      <c r="CX584">
        <v>42.5</v>
      </c>
      <c r="CY584">
        <v>42.75</v>
      </c>
      <c r="CZ584">
        <v>44.5</v>
      </c>
      <c r="DA584">
        <v>1415.64333333333</v>
      </c>
      <c r="DB584">
        <v>39.27</v>
      </c>
      <c r="DC584">
        <v>0</v>
      </c>
      <c r="DD584">
        <v>1626127458.1</v>
      </c>
      <c r="DE584">
        <v>0</v>
      </c>
      <c r="DF584">
        <v>885.386615384615</v>
      </c>
      <c r="DG584">
        <v>-0.205333335889849</v>
      </c>
      <c r="DH584">
        <v>1.80512824739287</v>
      </c>
      <c r="DI584">
        <v>13050.4384615385</v>
      </c>
      <c r="DJ584">
        <v>15</v>
      </c>
      <c r="DK584">
        <v>1626126261</v>
      </c>
      <c r="DL584" t="s">
        <v>294</v>
      </c>
      <c r="DM584">
        <v>1626126255</v>
      </c>
      <c r="DN584">
        <v>1626126261</v>
      </c>
      <c r="DO584">
        <v>7</v>
      </c>
      <c r="DP584">
        <v>0.339</v>
      </c>
      <c r="DQ584">
        <v>0.02</v>
      </c>
      <c r="DR584">
        <v>2.158</v>
      </c>
      <c r="DS584">
        <v>-0.064</v>
      </c>
      <c r="DT584">
        <v>420</v>
      </c>
      <c r="DU584">
        <v>4</v>
      </c>
      <c r="DV584">
        <v>0.09</v>
      </c>
      <c r="DW584">
        <v>0.05</v>
      </c>
      <c r="DX584">
        <v>-19.9049878048781</v>
      </c>
      <c r="DY584">
        <v>0.505770731707267</v>
      </c>
      <c r="DZ584">
        <v>0.058041088033043</v>
      </c>
      <c r="EA584">
        <v>0</v>
      </c>
      <c r="EB584">
        <v>885.406757575757</v>
      </c>
      <c r="EC584">
        <v>-0.269427514485006</v>
      </c>
      <c r="ED584">
        <v>0.173380127186528</v>
      </c>
      <c r="EE584">
        <v>1</v>
      </c>
      <c r="EF584">
        <v>6.97169682926829</v>
      </c>
      <c r="EG584">
        <v>0.172063693379796</v>
      </c>
      <c r="EH584">
        <v>0.0188491111829041</v>
      </c>
      <c r="EI584">
        <v>0</v>
      </c>
      <c r="EJ584">
        <v>1</v>
      </c>
      <c r="EK584">
        <v>3</v>
      </c>
      <c r="EL584" t="s">
        <v>459</v>
      </c>
      <c r="EM584">
        <v>100</v>
      </c>
      <c r="EN584">
        <v>100</v>
      </c>
      <c r="EO584">
        <v>2.126</v>
      </c>
      <c r="EP584">
        <v>0.0664</v>
      </c>
      <c r="EQ584">
        <v>1.36772170046793</v>
      </c>
      <c r="ER584">
        <v>0.00225868272383977</v>
      </c>
      <c r="ES584">
        <v>-9.96746185667655e-07</v>
      </c>
      <c r="ET584">
        <v>2.83711317370827e-10</v>
      </c>
      <c r="EU584">
        <v>-0.063082517618382</v>
      </c>
      <c r="EV584">
        <v>-0.00217948432402501</v>
      </c>
      <c r="EW584">
        <v>0.000453263451741206</v>
      </c>
      <c r="EX584">
        <v>-1.16319206543697e-06</v>
      </c>
      <c r="EY584">
        <v>-2</v>
      </c>
      <c r="EZ584">
        <v>2196</v>
      </c>
      <c r="FA584">
        <v>1</v>
      </c>
      <c r="FB584">
        <v>25</v>
      </c>
      <c r="FC584">
        <v>19.9</v>
      </c>
      <c r="FD584">
        <v>19.8</v>
      </c>
      <c r="FE584">
        <v>18</v>
      </c>
      <c r="FF584">
        <v>951.942</v>
      </c>
      <c r="FG584">
        <v>438.674</v>
      </c>
      <c r="FH584">
        <v>44.0352</v>
      </c>
      <c r="FI584">
        <v>25.9886</v>
      </c>
      <c r="FJ584">
        <v>30.0006</v>
      </c>
      <c r="FK584">
        <v>25.8066</v>
      </c>
      <c r="FL584">
        <v>25.8134</v>
      </c>
      <c r="FM584">
        <v>25.4905</v>
      </c>
      <c r="FN584">
        <v>30.7192</v>
      </c>
      <c r="FO584">
        <v>0</v>
      </c>
      <c r="FP584">
        <v>45.43</v>
      </c>
      <c r="FQ584">
        <v>420</v>
      </c>
      <c r="FR584">
        <v>13.305</v>
      </c>
      <c r="FS584">
        <v>101.395</v>
      </c>
      <c r="FT584">
        <v>101.995</v>
      </c>
    </row>
    <row r="585" spans="1:176">
      <c r="A585">
        <v>569</v>
      </c>
      <c r="B585">
        <v>1626127450.6</v>
      </c>
      <c r="C585">
        <v>1136.09999990463</v>
      </c>
      <c r="D585" t="s">
        <v>1432</v>
      </c>
      <c r="E585" t="s">
        <v>1433</v>
      </c>
      <c r="F585">
        <v>1</v>
      </c>
      <c r="I585">
        <v>1626127449.6</v>
      </c>
      <c r="J585">
        <f>(K585)/1000</f>
        <v>0</v>
      </c>
      <c r="K585">
        <f>1000*CC585*AI585*(BY585-BZ585)/(100*BR585*(1000-AI585*BY585))</f>
        <v>0</v>
      </c>
      <c r="L585">
        <f>CC585*AI585*(BX585-BW585*(1000-AI585*BZ585)/(1000-AI585*BY585))/(100*BR585)</f>
        <v>0</v>
      </c>
      <c r="M585">
        <f>BW585 - IF(AI585&gt;1, L585*BR585*100.0/(AK585*CK585), 0)</f>
        <v>0</v>
      </c>
      <c r="N585">
        <f>((T585-J585/2)*M585-L585)/(T585+J585/2)</f>
        <v>0</v>
      </c>
      <c r="O585">
        <f>N585*(CD585+CE585)/1000.0</f>
        <v>0</v>
      </c>
      <c r="P585">
        <f>(BW585 - IF(AI585&gt;1, L585*BR585*100.0/(AK585*CK585), 0))*(CD585+CE585)/1000.0</f>
        <v>0</v>
      </c>
      <c r="Q585">
        <f>2.0/((1/S585-1/R585)+SIGN(S585)*SQRT((1/S585-1/R585)*(1/S585-1/R585) + 4*BS585/((BS585+1)*(BS585+1))*(2*1/S585*1/R585-1/R585*1/R585)))</f>
        <v>0</v>
      </c>
      <c r="R585">
        <f>IF(LEFT(BT585,1)&lt;&gt;"0",IF(LEFT(BT585,1)="1",3.0,BU585),$D$5+$E$5*(CK585*CD585/($K$5*1000))+$F$5*(CK585*CD585/($K$5*1000))*MAX(MIN(BR585,$J$5),$I$5)*MAX(MIN(BR585,$J$5),$I$5)+$G$5*MAX(MIN(BR585,$J$5),$I$5)*(CK585*CD585/($K$5*1000))+$H$5*(CK585*CD585/($K$5*1000))*(CK585*CD585/($K$5*1000)))</f>
        <v>0</v>
      </c>
      <c r="S585">
        <f>J585*(1000-(1000*0.61365*exp(17.502*W585/(240.97+W585))/(CD585+CE585)+BY585)/2)/(1000*0.61365*exp(17.502*W585/(240.97+W585))/(CD585+CE585)-BY585)</f>
        <v>0</v>
      </c>
      <c r="T585">
        <f>1/((BS585+1)/(Q585/1.6)+1/(R585/1.37)) + BS585/((BS585+1)/(Q585/1.6) + BS585/(R585/1.37))</f>
        <v>0</v>
      </c>
      <c r="U585">
        <f>(BN585*BQ585)</f>
        <v>0</v>
      </c>
      <c r="V585">
        <f>(CF585+(U585+2*0.95*5.67E-8*(((CF585+$B$7)+273)^4-(CF585+273)^4)-44100*J585)/(1.84*29.3*R585+8*0.95*5.67E-8*(CF585+273)^3))</f>
        <v>0</v>
      </c>
      <c r="W585">
        <f>($C$7*CG585+$D$7*CH585+$E$7*V585)</f>
        <v>0</v>
      </c>
      <c r="X585">
        <f>0.61365*exp(17.502*W585/(240.97+W585))</f>
        <v>0</v>
      </c>
      <c r="Y585">
        <f>(Z585/AA585*100)</f>
        <v>0</v>
      </c>
      <c r="Z585">
        <f>BY585*(CD585+CE585)/1000</f>
        <v>0</v>
      </c>
      <c r="AA585">
        <f>0.61365*exp(17.502*CF585/(240.97+CF585))</f>
        <v>0</v>
      </c>
      <c r="AB585">
        <f>(X585-BY585*(CD585+CE585)/1000)</f>
        <v>0</v>
      </c>
      <c r="AC585">
        <f>(-J585*44100)</f>
        <v>0</v>
      </c>
      <c r="AD585">
        <f>2*29.3*R585*0.92*(CF585-W585)</f>
        <v>0</v>
      </c>
      <c r="AE585">
        <f>2*0.95*5.67E-8*(((CF585+$B$7)+273)^4-(W585+273)^4)</f>
        <v>0</v>
      </c>
      <c r="AF585">
        <f>U585+AE585+AC585+AD585</f>
        <v>0</v>
      </c>
      <c r="AG585">
        <v>7</v>
      </c>
      <c r="AH585">
        <v>1</v>
      </c>
      <c r="AI585">
        <f>IF(AG585*$H$13&gt;=AK585,1.0,(AK585/(AK585-AG585*$H$13)))</f>
        <v>0</v>
      </c>
      <c r="AJ585">
        <f>(AI585-1)*100</f>
        <v>0</v>
      </c>
      <c r="AK585">
        <f>MAX(0,($B$13+$C$13*CK585)/(1+$D$13*CK585)*CD585/(CF585+273)*$E$13)</f>
        <v>0</v>
      </c>
      <c r="AL585" t="s">
        <v>292</v>
      </c>
      <c r="AM585" t="s">
        <v>292</v>
      </c>
      <c r="AN585">
        <v>0</v>
      </c>
      <c r="AO585">
        <v>0</v>
      </c>
      <c r="AP585">
        <f>1-AN585/AO585</f>
        <v>0</v>
      </c>
      <c r="AQ585">
        <v>0</v>
      </c>
      <c r="AR585" t="s">
        <v>292</v>
      </c>
      <c r="AS585" t="s">
        <v>292</v>
      </c>
      <c r="AT585">
        <v>0</v>
      </c>
      <c r="AU585">
        <v>0</v>
      </c>
      <c r="AV585">
        <f>1-AT585/AU585</f>
        <v>0</v>
      </c>
      <c r="AW585">
        <v>0.5</v>
      </c>
      <c r="AX585">
        <f>BO585</f>
        <v>0</v>
      </c>
      <c r="AY585">
        <f>L585</f>
        <v>0</v>
      </c>
      <c r="AZ585">
        <f>AV585*AW585*AX585</f>
        <v>0</v>
      </c>
      <c r="BA585">
        <f>(AY585-AQ585)/AX585</f>
        <v>0</v>
      </c>
      <c r="BB585">
        <f>(AO585-AU585)/AU585</f>
        <v>0</v>
      </c>
      <c r="BC585">
        <f>AN585/(AP585+AN585/AU585)</f>
        <v>0</v>
      </c>
      <c r="BD585" t="s">
        <v>292</v>
      </c>
      <c r="BE585">
        <v>0</v>
      </c>
      <c r="BF585">
        <f>IF(BE585&lt;&gt;0, BE585, BC585)</f>
        <v>0</v>
      </c>
      <c r="BG585">
        <f>1-BF585/AU585</f>
        <v>0</v>
      </c>
      <c r="BH585">
        <f>(AU585-AT585)/(AU585-BF585)</f>
        <v>0</v>
      </c>
      <c r="BI585">
        <f>(AO585-AU585)/(AO585-BF585)</f>
        <v>0</v>
      </c>
      <c r="BJ585">
        <f>(AU585-AT585)/(AU585-AN585)</f>
        <v>0</v>
      </c>
      <c r="BK585">
        <f>(AO585-AU585)/(AO585-AN585)</f>
        <v>0</v>
      </c>
      <c r="BL585">
        <f>(BH585*BF585/AT585)</f>
        <v>0</v>
      </c>
      <c r="BM585">
        <f>(1-BL585)</f>
        <v>0</v>
      </c>
      <c r="BN585">
        <f>$B$11*CL585+$C$11*CM585+$F$11*CN585*(1-CQ585)</f>
        <v>0</v>
      </c>
      <c r="BO585">
        <f>BN585*BP585</f>
        <v>0</v>
      </c>
      <c r="BP585">
        <f>($B$11*$D$9+$C$11*$D$9+$F$11*((DA585+CS585)/MAX(DA585+CS585+DB585, 0.1)*$I$9+DB585/MAX(DA585+CS585+DB585, 0.1)*$J$9))/($B$11+$C$11+$F$11)</f>
        <v>0</v>
      </c>
      <c r="BQ585">
        <f>($B$11*$K$9+$C$11*$K$9+$F$11*((DA585+CS585)/MAX(DA585+CS585+DB585, 0.1)*$P$9+DB585/MAX(DA585+CS585+DB585, 0.1)*$Q$9))/($B$11+$C$11+$F$11)</f>
        <v>0</v>
      </c>
      <c r="BR585">
        <v>6</v>
      </c>
      <c r="BS585">
        <v>0.5</v>
      </c>
      <c r="BT585" t="s">
        <v>293</v>
      </c>
      <c r="BU585">
        <v>2</v>
      </c>
      <c r="BV585">
        <v>1626127449.6</v>
      </c>
      <c r="BW585">
        <v>400.091333333333</v>
      </c>
      <c r="BX585">
        <v>419.906666666667</v>
      </c>
      <c r="BY585">
        <v>20.1536333333333</v>
      </c>
      <c r="BZ585">
        <v>13.1446666666667</v>
      </c>
      <c r="CA585">
        <v>397.964666666667</v>
      </c>
      <c r="CB585">
        <v>20.0870333333333</v>
      </c>
      <c r="CC585">
        <v>899.939666666667</v>
      </c>
      <c r="CD585">
        <v>100.766666666667</v>
      </c>
      <c r="CE585">
        <v>0.113138333333333</v>
      </c>
      <c r="CF585">
        <v>35.7659333333333</v>
      </c>
      <c r="CG585">
        <v>33.0018333333333</v>
      </c>
      <c r="CH585">
        <v>999.9</v>
      </c>
      <c r="CI585">
        <v>0</v>
      </c>
      <c r="CJ585">
        <v>0</v>
      </c>
      <c r="CK585">
        <v>9966.66666666667</v>
      </c>
      <c r="CL585">
        <v>0</v>
      </c>
      <c r="CM585">
        <v>0.221023</v>
      </c>
      <c r="CN585">
        <v>1460.11333333333</v>
      </c>
      <c r="CO585">
        <v>0.972989333333333</v>
      </c>
      <c r="CP585">
        <v>0.0270107333333333</v>
      </c>
      <c r="CQ585">
        <v>0</v>
      </c>
      <c r="CR585">
        <v>885.285666666667</v>
      </c>
      <c r="CS585">
        <v>4.99999</v>
      </c>
      <c r="CT585">
        <v>13051.1333333333</v>
      </c>
      <c r="CU585">
        <v>12729.3</v>
      </c>
      <c r="CV585">
        <v>41.75</v>
      </c>
      <c r="CW585">
        <v>43.0413333333333</v>
      </c>
      <c r="CX585">
        <v>42.5</v>
      </c>
      <c r="CY585">
        <v>42.75</v>
      </c>
      <c r="CZ585">
        <v>44.5</v>
      </c>
      <c r="DA585">
        <v>1415.81</v>
      </c>
      <c r="DB585">
        <v>39.3033333333333</v>
      </c>
      <c r="DC585">
        <v>0</v>
      </c>
      <c r="DD585">
        <v>1626127459.9</v>
      </c>
      <c r="DE585">
        <v>0</v>
      </c>
      <c r="DF585">
        <v>885.3544</v>
      </c>
      <c r="DG585">
        <v>-0.380769235349324</v>
      </c>
      <c r="DH585">
        <v>3.32307692030807</v>
      </c>
      <c r="DI585">
        <v>13050.464</v>
      </c>
      <c r="DJ585">
        <v>15</v>
      </c>
      <c r="DK585">
        <v>1626126261</v>
      </c>
      <c r="DL585" t="s">
        <v>294</v>
      </c>
      <c r="DM585">
        <v>1626126255</v>
      </c>
      <c r="DN585">
        <v>1626126261</v>
      </c>
      <c r="DO585">
        <v>7</v>
      </c>
      <c r="DP585">
        <v>0.339</v>
      </c>
      <c r="DQ585">
        <v>0.02</v>
      </c>
      <c r="DR585">
        <v>2.158</v>
      </c>
      <c r="DS585">
        <v>-0.064</v>
      </c>
      <c r="DT585">
        <v>420</v>
      </c>
      <c r="DU585">
        <v>4</v>
      </c>
      <c r="DV585">
        <v>0.09</v>
      </c>
      <c r="DW585">
        <v>0.05</v>
      </c>
      <c r="DX585">
        <v>-19.8884731707317</v>
      </c>
      <c r="DY585">
        <v>0.446918466898968</v>
      </c>
      <c r="DZ585">
        <v>0.0528997534430613</v>
      </c>
      <c r="EA585">
        <v>1</v>
      </c>
      <c r="EB585">
        <v>885.383121212121</v>
      </c>
      <c r="EC585">
        <v>-0.248022952384599</v>
      </c>
      <c r="ED585">
        <v>0.172917524144054</v>
      </c>
      <c r="EE585">
        <v>1</v>
      </c>
      <c r="EF585">
        <v>6.97778975609756</v>
      </c>
      <c r="EG585">
        <v>0.197634146341459</v>
      </c>
      <c r="EH585">
        <v>0.0211135478974652</v>
      </c>
      <c r="EI585">
        <v>0</v>
      </c>
      <c r="EJ585">
        <v>2</v>
      </c>
      <c r="EK585">
        <v>3</v>
      </c>
      <c r="EL585" t="s">
        <v>340</v>
      </c>
      <c r="EM585">
        <v>100</v>
      </c>
      <c r="EN585">
        <v>100</v>
      </c>
      <c r="EO585">
        <v>2.127</v>
      </c>
      <c r="EP585">
        <v>0.0669</v>
      </c>
      <c r="EQ585">
        <v>1.36772170046793</v>
      </c>
      <c r="ER585">
        <v>0.00225868272383977</v>
      </c>
      <c r="ES585">
        <v>-9.96746185667655e-07</v>
      </c>
      <c r="ET585">
        <v>2.83711317370827e-10</v>
      </c>
      <c r="EU585">
        <v>-0.063082517618382</v>
      </c>
      <c r="EV585">
        <v>-0.00217948432402501</v>
      </c>
      <c r="EW585">
        <v>0.000453263451741206</v>
      </c>
      <c r="EX585">
        <v>-1.16319206543697e-06</v>
      </c>
      <c r="EY585">
        <v>-2</v>
      </c>
      <c r="EZ585">
        <v>2196</v>
      </c>
      <c r="FA585">
        <v>1</v>
      </c>
      <c r="FB585">
        <v>25</v>
      </c>
      <c r="FC585">
        <v>19.9</v>
      </c>
      <c r="FD585">
        <v>19.8</v>
      </c>
      <c r="FE585">
        <v>18</v>
      </c>
      <c r="FF585">
        <v>951.709</v>
      </c>
      <c r="FG585">
        <v>438.696</v>
      </c>
      <c r="FH585">
        <v>44.0703</v>
      </c>
      <c r="FI585">
        <v>25.993</v>
      </c>
      <c r="FJ585">
        <v>30.0007</v>
      </c>
      <c r="FK585">
        <v>25.8097</v>
      </c>
      <c r="FL585">
        <v>25.8161</v>
      </c>
      <c r="FM585">
        <v>25.491</v>
      </c>
      <c r="FN585">
        <v>30.7192</v>
      </c>
      <c r="FO585">
        <v>0</v>
      </c>
      <c r="FP585">
        <v>45.43</v>
      </c>
      <c r="FQ585">
        <v>420</v>
      </c>
      <c r="FR585">
        <v>13.3046</v>
      </c>
      <c r="FS585">
        <v>101.395</v>
      </c>
      <c r="FT585">
        <v>101.994</v>
      </c>
    </row>
    <row r="586" spans="1:176">
      <c r="A586">
        <v>570</v>
      </c>
      <c r="B586">
        <v>1626127452.6</v>
      </c>
      <c r="C586">
        <v>1138.09999990463</v>
      </c>
      <c r="D586" t="s">
        <v>1434</v>
      </c>
      <c r="E586" t="s">
        <v>1435</v>
      </c>
      <c r="F586">
        <v>1</v>
      </c>
      <c r="I586">
        <v>1626127451.6</v>
      </c>
      <c r="J586">
        <f>(K586)/1000</f>
        <v>0</v>
      </c>
      <c r="K586">
        <f>1000*CC586*AI586*(BY586-BZ586)/(100*BR586*(1000-AI586*BY586))</f>
        <v>0</v>
      </c>
      <c r="L586">
        <f>CC586*AI586*(BX586-BW586*(1000-AI586*BZ586)/(1000-AI586*BY586))/(100*BR586)</f>
        <v>0</v>
      </c>
      <c r="M586">
        <f>BW586 - IF(AI586&gt;1, L586*BR586*100.0/(AK586*CK586), 0)</f>
        <v>0</v>
      </c>
      <c r="N586">
        <f>((T586-J586/2)*M586-L586)/(T586+J586/2)</f>
        <v>0</v>
      </c>
      <c r="O586">
        <f>N586*(CD586+CE586)/1000.0</f>
        <v>0</v>
      </c>
      <c r="P586">
        <f>(BW586 - IF(AI586&gt;1, L586*BR586*100.0/(AK586*CK586), 0))*(CD586+CE586)/1000.0</f>
        <v>0</v>
      </c>
      <c r="Q586">
        <f>2.0/((1/S586-1/R586)+SIGN(S586)*SQRT((1/S586-1/R586)*(1/S586-1/R586) + 4*BS586/((BS586+1)*(BS586+1))*(2*1/S586*1/R586-1/R586*1/R586)))</f>
        <v>0</v>
      </c>
      <c r="R586">
        <f>IF(LEFT(BT586,1)&lt;&gt;"0",IF(LEFT(BT586,1)="1",3.0,BU586),$D$5+$E$5*(CK586*CD586/($K$5*1000))+$F$5*(CK586*CD586/($K$5*1000))*MAX(MIN(BR586,$J$5),$I$5)*MAX(MIN(BR586,$J$5),$I$5)+$G$5*MAX(MIN(BR586,$J$5),$I$5)*(CK586*CD586/($K$5*1000))+$H$5*(CK586*CD586/($K$5*1000))*(CK586*CD586/($K$5*1000)))</f>
        <v>0</v>
      </c>
      <c r="S586">
        <f>J586*(1000-(1000*0.61365*exp(17.502*W586/(240.97+W586))/(CD586+CE586)+BY586)/2)/(1000*0.61365*exp(17.502*W586/(240.97+W586))/(CD586+CE586)-BY586)</f>
        <v>0</v>
      </c>
      <c r="T586">
        <f>1/((BS586+1)/(Q586/1.6)+1/(R586/1.37)) + BS586/((BS586+1)/(Q586/1.6) + BS586/(R586/1.37))</f>
        <v>0</v>
      </c>
      <c r="U586">
        <f>(BN586*BQ586)</f>
        <v>0</v>
      </c>
      <c r="V586">
        <f>(CF586+(U586+2*0.95*5.67E-8*(((CF586+$B$7)+273)^4-(CF586+273)^4)-44100*J586)/(1.84*29.3*R586+8*0.95*5.67E-8*(CF586+273)^3))</f>
        <v>0</v>
      </c>
      <c r="W586">
        <f>($C$7*CG586+$D$7*CH586+$E$7*V586)</f>
        <v>0</v>
      </c>
      <c r="X586">
        <f>0.61365*exp(17.502*W586/(240.97+W586))</f>
        <v>0</v>
      </c>
      <c r="Y586">
        <f>(Z586/AA586*100)</f>
        <v>0</v>
      </c>
      <c r="Z586">
        <f>BY586*(CD586+CE586)/1000</f>
        <v>0</v>
      </c>
      <c r="AA586">
        <f>0.61365*exp(17.502*CF586/(240.97+CF586))</f>
        <v>0</v>
      </c>
      <c r="AB586">
        <f>(X586-BY586*(CD586+CE586)/1000)</f>
        <v>0</v>
      </c>
      <c r="AC586">
        <f>(-J586*44100)</f>
        <v>0</v>
      </c>
      <c r="AD586">
        <f>2*29.3*R586*0.92*(CF586-W586)</f>
        <v>0</v>
      </c>
      <c r="AE586">
        <f>2*0.95*5.67E-8*(((CF586+$B$7)+273)^4-(W586+273)^4)</f>
        <v>0</v>
      </c>
      <c r="AF586">
        <f>U586+AE586+AC586+AD586</f>
        <v>0</v>
      </c>
      <c r="AG586">
        <v>7</v>
      </c>
      <c r="AH586">
        <v>1</v>
      </c>
      <c r="AI586">
        <f>IF(AG586*$H$13&gt;=AK586,1.0,(AK586/(AK586-AG586*$H$13)))</f>
        <v>0</v>
      </c>
      <c r="AJ586">
        <f>(AI586-1)*100</f>
        <v>0</v>
      </c>
      <c r="AK586">
        <f>MAX(0,($B$13+$C$13*CK586)/(1+$D$13*CK586)*CD586/(CF586+273)*$E$13)</f>
        <v>0</v>
      </c>
      <c r="AL586" t="s">
        <v>292</v>
      </c>
      <c r="AM586" t="s">
        <v>292</v>
      </c>
      <c r="AN586">
        <v>0</v>
      </c>
      <c r="AO586">
        <v>0</v>
      </c>
      <c r="AP586">
        <f>1-AN586/AO586</f>
        <v>0</v>
      </c>
      <c r="AQ586">
        <v>0</v>
      </c>
      <c r="AR586" t="s">
        <v>292</v>
      </c>
      <c r="AS586" t="s">
        <v>292</v>
      </c>
      <c r="AT586">
        <v>0</v>
      </c>
      <c r="AU586">
        <v>0</v>
      </c>
      <c r="AV586">
        <f>1-AT586/AU586</f>
        <v>0</v>
      </c>
      <c r="AW586">
        <v>0.5</v>
      </c>
      <c r="AX586">
        <f>BO586</f>
        <v>0</v>
      </c>
      <c r="AY586">
        <f>L586</f>
        <v>0</v>
      </c>
      <c r="AZ586">
        <f>AV586*AW586*AX586</f>
        <v>0</v>
      </c>
      <c r="BA586">
        <f>(AY586-AQ586)/AX586</f>
        <v>0</v>
      </c>
      <c r="BB586">
        <f>(AO586-AU586)/AU586</f>
        <v>0</v>
      </c>
      <c r="BC586">
        <f>AN586/(AP586+AN586/AU586)</f>
        <v>0</v>
      </c>
      <c r="BD586" t="s">
        <v>292</v>
      </c>
      <c r="BE586">
        <v>0</v>
      </c>
      <c r="BF586">
        <f>IF(BE586&lt;&gt;0, BE586, BC586)</f>
        <v>0</v>
      </c>
      <c r="BG586">
        <f>1-BF586/AU586</f>
        <v>0</v>
      </c>
      <c r="BH586">
        <f>(AU586-AT586)/(AU586-BF586)</f>
        <v>0</v>
      </c>
      <c r="BI586">
        <f>(AO586-AU586)/(AO586-BF586)</f>
        <v>0</v>
      </c>
      <c r="BJ586">
        <f>(AU586-AT586)/(AU586-AN586)</f>
        <v>0</v>
      </c>
      <c r="BK586">
        <f>(AO586-AU586)/(AO586-AN586)</f>
        <v>0</v>
      </c>
      <c r="BL586">
        <f>(BH586*BF586/AT586)</f>
        <v>0</v>
      </c>
      <c r="BM586">
        <f>(1-BL586)</f>
        <v>0</v>
      </c>
      <c r="BN586">
        <f>$B$11*CL586+$C$11*CM586+$F$11*CN586*(1-CQ586)</f>
        <v>0</v>
      </c>
      <c r="BO586">
        <f>BN586*BP586</f>
        <v>0</v>
      </c>
      <c r="BP586">
        <f>($B$11*$D$9+$C$11*$D$9+$F$11*((DA586+CS586)/MAX(DA586+CS586+DB586, 0.1)*$I$9+DB586/MAX(DA586+CS586+DB586, 0.1)*$J$9))/($B$11+$C$11+$F$11)</f>
        <v>0</v>
      </c>
      <c r="BQ586">
        <f>($B$11*$K$9+$C$11*$K$9+$F$11*((DA586+CS586)/MAX(DA586+CS586+DB586, 0.1)*$P$9+DB586/MAX(DA586+CS586+DB586, 0.1)*$Q$9))/($B$11+$C$11+$F$11)</f>
        <v>0</v>
      </c>
      <c r="BR586">
        <v>6</v>
      </c>
      <c r="BS586">
        <v>0.5</v>
      </c>
      <c r="BT586" t="s">
        <v>293</v>
      </c>
      <c r="BU586">
        <v>2</v>
      </c>
      <c r="BV586">
        <v>1626127451.6</v>
      </c>
      <c r="BW586">
        <v>400.116</v>
      </c>
      <c r="BX586">
        <v>419.923333333333</v>
      </c>
      <c r="BY586">
        <v>20.1908333333333</v>
      </c>
      <c r="BZ586">
        <v>13.1903</v>
      </c>
      <c r="CA586">
        <v>397.989333333333</v>
      </c>
      <c r="CB586">
        <v>20.1237</v>
      </c>
      <c r="CC586">
        <v>899.959333333333</v>
      </c>
      <c r="CD586">
        <v>100.766333333333</v>
      </c>
      <c r="CE586">
        <v>0.113817666666667</v>
      </c>
      <c r="CF586">
        <v>35.7961666666667</v>
      </c>
      <c r="CG586">
        <v>33.0284333333333</v>
      </c>
      <c r="CH586">
        <v>999.9</v>
      </c>
      <c r="CI586">
        <v>0</v>
      </c>
      <c r="CJ586">
        <v>0</v>
      </c>
      <c r="CK586">
        <v>9995.63333333333</v>
      </c>
      <c r="CL586">
        <v>0</v>
      </c>
      <c r="CM586">
        <v>0.221023</v>
      </c>
      <c r="CN586">
        <v>1460.09666666667</v>
      </c>
      <c r="CO586">
        <v>0.972995</v>
      </c>
      <c r="CP586">
        <v>0.0270048666666667</v>
      </c>
      <c r="CQ586">
        <v>0</v>
      </c>
      <c r="CR586">
        <v>885.46</v>
      </c>
      <c r="CS586">
        <v>4.99999</v>
      </c>
      <c r="CT586">
        <v>13051.6333333333</v>
      </c>
      <c r="CU586">
        <v>12729.1333333333</v>
      </c>
      <c r="CV586">
        <v>41.75</v>
      </c>
      <c r="CW586">
        <v>43.0413333333333</v>
      </c>
      <c r="CX586">
        <v>42.5</v>
      </c>
      <c r="CY586">
        <v>42.7913333333333</v>
      </c>
      <c r="CZ586">
        <v>44.5206666666667</v>
      </c>
      <c r="DA586">
        <v>1415.8</v>
      </c>
      <c r="DB586">
        <v>39.2966666666667</v>
      </c>
      <c r="DC586">
        <v>0</v>
      </c>
      <c r="DD586">
        <v>1626127461.7</v>
      </c>
      <c r="DE586">
        <v>0</v>
      </c>
      <c r="DF586">
        <v>885.358076923077</v>
      </c>
      <c r="DG586">
        <v>-0.26919658987005</v>
      </c>
      <c r="DH586">
        <v>3.70256408913563</v>
      </c>
      <c r="DI586">
        <v>13050.6961538462</v>
      </c>
      <c r="DJ586">
        <v>15</v>
      </c>
      <c r="DK586">
        <v>1626126261</v>
      </c>
      <c r="DL586" t="s">
        <v>294</v>
      </c>
      <c r="DM586">
        <v>1626126255</v>
      </c>
      <c r="DN586">
        <v>1626126261</v>
      </c>
      <c r="DO586">
        <v>7</v>
      </c>
      <c r="DP586">
        <v>0.339</v>
      </c>
      <c r="DQ586">
        <v>0.02</v>
      </c>
      <c r="DR586">
        <v>2.158</v>
      </c>
      <c r="DS586">
        <v>-0.064</v>
      </c>
      <c r="DT586">
        <v>420</v>
      </c>
      <c r="DU586">
        <v>4</v>
      </c>
      <c r="DV586">
        <v>0.09</v>
      </c>
      <c r="DW586">
        <v>0.05</v>
      </c>
      <c r="DX586">
        <v>-19.8736707317073</v>
      </c>
      <c r="DY586">
        <v>0.446055052264818</v>
      </c>
      <c r="DZ586">
        <v>0.052789976154488</v>
      </c>
      <c r="EA586">
        <v>1</v>
      </c>
      <c r="EB586">
        <v>885.371171428571</v>
      </c>
      <c r="EC586">
        <v>-0.207968688846542</v>
      </c>
      <c r="ED586">
        <v>0.171700817156609</v>
      </c>
      <c r="EE586">
        <v>1</v>
      </c>
      <c r="EF586">
        <v>6.98192731707317</v>
      </c>
      <c r="EG586">
        <v>0.19833135888504</v>
      </c>
      <c r="EH586">
        <v>0.0211567007230529</v>
      </c>
      <c r="EI586">
        <v>0</v>
      </c>
      <c r="EJ586">
        <v>2</v>
      </c>
      <c r="EK586">
        <v>3</v>
      </c>
      <c r="EL586" t="s">
        <v>340</v>
      </c>
      <c r="EM586">
        <v>100</v>
      </c>
      <c r="EN586">
        <v>100</v>
      </c>
      <c r="EO586">
        <v>2.127</v>
      </c>
      <c r="EP586">
        <v>0.0675</v>
      </c>
      <c r="EQ586">
        <v>1.36772170046793</v>
      </c>
      <c r="ER586">
        <v>0.00225868272383977</v>
      </c>
      <c r="ES586">
        <v>-9.96746185667655e-07</v>
      </c>
      <c r="ET586">
        <v>2.83711317370827e-10</v>
      </c>
      <c r="EU586">
        <v>-0.063082517618382</v>
      </c>
      <c r="EV586">
        <v>-0.00217948432402501</v>
      </c>
      <c r="EW586">
        <v>0.000453263451741206</v>
      </c>
      <c r="EX586">
        <v>-1.16319206543697e-06</v>
      </c>
      <c r="EY586">
        <v>-2</v>
      </c>
      <c r="EZ586">
        <v>2196</v>
      </c>
      <c r="FA586">
        <v>1</v>
      </c>
      <c r="FB586">
        <v>25</v>
      </c>
      <c r="FC586">
        <v>20</v>
      </c>
      <c r="FD586">
        <v>19.9</v>
      </c>
      <c r="FE586">
        <v>18</v>
      </c>
      <c r="FF586">
        <v>951.789</v>
      </c>
      <c r="FG586">
        <v>438.715</v>
      </c>
      <c r="FH586">
        <v>44.1056</v>
      </c>
      <c r="FI586">
        <v>25.9976</v>
      </c>
      <c r="FJ586">
        <v>30.0008</v>
      </c>
      <c r="FK586">
        <v>25.8128</v>
      </c>
      <c r="FL586">
        <v>25.8186</v>
      </c>
      <c r="FM586">
        <v>25.4918</v>
      </c>
      <c r="FN586">
        <v>30.7192</v>
      </c>
      <c r="FO586">
        <v>0</v>
      </c>
      <c r="FP586">
        <v>45.54</v>
      </c>
      <c r="FQ586">
        <v>420</v>
      </c>
      <c r="FR586">
        <v>13.3008</v>
      </c>
      <c r="FS586">
        <v>101.394</v>
      </c>
      <c r="FT586">
        <v>101.994</v>
      </c>
    </row>
    <row r="587" spans="1:176">
      <c r="A587">
        <v>571</v>
      </c>
      <c r="B587">
        <v>1626127454.6</v>
      </c>
      <c r="C587">
        <v>1140.09999990463</v>
      </c>
      <c r="D587" t="s">
        <v>1436</v>
      </c>
      <c r="E587" t="s">
        <v>1437</v>
      </c>
      <c r="F587">
        <v>1</v>
      </c>
      <c r="I587">
        <v>1626127453.6</v>
      </c>
      <c r="J587">
        <f>(K587)/1000</f>
        <v>0</v>
      </c>
      <c r="K587">
        <f>1000*CC587*AI587*(BY587-BZ587)/(100*BR587*(1000-AI587*BY587))</f>
        <v>0</v>
      </c>
      <c r="L587">
        <f>CC587*AI587*(BX587-BW587*(1000-AI587*BZ587)/(1000-AI587*BY587))/(100*BR587)</f>
        <v>0</v>
      </c>
      <c r="M587">
        <f>BW587 - IF(AI587&gt;1, L587*BR587*100.0/(AK587*CK587), 0)</f>
        <v>0</v>
      </c>
      <c r="N587">
        <f>((T587-J587/2)*M587-L587)/(T587+J587/2)</f>
        <v>0</v>
      </c>
      <c r="O587">
        <f>N587*(CD587+CE587)/1000.0</f>
        <v>0</v>
      </c>
      <c r="P587">
        <f>(BW587 - IF(AI587&gt;1, L587*BR587*100.0/(AK587*CK587), 0))*(CD587+CE587)/1000.0</f>
        <v>0</v>
      </c>
      <c r="Q587">
        <f>2.0/((1/S587-1/R587)+SIGN(S587)*SQRT((1/S587-1/R587)*(1/S587-1/R587) + 4*BS587/((BS587+1)*(BS587+1))*(2*1/S587*1/R587-1/R587*1/R587)))</f>
        <v>0</v>
      </c>
      <c r="R587">
        <f>IF(LEFT(BT587,1)&lt;&gt;"0",IF(LEFT(BT587,1)="1",3.0,BU587),$D$5+$E$5*(CK587*CD587/($K$5*1000))+$F$5*(CK587*CD587/($K$5*1000))*MAX(MIN(BR587,$J$5),$I$5)*MAX(MIN(BR587,$J$5),$I$5)+$G$5*MAX(MIN(BR587,$J$5),$I$5)*(CK587*CD587/($K$5*1000))+$H$5*(CK587*CD587/($K$5*1000))*(CK587*CD587/($K$5*1000)))</f>
        <v>0</v>
      </c>
      <c r="S587">
        <f>J587*(1000-(1000*0.61365*exp(17.502*W587/(240.97+W587))/(CD587+CE587)+BY587)/2)/(1000*0.61365*exp(17.502*W587/(240.97+W587))/(CD587+CE587)-BY587)</f>
        <v>0</v>
      </c>
      <c r="T587">
        <f>1/((BS587+1)/(Q587/1.6)+1/(R587/1.37)) + BS587/((BS587+1)/(Q587/1.6) + BS587/(R587/1.37))</f>
        <v>0</v>
      </c>
      <c r="U587">
        <f>(BN587*BQ587)</f>
        <v>0</v>
      </c>
      <c r="V587">
        <f>(CF587+(U587+2*0.95*5.67E-8*(((CF587+$B$7)+273)^4-(CF587+273)^4)-44100*J587)/(1.84*29.3*R587+8*0.95*5.67E-8*(CF587+273)^3))</f>
        <v>0</v>
      </c>
      <c r="W587">
        <f>($C$7*CG587+$D$7*CH587+$E$7*V587)</f>
        <v>0</v>
      </c>
      <c r="X587">
        <f>0.61365*exp(17.502*W587/(240.97+W587))</f>
        <v>0</v>
      </c>
      <c r="Y587">
        <f>(Z587/AA587*100)</f>
        <v>0</v>
      </c>
      <c r="Z587">
        <f>BY587*(CD587+CE587)/1000</f>
        <v>0</v>
      </c>
      <c r="AA587">
        <f>0.61365*exp(17.502*CF587/(240.97+CF587))</f>
        <v>0</v>
      </c>
      <c r="AB587">
        <f>(X587-BY587*(CD587+CE587)/1000)</f>
        <v>0</v>
      </c>
      <c r="AC587">
        <f>(-J587*44100)</f>
        <v>0</v>
      </c>
      <c r="AD587">
        <f>2*29.3*R587*0.92*(CF587-W587)</f>
        <v>0</v>
      </c>
      <c r="AE587">
        <f>2*0.95*5.67E-8*(((CF587+$B$7)+273)^4-(W587+273)^4)</f>
        <v>0</v>
      </c>
      <c r="AF587">
        <f>U587+AE587+AC587+AD587</f>
        <v>0</v>
      </c>
      <c r="AG587">
        <v>7</v>
      </c>
      <c r="AH587">
        <v>1</v>
      </c>
      <c r="AI587">
        <f>IF(AG587*$H$13&gt;=AK587,1.0,(AK587/(AK587-AG587*$H$13)))</f>
        <v>0</v>
      </c>
      <c r="AJ587">
        <f>(AI587-1)*100</f>
        <v>0</v>
      </c>
      <c r="AK587">
        <f>MAX(0,($B$13+$C$13*CK587)/(1+$D$13*CK587)*CD587/(CF587+273)*$E$13)</f>
        <v>0</v>
      </c>
      <c r="AL587" t="s">
        <v>292</v>
      </c>
      <c r="AM587" t="s">
        <v>292</v>
      </c>
      <c r="AN587">
        <v>0</v>
      </c>
      <c r="AO587">
        <v>0</v>
      </c>
      <c r="AP587">
        <f>1-AN587/AO587</f>
        <v>0</v>
      </c>
      <c r="AQ587">
        <v>0</v>
      </c>
      <c r="AR587" t="s">
        <v>292</v>
      </c>
      <c r="AS587" t="s">
        <v>292</v>
      </c>
      <c r="AT587">
        <v>0</v>
      </c>
      <c r="AU587">
        <v>0</v>
      </c>
      <c r="AV587">
        <f>1-AT587/AU587</f>
        <v>0</v>
      </c>
      <c r="AW587">
        <v>0.5</v>
      </c>
      <c r="AX587">
        <f>BO587</f>
        <v>0</v>
      </c>
      <c r="AY587">
        <f>L587</f>
        <v>0</v>
      </c>
      <c r="AZ587">
        <f>AV587*AW587*AX587</f>
        <v>0</v>
      </c>
      <c r="BA587">
        <f>(AY587-AQ587)/AX587</f>
        <v>0</v>
      </c>
      <c r="BB587">
        <f>(AO587-AU587)/AU587</f>
        <v>0</v>
      </c>
      <c r="BC587">
        <f>AN587/(AP587+AN587/AU587)</f>
        <v>0</v>
      </c>
      <c r="BD587" t="s">
        <v>292</v>
      </c>
      <c r="BE587">
        <v>0</v>
      </c>
      <c r="BF587">
        <f>IF(BE587&lt;&gt;0, BE587, BC587)</f>
        <v>0</v>
      </c>
      <c r="BG587">
        <f>1-BF587/AU587</f>
        <v>0</v>
      </c>
      <c r="BH587">
        <f>(AU587-AT587)/(AU587-BF587)</f>
        <v>0</v>
      </c>
      <c r="BI587">
        <f>(AO587-AU587)/(AO587-BF587)</f>
        <v>0</v>
      </c>
      <c r="BJ587">
        <f>(AU587-AT587)/(AU587-AN587)</f>
        <v>0</v>
      </c>
      <c r="BK587">
        <f>(AO587-AU587)/(AO587-AN587)</f>
        <v>0</v>
      </c>
      <c r="BL587">
        <f>(BH587*BF587/AT587)</f>
        <v>0</v>
      </c>
      <c r="BM587">
        <f>(1-BL587)</f>
        <v>0</v>
      </c>
      <c r="BN587">
        <f>$B$11*CL587+$C$11*CM587+$F$11*CN587*(1-CQ587)</f>
        <v>0</v>
      </c>
      <c r="BO587">
        <f>BN587*BP587</f>
        <v>0</v>
      </c>
      <c r="BP587">
        <f>($B$11*$D$9+$C$11*$D$9+$F$11*((DA587+CS587)/MAX(DA587+CS587+DB587, 0.1)*$I$9+DB587/MAX(DA587+CS587+DB587, 0.1)*$J$9))/($B$11+$C$11+$F$11)</f>
        <v>0</v>
      </c>
      <c r="BQ587">
        <f>($B$11*$K$9+$C$11*$K$9+$F$11*((DA587+CS587)/MAX(DA587+CS587+DB587, 0.1)*$P$9+DB587/MAX(DA587+CS587+DB587, 0.1)*$Q$9))/($B$11+$C$11+$F$11)</f>
        <v>0</v>
      </c>
      <c r="BR587">
        <v>6</v>
      </c>
      <c r="BS587">
        <v>0.5</v>
      </c>
      <c r="BT587" t="s">
        <v>293</v>
      </c>
      <c r="BU587">
        <v>2</v>
      </c>
      <c r="BV587">
        <v>1626127453.6</v>
      </c>
      <c r="BW587">
        <v>400.171666666667</v>
      </c>
      <c r="BX587">
        <v>419.958</v>
      </c>
      <c r="BY587">
        <v>20.2287333333333</v>
      </c>
      <c r="BZ587">
        <v>13.2140333333333</v>
      </c>
      <c r="CA587">
        <v>398.045</v>
      </c>
      <c r="CB587">
        <v>20.1610666666667</v>
      </c>
      <c r="CC587">
        <v>900.078666666667</v>
      </c>
      <c r="CD587">
        <v>100.767666666667</v>
      </c>
      <c r="CE587">
        <v>0.113427666666667</v>
      </c>
      <c r="CF587">
        <v>35.8245666666667</v>
      </c>
      <c r="CG587">
        <v>33.0578666666667</v>
      </c>
      <c r="CH587">
        <v>999.9</v>
      </c>
      <c r="CI587">
        <v>0</v>
      </c>
      <c r="CJ587">
        <v>0</v>
      </c>
      <c r="CK587">
        <v>10004.79</v>
      </c>
      <c r="CL587">
        <v>0</v>
      </c>
      <c r="CM587">
        <v>0.221023</v>
      </c>
      <c r="CN587">
        <v>1459.99666666667</v>
      </c>
      <c r="CO587">
        <v>0.973002</v>
      </c>
      <c r="CP587">
        <v>0.0269982333333333</v>
      </c>
      <c r="CQ587">
        <v>0</v>
      </c>
      <c r="CR587">
        <v>885.205333333333</v>
      </c>
      <c r="CS587">
        <v>4.99999</v>
      </c>
      <c r="CT587">
        <v>13050.6333333333</v>
      </c>
      <c r="CU587">
        <v>12728.3333333333</v>
      </c>
      <c r="CV587">
        <v>41.75</v>
      </c>
      <c r="CW587">
        <v>43.062</v>
      </c>
      <c r="CX587">
        <v>42.5</v>
      </c>
      <c r="CY587">
        <v>42.812</v>
      </c>
      <c r="CZ587">
        <v>44.562</v>
      </c>
      <c r="DA587">
        <v>1415.71333333333</v>
      </c>
      <c r="DB587">
        <v>39.2833333333333</v>
      </c>
      <c r="DC587">
        <v>0</v>
      </c>
      <c r="DD587">
        <v>1626127464.1</v>
      </c>
      <c r="DE587">
        <v>0</v>
      </c>
      <c r="DF587">
        <v>885.343653846154</v>
      </c>
      <c r="DG587">
        <v>-0.961059831459555</v>
      </c>
      <c r="DH587">
        <v>1.247863207915</v>
      </c>
      <c r="DI587">
        <v>13050.9269230769</v>
      </c>
      <c r="DJ587">
        <v>15</v>
      </c>
      <c r="DK587">
        <v>1626126261</v>
      </c>
      <c r="DL587" t="s">
        <v>294</v>
      </c>
      <c r="DM587">
        <v>1626126255</v>
      </c>
      <c r="DN587">
        <v>1626126261</v>
      </c>
      <c r="DO587">
        <v>7</v>
      </c>
      <c r="DP587">
        <v>0.339</v>
      </c>
      <c r="DQ587">
        <v>0.02</v>
      </c>
      <c r="DR587">
        <v>2.158</v>
      </c>
      <c r="DS587">
        <v>-0.064</v>
      </c>
      <c r="DT587">
        <v>420</v>
      </c>
      <c r="DU587">
        <v>4</v>
      </c>
      <c r="DV587">
        <v>0.09</v>
      </c>
      <c r="DW587">
        <v>0.05</v>
      </c>
      <c r="DX587">
        <v>-19.8553658536585</v>
      </c>
      <c r="DY587">
        <v>0.357664808362376</v>
      </c>
      <c r="DZ587">
        <v>0.0428571456304354</v>
      </c>
      <c r="EA587">
        <v>1</v>
      </c>
      <c r="EB587">
        <v>885.358545454545</v>
      </c>
      <c r="EC587">
        <v>-0.3663863770812</v>
      </c>
      <c r="ED587">
        <v>0.178381798723144</v>
      </c>
      <c r="EE587">
        <v>1</v>
      </c>
      <c r="EF587">
        <v>6.98728414634146</v>
      </c>
      <c r="EG587">
        <v>0.182596724738673</v>
      </c>
      <c r="EH587">
        <v>0.0199585069552064</v>
      </c>
      <c r="EI587">
        <v>0</v>
      </c>
      <c r="EJ587">
        <v>2</v>
      </c>
      <c r="EK587">
        <v>3</v>
      </c>
      <c r="EL587" t="s">
        <v>340</v>
      </c>
      <c r="EM587">
        <v>100</v>
      </c>
      <c r="EN587">
        <v>100</v>
      </c>
      <c r="EO587">
        <v>2.126</v>
      </c>
      <c r="EP587">
        <v>0.0679</v>
      </c>
      <c r="EQ587">
        <v>1.36772170046793</v>
      </c>
      <c r="ER587">
        <v>0.00225868272383977</v>
      </c>
      <c r="ES587">
        <v>-9.96746185667655e-07</v>
      </c>
      <c r="ET587">
        <v>2.83711317370827e-10</v>
      </c>
      <c r="EU587">
        <v>-0.063082517618382</v>
      </c>
      <c r="EV587">
        <v>-0.00217948432402501</v>
      </c>
      <c r="EW587">
        <v>0.000453263451741206</v>
      </c>
      <c r="EX587">
        <v>-1.16319206543697e-06</v>
      </c>
      <c r="EY587">
        <v>-2</v>
      </c>
      <c r="EZ587">
        <v>2196</v>
      </c>
      <c r="FA587">
        <v>1</v>
      </c>
      <c r="FB587">
        <v>25</v>
      </c>
      <c r="FC587">
        <v>20</v>
      </c>
      <c r="FD587">
        <v>19.9</v>
      </c>
      <c r="FE587">
        <v>18</v>
      </c>
      <c r="FF587">
        <v>951.755</v>
      </c>
      <c r="FG587">
        <v>438.706</v>
      </c>
      <c r="FH587">
        <v>44.1404</v>
      </c>
      <c r="FI587">
        <v>26.001</v>
      </c>
      <c r="FJ587">
        <v>30.0007</v>
      </c>
      <c r="FK587">
        <v>25.8153</v>
      </c>
      <c r="FL587">
        <v>25.8211</v>
      </c>
      <c r="FM587">
        <v>25.492</v>
      </c>
      <c r="FN587">
        <v>30.1229</v>
      </c>
      <c r="FO587">
        <v>0</v>
      </c>
      <c r="FP587">
        <v>45.64</v>
      </c>
      <c r="FQ587">
        <v>420</v>
      </c>
      <c r="FR587">
        <v>13.4278</v>
      </c>
      <c r="FS587">
        <v>101.395</v>
      </c>
      <c r="FT587">
        <v>101.994</v>
      </c>
    </row>
    <row r="588" spans="1:176">
      <c r="A588">
        <v>572</v>
      </c>
      <c r="B588">
        <v>1626127456.6</v>
      </c>
      <c r="C588">
        <v>1142.09999990463</v>
      </c>
      <c r="D588" t="s">
        <v>1438</v>
      </c>
      <c r="E588" t="s">
        <v>1439</v>
      </c>
      <c r="F588">
        <v>1</v>
      </c>
      <c r="I588">
        <v>1626127455.6</v>
      </c>
      <c r="J588">
        <f>(K588)/1000</f>
        <v>0</v>
      </c>
      <c r="K588">
        <f>1000*CC588*AI588*(BY588-BZ588)/(100*BR588*(1000-AI588*BY588))</f>
        <v>0</v>
      </c>
      <c r="L588">
        <f>CC588*AI588*(BX588-BW588*(1000-AI588*BZ588)/(1000-AI588*BY588))/(100*BR588)</f>
        <v>0</v>
      </c>
      <c r="M588">
        <f>BW588 - IF(AI588&gt;1, L588*BR588*100.0/(AK588*CK588), 0)</f>
        <v>0</v>
      </c>
      <c r="N588">
        <f>((T588-J588/2)*M588-L588)/(T588+J588/2)</f>
        <v>0</v>
      </c>
      <c r="O588">
        <f>N588*(CD588+CE588)/1000.0</f>
        <v>0</v>
      </c>
      <c r="P588">
        <f>(BW588 - IF(AI588&gt;1, L588*BR588*100.0/(AK588*CK588), 0))*(CD588+CE588)/1000.0</f>
        <v>0</v>
      </c>
      <c r="Q588">
        <f>2.0/((1/S588-1/R588)+SIGN(S588)*SQRT((1/S588-1/R588)*(1/S588-1/R588) + 4*BS588/((BS588+1)*(BS588+1))*(2*1/S588*1/R588-1/R588*1/R588)))</f>
        <v>0</v>
      </c>
      <c r="R588">
        <f>IF(LEFT(BT588,1)&lt;&gt;"0",IF(LEFT(BT588,1)="1",3.0,BU588),$D$5+$E$5*(CK588*CD588/($K$5*1000))+$F$5*(CK588*CD588/($K$5*1000))*MAX(MIN(BR588,$J$5),$I$5)*MAX(MIN(BR588,$J$5),$I$5)+$G$5*MAX(MIN(BR588,$J$5),$I$5)*(CK588*CD588/($K$5*1000))+$H$5*(CK588*CD588/($K$5*1000))*(CK588*CD588/($K$5*1000)))</f>
        <v>0</v>
      </c>
      <c r="S588">
        <f>J588*(1000-(1000*0.61365*exp(17.502*W588/(240.97+W588))/(CD588+CE588)+BY588)/2)/(1000*0.61365*exp(17.502*W588/(240.97+W588))/(CD588+CE588)-BY588)</f>
        <v>0</v>
      </c>
      <c r="T588">
        <f>1/((BS588+1)/(Q588/1.6)+1/(R588/1.37)) + BS588/((BS588+1)/(Q588/1.6) + BS588/(R588/1.37))</f>
        <v>0</v>
      </c>
      <c r="U588">
        <f>(BN588*BQ588)</f>
        <v>0</v>
      </c>
      <c r="V588">
        <f>(CF588+(U588+2*0.95*5.67E-8*(((CF588+$B$7)+273)^4-(CF588+273)^4)-44100*J588)/(1.84*29.3*R588+8*0.95*5.67E-8*(CF588+273)^3))</f>
        <v>0</v>
      </c>
      <c r="W588">
        <f>($C$7*CG588+$D$7*CH588+$E$7*V588)</f>
        <v>0</v>
      </c>
      <c r="X588">
        <f>0.61365*exp(17.502*W588/(240.97+W588))</f>
        <v>0</v>
      </c>
      <c r="Y588">
        <f>(Z588/AA588*100)</f>
        <v>0</v>
      </c>
      <c r="Z588">
        <f>BY588*(CD588+CE588)/1000</f>
        <v>0</v>
      </c>
      <c r="AA588">
        <f>0.61365*exp(17.502*CF588/(240.97+CF588))</f>
        <v>0</v>
      </c>
      <c r="AB588">
        <f>(X588-BY588*(CD588+CE588)/1000)</f>
        <v>0</v>
      </c>
      <c r="AC588">
        <f>(-J588*44100)</f>
        <v>0</v>
      </c>
      <c r="AD588">
        <f>2*29.3*R588*0.92*(CF588-W588)</f>
        <v>0</v>
      </c>
      <c r="AE588">
        <f>2*0.95*5.67E-8*(((CF588+$B$7)+273)^4-(W588+273)^4)</f>
        <v>0</v>
      </c>
      <c r="AF588">
        <f>U588+AE588+AC588+AD588</f>
        <v>0</v>
      </c>
      <c r="AG588">
        <v>7</v>
      </c>
      <c r="AH588">
        <v>1</v>
      </c>
      <c r="AI588">
        <f>IF(AG588*$H$13&gt;=AK588,1.0,(AK588/(AK588-AG588*$H$13)))</f>
        <v>0</v>
      </c>
      <c r="AJ588">
        <f>(AI588-1)*100</f>
        <v>0</v>
      </c>
      <c r="AK588">
        <f>MAX(0,($B$13+$C$13*CK588)/(1+$D$13*CK588)*CD588/(CF588+273)*$E$13)</f>
        <v>0</v>
      </c>
      <c r="AL588" t="s">
        <v>292</v>
      </c>
      <c r="AM588" t="s">
        <v>292</v>
      </c>
      <c r="AN588">
        <v>0</v>
      </c>
      <c r="AO588">
        <v>0</v>
      </c>
      <c r="AP588">
        <f>1-AN588/AO588</f>
        <v>0</v>
      </c>
      <c r="AQ588">
        <v>0</v>
      </c>
      <c r="AR588" t="s">
        <v>292</v>
      </c>
      <c r="AS588" t="s">
        <v>292</v>
      </c>
      <c r="AT588">
        <v>0</v>
      </c>
      <c r="AU588">
        <v>0</v>
      </c>
      <c r="AV588">
        <f>1-AT588/AU588</f>
        <v>0</v>
      </c>
      <c r="AW588">
        <v>0.5</v>
      </c>
      <c r="AX588">
        <f>BO588</f>
        <v>0</v>
      </c>
      <c r="AY588">
        <f>L588</f>
        <v>0</v>
      </c>
      <c r="AZ588">
        <f>AV588*AW588*AX588</f>
        <v>0</v>
      </c>
      <c r="BA588">
        <f>(AY588-AQ588)/AX588</f>
        <v>0</v>
      </c>
      <c r="BB588">
        <f>(AO588-AU588)/AU588</f>
        <v>0</v>
      </c>
      <c r="BC588">
        <f>AN588/(AP588+AN588/AU588)</f>
        <v>0</v>
      </c>
      <c r="BD588" t="s">
        <v>292</v>
      </c>
      <c r="BE588">
        <v>0</v>
      </c>
      <c r="BF588">
        <f>IF(BE588&lt;&gt;0, BE588, BC588)</f>
        <v>0</v>
      </c>
      <c r="BG588">
        <f>1-BF588/AU588</f>
        <v>0</v>
      </c>
      <c r="BH588">
        <f>(AU588-AT588)/(AU588-BF588)</f>
        <v>0</v>
      </c>
      <c r="BI588">
        <f>(AO588-AU588)/(AO588-BF588)</f>
        <v>0</v>
      </c>
      <c r="BJ588">
        <f>(AU588-AT588)/(AU588-AN588)</f>
        <v>0</v>
      </c>
      <c r="BK588">
        <f>(AO588-AU588)/(AO588-AN588)</f>
        <v>0</v>
      </c>
      <c r="BL588">
        <f>(BH588*BF588/AT588)</f>
        <v>0</v>
      </c>
      <c r="BM588">
        <f>(1-BL588)</f>
        <v>0</v>
      </c>
      <c r="BN588">
        <f>$B$11*CL588+$C$11*CM588+$F$11*CN588*(1-CQ588)</f>
        <v>0</v>
      </c>
      <c r="BO588">
        <f>BN588*BP588</f>
        <v>0</v>
      </c>
      <c r="BP588">
        <f>($B$11*$D$9+$C$11*$D$9+$F$11*((DA588+CS588)/MAX(DA588+CS588+DB588, 0.1)*$I$9+DB588/MAX(DA588+CS588+DB588, 0.1)*$J$9))/($B$11+$C$11+$F$11)</f>
        <v>0</v>
      </c>
      <c r="BQ588">
        <f>($B$11*$K$9+$C$11*$K$9+$F$11*((DA588+CS588)/MAX(DA588+CS588+DB588, 0.1)*$P$9+DB588/MAX(DA588+CS588+DB588, 0.1)*$Q$9))/($B$11+$C$11+$F$11)</f>
        <v>0</v>
      </c>
      <c r="BR588">
        <v>6</v>
      </c>
      <c r="BS588">
        <v>0.5</v>
      </c>
      <c r="BT588" t="s">
        <v>293</v>
      </c>
      <c r="BU588">
        <v>2</v>
      </c>
      <c r="BV588">
        <v>1626127455.6</v>
      </c>
      <c r="BW588">
        <v>400.202</v>
      </c>
      <c r="BX588">
        <v>419.981666666667</v>
      </c>
      <c r="BY588">
        <v>20.2579666666667</v>
      </c>
      <c r="BZ588">
        <v>13.2211</v>
      </c>
      <c r="CA588">
        <v>398.075</v>
      </c>
      <c r="CB588">
        <v>20.1898666666667</v>
      </c>
      <c r="CC588">
        <v>899.966</v>
      </c>
      <c r="CD588">
        <v>100.767666666667</v>
      </c>
      <c r="CE588">
        <v>0.112753333333333</v>
      </c>
      <c r="CF588">
        <v>35.8573</v>
      </c>
      <c r="CG588">
        <v>33.0812666666667</v>
      </c>
      <c r="CH588">
        <v>999.9</v>
      </c>
      <c r="CI588">
        <v>0</v>
      </c>
      <c r="CJ588">
        <v>0</v>
      </c>
      <c r="CK588">
        <v>9995.61</v>
      </c>
      <c r="CL588">
        <v>0</v>
      </c>
      <c r="CM588">
        <v>0.221023</v>
      </c>
      <c r="CN588">
        <v>1459.99666666667</v>
      </c>
      <c r="CO588">
        <v>0.973003333333333</v>
      </c>
      <c r="CP588">
        <v>0.0269968</v>
      </c>
      <c r="CQ588">
        <v>0</v>
      </c>
      <c r="CR588">
        <v>885.236333333333</v>
      </c>
      <c r="CS588">
        <v>4.99999</v>
      </c>
      <c r="CT588">
        <v>13050.4333333333</v>
      </c>
      <c r="CU588">
        <v>12728.3333333333</v>
      </c>
      <c r="CV588">
        <v>41.75</v>
      </c>
      <c r="CW588">
        <v>43.062</v>
      </c>
      <c r="CX588">
        <v>42.5413333333333</v>
      </c>
      <c r="CY588">
        <v>42.812</v>
      </c>
      <c r="CZ588">
        <v>44.562</v>
      </c>
      <c r="DA588">
        <v>1415.71666666667</v>
      </c>
      <c r="DB588">
        <v>39.28</v>
      </c>
      <c r="DC588">
        <v>0</v>
      </c>
      <c r="DD588">
        <v>1626127465.9</v>
      </c>
      <c r="DE588">
        <v>0</v>
      </c>
      <c r="DF588">
        <v>885.33328</v>
      </c>
      <c r="DG588">
        <v>-1.15784615922252</v>
      </c>
      <c r="DH588">
        <v>3.22307690838008</v>
      </c>
      <c r="DI588">
        <v>13050.74</v>
      </c>
      <c r="DJ588">
        <v>15</v>
      </c>
      <c r="DK588">
        <v>1626126261</v>
      </c>
      <c r="DL588" t="s">
        <v>294</v>
      </c>
      <c r="DM588">
        <v>1626126255</v>
      </c>
      <c r="DN588">
        <v>1626126261</v>
      </c>
      <c r="DO588">
        <v>7</v>
      </c>
      <c r="DP588">
        <v>0.339</v>
      </c>
      <c r="DQ588">
        <v>0.02</v>
      </c>
      <c r="DR588">
        <v>2.158</v>
      </c>
      <c r="DS588">
        <v>-0.064</v>
      </c>
      <c r="DT588">
        <v>420</v>
      </c>
      <c r="DU588">
        <v>4</v>
      </c>
      <c r="DV588">
        <v>0.09</v>
      </c>
      <c r="DW588">
        <v>0.05</v>
      </c>
      <c r="DX588">
        <v>-19.8407317073171</v>
      </c>
      <c r="DY588">
        <v>0.322774912891979</v>
      </c>
      <c r="DZ588">
        <v>0.039004730413708</v>
      </c>
      <c r="EA588">
        <v>1</v>
      </c>
      <c r="EB588">
        <v>885.330818181818</v>
      </c>
      <c r="EC588">
        <v>-0.556033278150589</v>
      </c>
      <c r="ED588">
        <v>0.182027379649738</v>
      </c>
      <c r="EE588">
        <v>1</v>
      </c>
      <c r="EF588">
        <v>6.99482756097561</v>
      </c>
      <c r="EG588">
        <v>0.179976794425085</v>
      </c>
      <c r="EH588">
        <v>0.0197132060206384</v>
      </c>
      <c r="EI588">
        <v>0</v>
      </c>
      <c r="EJ588">
        <v>2</v>
      </c>
      <c r="EK588">
        <v>3</v>
      </c>
      <c r="EL588" t="s">
        <v>340</v>
      </c>
      <c r="EM588">
        <v>100</v>
      </c>
      <c r="EN588">
        <v>100</v>
      </c>
      <c r="EO588">
        <v>2.127</v>
      </c>
      <c r="EP588">
        <v>0.0683</v>
      </c>
      <c r="EQ588">
        <v>1.36772170046793</v>
      </c>
      <c r="ER588">
        <v>0.00225868272383977</v>
      </c>
      <c r="ES588">
        <v>-9.96746185667655e-07</v>
      </c>
      <c r="ET588">
        <v>2.83711317370827e-10</v>
      </c>
      <c r="EU588">
        <v>-0.063082517618382</v>
      </c>
      <c r="EV588">
        <v>-0.00217948432402501</v>
      </c>
      <c r="EW588">
        <v>0.000453263451741206</v>
      </c>
      <c r="EX588">
        <v>-1.16319206543697e-06</v>
      </c>
      <c r="EY588">
        <v>-2</v>
      </c>
      <c r="EZ588">
        <v>2196</v>
      </c>
      <c r="FA588">
        <v>1</v>
      </c>
      <c r="FB588">
        <v>25</v>
      </c>
      <c r="FC588">
        <v>20</v>
      </c>
      <c r="FD588">
        <v>19.9</v>
      </c>
      <c r="FE588">
        <v>18</v>
      </c>
      <c r="FF588">
        <v>951.469</v>
      </c>
      <c r="FG588">
        <v>438.954</v>
      </c>
      <c r="FH588">
        <v>44.1752</v>
      </c>
      <c r="FI588">
        <v>26.0043</v>
      </c>
      <c r="FJ588">
        <v>30.0006</v>
      </c>
      <c r="FK588">
        <v>25.8184</v>
      </c>
      <c r="FL588">
        <v>25.8237</v>
      </c>
      <c r="FM588">
        <v>25.4936</v>
      </c>
      <c r="FN588">
        <v>29.8342</v>
      </c>
      <c r="FO588">
        <v>0</v>
      </c>
      <c r="FP588">
        <v>45.64</v>
      </c>
      <c r="FQ588">
        <v>420</v>
      </c>
      <c r="FR588">
        <v>13.4519</v>
      </c>
      <c r="FS588">
        <v>101.395</v>
      </c>
      <c r="FT588">
        <v>101.994</v>
      </c>
    </row>
    <row r="589" spans="1:176">
      <c r="A589">
        <v>573</v>
      </c>
      <c r="B589">
        <v>1626127458.6</v>
      </c>
      <c r="C589">
        <v>1144.09999990463</v>
      </c>
      <c r="D589" t="s">
        <v>1440</v>
      </c>
      <c r="E589" t="s">
        <v>1441</v>
      </c>
      <c r="F589">
        <v>1</v>
      </c>
      <c r="I589">
        <v>1626127457.6</v>
      </c>
      <c r="J589">
        <f>(K589)/1000</f>
        <v>0</v>
      </c>
      <c r="K589">
        <f>1000*CC589*AI589*(BY589-BZ589)/(100*BR589*(1000-AI589*BY589))</f>
        <v>0</v>
      </c>
      <c r="L589">
        <f>CC589*AI589*(BX589-BW589*(1000-AI589*BZ589)/(1000-AI589*BY589))/(100*BR589)</f>
        <v>0</v>
      </c>
      <c r="M589">
        <f>BW589 - IF(AI589&gt;1, L589*BR589*100.0/(AK589*CK589), 0)</f>
        <v>0</v>
      </c>
      <c r="N589">
        <f>((T589-J589/2)*M589-L589)/(T589+J589/2)</f>
        <v>0</v>
      </c>
      <c r="O589">
        <f>N589*(CD589+CE589)/1000.0</f>
        <v>0</v>
      </c>
      <c r="P589">
        <f>(BW589 - IF(AI589&gt;1, L589*BR589*100.0/(AK589*CK589), 0))*(CD589+CE589)/1000.0</f>
        <v>0</v>
      </c>
      <c r="Q589">
        <f>2.0/((1/S589-1/R589)+SIGN(S589)*SQRT((1/S589-1/R589)*(1/S589-1/R589) + 4*BS589/((BS589+1)*(BS589+1))*(2*1/S589*1/R589-1/R589*1/R589)))</f>
        <v>0</v>
      </c>
      <c r="R589">
        <f>IF(LEFT(BT589,1)&lt;&gt;"0",IF(LEFT(BT589,1)="1",3.0,BU589),$D$5+$E$5*(CK589*CD589/($K$5*1000))+$F$5*(CK589*CD589/($K$5*1000))*MAX(MIN(BR589,$J$5),$I$5)*MAX(MIN(BR589,$J$5),$I$5)+$G$5*MAX(MIN(BR589,$J$5),$I$5)*(CK589*CD589/($K$5*1000))+$H$5*(CK589*CD589/($K$5*1000))*(CK589*CD589/($K$5*1000)))</f>
        <v>0</v>
      </c>
      <c r="S589">
        <f>J589*(1000-(1000*0.61365*exp(17.502*W589/(240.97+W589))/(CD589+CE589)+BY589)/2)/(1000*0.61365*exp(17.502*W589/(240.97+W589))/(CD589+CE589)-BY589)</f>
        <v>0</v>
      </c>
      <c r="T589">
        <f>1/((BS589+1)/(Q589/1.6)+1/(R589/1.37)) + BS589/((BS589+1)/(Q589/1.6) + BS589/(R589/1.37))</f>
        <v>0</v>
      </c>
      <c r="U589">
        <f>(BN589*BQ589)</f>
        <v>0</v>
      </c>
      <c r="V589">
        <f>(CF589+(U589+2*0.95*5.67E-8*(((CF589+$B$7)+273)^4-(CF589+273)^4)-44100*J589)/(1.84*29.3*R589+8*0.95*5.67E-8*(CF589+273)^3))</f>
        <v>0</v>
      </c>
      <c r="W589">
        <f>($C$7*CG589+$D$7*CH589+$E$7*V589)</f>
        <v>0</v>
      </c>
      <c r="X589">
        <f>0.61365*exp(17.502*W589/(240.97+W589))</f>
        <v>0</v>
      </c>
      <c r="Y589">
        <f>(Z589/AA589*100)</f>
        <v>0</v>
      </c>
      <c r="Z589">
        <f>BY589*(CD589+CE589)/1000</f>
        <v>0</v>
      </c>
      <c r="AA589">
        <f>0.61365*exp(17.502*CF589/(240.97+CF589))</f>
        <v>0</v>
      </c>
      <c r="AB589">
        <f>(X589-BY589*(CD589+CE589)/1000)</f>
        <v>0</v>
      </c>
      <c r="AC589">
        <f>(-J589*44100)</f>
        <v>0</v>
      </c>
      <c r="AD589">
        <f>2*29.3*R589*0.92*(CF589-W589)</f>
        <v>0</v>
      </c>
      <c r="AE589">
        <f>2*0.95*5.67E-8*(((CF589+$B$7)+273)^4-(W589+273)^4)</f>
        <v>0</v>
      </c>
      <c r="AF589">
        <f>U589+AE589+AC589+AD589</f>
        <v>0</v>
      </c>
      <c r="AG589">
        <v>7</v>
      </c>
      <c r="AH589">
        <v>1</v>
      </c>
      <c r="AI589">
        <f>IF(AG589*$H$13&gt;=AK589,1.0,(AK589/(AK589-AG589*$H$13)))</f>
        <v>0</v>
      </c>
      <c r="AJ589">
        <f>(AI589-1)*100</f>
        <v>0</v>
      </c>
      <c r="AK589">
        <f>MAX(0,($B$13+$C$13*CK589)/(1+$D$13*CK589)*CD589/(CF589+273)*$E$13)</f>
        <v>0</v>
      </c>
      <c r="AL589" t="s">
        <v>292</v>
      </c>
      <c r="AM589" t="s">
        <v>292</v>
      </c>
      <c r="AN589">
        <v>0</v>
      </c>
      <c r="AO589">
        <v>0</v>
      </c>
      <c r="AP589">
        <f>1-AN589/AO589</f>
        <v>0</v>
      </c>
      <c r="AQ589">
        <v>0</v>
      </c>
      <c r="AR589" t="s">
        <v>292</v>
      </c>
      <c r="AS589" t="s">
        <v>292</v>
      </c>
      <c r="AT589">
        <v>0</v>
      </c>
      <c r="AU589">
        <v>0</v>
      </c>
      <c r="AV589">
        <f>1-AT589/AU589</f>
        <v>0</v>
      </c>
      <c r="AW589">
        <v>0.5</v>
      </c>
      <c r="AX589">
        <f>BO589</f>
        <v>0</v>
      </c>
      <c r="AY589">
        <f>L589</f>
        <v>0</v>
      </c>
      <c r="AZ589">
        <f>AV589*AW589*AX589</f>
        <v>0</v>
      </c>
      <c r="BA589">
        <f>(AY589-AQ589)/AX589</f>
        <v>0</v>
      </c>
      <c r="BB589">
        <f>(AO589-AU589)/AU589</f>
        <v>0</v>
      </c>
      <c r="BC589">
        <f>AN589/(AP589+AN589/AU589)</f>
        <v>0</v>
      </c>
      <c r="BD589" t="s">
        <v>292</v>
      </c>
      <c r="BE589">
        <v>0</v>
      </c>
      <c r="BF589">
        <f>IF(BE589&lt;&gt;0, BE589, BC589)</f>
        <v>0</v>
      </c>
      <c r="BG589">
        <f>1-BF589/AU589</f>
        <v>0</v>
      </c>
      <c r="BH589">
        <f>(AU589-AT589)/(AU589-BF589)</f>
        <v>0</v>
      </c>
      <c r="BI589">
        <f>(AO589-AU589)/(AO589-BF589)</f>
        <v>0</v>
      </c>
      <c r="BJ589">
        <f>(AU589-AT589)/(AU589-AN589)</f>
        <v>0</v>
      </c>
      <c r="BK589">
        <f>(AO589-AU589)/(AO589-AN589)</f>
        <v>0</v>
      </c>
      <c r="BL589">
        <f>(BH589*BF589/AT589)</f>
        <v>0</v>
      </c>
      <c r="BM589">
        <f>(1-BL589)</f>
        <v>0</v>
      </c>
      <c r="BN589">
        <f>$B$11*CL589+$C$11*CM589+$F$11*CN589*(1-CQ589)</f>
        <v>0</v>
      </c>
      <c r="BO589">
        <f>BN589*BP589</f>
        <v>0</v>
      </c>
      <c r="BP589">
        <f>($B$11*$D$9+$C$11*$D$9+$F$11*((DA589+CS589)/MAX(DA589+CS589+DB589, 0.1)*$I$9+DB589/MAX(DA589+CS589+DB589, 0.1)*$J$9))/($B$11+$C$11+$F$11)</f>
        <v>0</v>
      </c>
      <c r="BQ589">
        <f>($B$11*$K$9+$C$11*$K$9+$F$11*((DA589+CS589)/MAX(DA589+CS589+DB589, 0.1)*$P$9+DB589/MAX(DA589+CS589+DB589, 0.1)*$Q$9))/($B$11+$C$11+$F$11)</f>
        <v>0</v>
      </c>
      <c r="BR589">
        <v>6</v>
      </c>
      <c r="BS589">
        <v>0.5</v>
      </c>
      <c r="BT589" t="s">
        <v>293</v>
      </c>
      <c r="BU589">
        <v>2</v>
      </c>
      <c r="BV589">
        <v>1626127457.6</v>
      </c>
      <c r="BW589">
        <v>400.202333333333</v>
      </c>
      <c r="BX589">
        <v>419.951</v>
      </c>
      <c r="BY589">
        <v>20.2866</v>
      </c>
      <c r="BZ589">
        <v>13.2506666666667</v>
      </c>
      <c r="CA589">
        <v>398.076</v>
      </c>
      <c r="CB589">
        <v>20.2181</v>
      </c>
      <c r="CC589">
        <v>899.985333333333</v>
      </c>
      <c r="CD589">
        <v>100.766666666667</v>
      </c>
      <c r="CE589">
        <v>0.113463666666667</v>
      </c>
      <c r="CF589">
        <v>35.8925666666667</v>
      </c>
      <c r="CG589">
        <v>33.1014</v>
      </c>
      <c r="CH589">
        <v>999.9</v>
      </c>
      <c r="CI589">
        <v>0</v>
      </c>
      <c r="CJ589">
        <v>0</v>
      </c>
      <c r="CK589">
        <v>9988.13333333333</v>
      </c>
      <c r="CL589">
        <v>0</v>
      </c>
      <c r="CM589">
        <v>0.221023</v>
      </c>
      <c r="CN589">
        <v>1459.99333333333</v>
      </c>
      <c r="CO589">
        <v>0.973003333333333</v>
      </c>
      <c r="CP589">
        <v>0.0269968</v>
      </c>
      <c r="CQ589">
        <v>0</v>
      </c>
      <c r="CR589">
        <v>885.291</v>
      </c>
      <c r="CS589">
        <v>4.99999</v>
      </c>
      <c r="CT589">
        <v>13050.3666666667</v>
      </c>
      <c r="CU589">
        <v>12728.3</v>
      </c>
      <c r="CV589">
        <v>41.75</v>
      </c>
      <c r="CW589">
        <v>43.062</v>
      </c>
      <c r="CX589">
        <v>42.5413333333333</v>
      </c>
      <c r="CY589">
        <v>42.812</v>
      </c>
      <c r="CZ589">
        <v>44.562</v>
      </c>
      <c r="DA589">
        <v>1415.71333333333</v>
      </c>
      <c r="DB589">
        <v>39.28</v>
      </c>
      <c r="DC589">
        <v>0</v>
      </c>
      <c r="DD589">
        <v>1626127467.7</v>
      </c>
      <c r="DE589">
        <v>0</v>
      </c>
      <c r="DF589">
        <v>885.301307692308</v>
      </c>
      <c r="DG589">
        <v>-0.725948723490774</v>
      </c>
      <c r="DH589">
        <v>-0.488888900366672</v>
      </c>
      <c r="DI589">
        <v>13050.7884615385</v>
      </c>
      <c r="DJ589">
        <v>15</v>
      </c>
      <c r="DK589">
        <v>1626126261</v>
      </c>
      <c r="DL589" t="s">
        <v>294</v>
      </c>
      <c r="DM589">
        <v>1626126255</v>
      </c>
      <c r="DN589">
        <v>1626126261</v>
      </c>
      <c r="DO589">
        <v>7</v>
      </c>
      <c r="DP589">
        <v>0.339</v>
      </c>
      <c r="DQ589">
        <v>0.02</v>
      </c>
      <c r="DR589">
        <v>2.158</v>
      </c>
      <c r="DS589">
        <v>-0.064</v>
      </c>
      <c r="DT589">
        <v>420</v>
      </c>
      <c r="DU589">
        <v>4</v>
      </c>
      <c r="DV589">
        <v>0.09</v>
      </c>
      <c r="DW589">
        <v>0.05</v>
      </c>
      <c r="DX589">
        <v>-19.8283536585366</v>
      </c>
      <c r="DY589">
        <v>0.37483275261323</v>
      </c>
      <c r="DZ589">
        <v>0.0432208514355077</v>
      </c>
      <c r="EA589">
        <v>1</v>
      </c>
      <c r="EB589">
        <v>885.326685714286</v>
      </c>
      <c r="EC589">
        <v>-0.493573385518827</v>
      </c>
      <c r="ED589">
        <v>0.181387315894325</v>
      </c>
      <c r="EE589">
        <v>1</v>
      </c>
      <c r="EF589">
        <v>7.00235268292683</v>
      </c>
      <c r="EG589">
        <v>0.18970662020908</v>
      </c>
      <c r="EH589">
        <v>0.0208006709582672</v>
      </c>
      <c r="EI589">
        <v>0</v>
      </c>
      <c r="EJ589">
        <v>2</v>
      </c>
      <c r="EK589">
        <v>3</v>
      </c>
      <c r="EL589" t="s">
        <v>340</v>
      </c>
      <c r="EM589">
        <v>100</v>
      </c>
      <c r="EN589">
        <v>100</v>
      </c>
      <c r="EO589">
        <v>2.127</v>
      </c>
      <c r="EP589">
        <v>0.0688</v>
      </c>
      <c r="EQ589">
        <v>1.36772170046793</v>
      </c>
      <c r="ER589">
        <v>0.00225868272383977</v>
      </c>
      <c r="ES589">
        <v>-9.96746185667655e-07</v>
      </c>
      <c r="ET589">
        <v>2.83711317370827e-10</v>
      </c>
      <c r="EU589">
        <v>-0.063082517618382</v>
      </c>
      <c r="EV589">
        <v>-0.00217948432402501</v>
      </c>
      <c r="EW589">
        <v>0.000453263451741206</v>
      </c>
      <c r="EX589">
        <v>-1.16319206543697e-06</v>
      </c>
      <c r="EY589">
        <v>-2</v>
      </c>
      <c r="EZ589">
        <v>2196</v>
      </c>
      <c r="FA589">
        <v>1</v>
      </c>
      <c r="FB589">
        <v>25</v>
      </c>
      <c r="FC589">
        <v>20.1</v>
      </c>
      <c r="FD589">
        <v>20</v>
      </c>
      <c r="FE589">
        <v>18</v>
      </c>
      <c r="FF589">
        <v>951.621</v>
      </c>
      <c r="FG589">
        <v>439.188</v>
      </c>
      <c r="FH589">
        <v>44.2102</v>
      </c>
      <c r="FI589">
        <v>26.0083</v>
      </c>
      <c r="FJ589">
        <v>30.0008</v>
      </c>
      <c r="FK589">
        <v>25.8211</v>
      </c>
      <c r="FL589">
        <v>25.8266</v>
      </c>
      <c r="FM589">
        <v>25.4948</v>
      </c>
      <c r="FN589">
        <v>29.8342</v>
      </c>
      <c r="FO589">
        <v>0</v>
      </c>
      <c r="FP589">
        <v>45.74</v>
      </c>
      <c r="FQ589">
        <v>420</v>
      </c>
      <c r="FR589">
        <v>13.4515</v>
      </c>
      <c r="FS589">
        <v>101.394</v>
      </c>
      <c r="FT589">
        <v>101.992</v>
      </c>
    </row>
    <row r="590" spans="1:176">
      <c r="A590">
        <v>574</v>
      </c>
      <c r="B590">
        <v>1626127460.6</v>
      </c>
      <c r="C590">
        <v>1146.09999990463</v>
      </c>
      <c r="D590" t="s">
        <v>1442</v>
      </c>
      <c r="E590" t="s">
        <v>1443</v>
      </c>
      <c r="F590">
        <v>1</v>
      </c>
      <c r="I590">
        <v>1626127459.6</v>
      </c>
      <c r="J590">
        <f>(K590)/1000</f>
        <v>0</v>
      </c>
      <c r="K590">
        <f>1000*CC590*AI590*(BY590-BZ590)/(100*BR590*(1000-AI590*BY590))</f>
        <v>0</v>
      </c>
      <c r="L590">
        <f>CC590*AI590*(BX590-BW590*(1000-AI590*BZ590)/(1000-AI590*BY590))/(100*BR590)</f>
        <v>0</v>
      </c>
      <c r="M590">
        <f>BW590 - IF(AI590&gt;1, L590*BR590*100.0/(AK590*CK590), 0)</f>
        <v>0</v>
      </c>
      <c r="N590">
        <f>((T590-J590/2)*M590-L590)/(T590+J590/2)</f>
        <v>0</v>
      </c>
      <c r="O590">
        <f>N590*(CD590+CE590)/1000.0</f>
        <v>0</v>
      </c>
      <c r="P590">
        <f>(BW590 - IF(AI590&gt;1, L590*BR590*100.0/(AK590*CK590), 0))*(CD590+CE590)/1000.0</f>
        <v>0</v>
      </c>
      <c r="Q590">
        <f>2.0/((1/S590-1/R590)+SIGN(S590)*SQRT((1/S590-1/R590)*(1/S590-1/R590) + 4*BS590/((BS590+1)*(BS590+1))*(2*1/S590*1/R590-1/R590*1/R590)))</f>
        <v>0</v>
      </c>
      <c r="R590">
        <f>IF(LEFT(BT590,1)&lt;&gt;"0",IF(LEFT(BT590,1)="1",3.0,BU590),$D$5+$E$5*(CK590*CD590/($K$5*1000))+$F$5*(CK590*CD590/($K$5*1000))*MAX(MIN(BR590,$J$5),$I$5)*MAX(MIN(BR590,$J$5),$I$5)+$G$5*MAX(MIN(BR590,$J$5),$I$5)*(CK590*CD590/($K$5*1000))+$H$5*(CK590*CD590/($K$5*1000))*(CK590*CD590/($K$5*1000)))</f>
        <v>0</v>
      </c>
      <c r="S590">
        <f>J590*(1000-(1000*0.61365*exp(17.502*W590/(240.97+W590))/(CD590+CE590)+BY590)/2)/(1000*0.61365*exp(17.502*W590/(240.97+W590))/(CD590+CE590)-BY590)</f>
        <v>0</v>
      </c>
      <c r="T590">
        <f>1/((BS590+1)/(Q590/1.6)+1/(R590/1.37)) + BS590/((BS590+1)/(Q590/1.6) + BS590/(R590/1.37))</f>
        <v>0</v>
      </c>
      <c r="U590">
        <f>(BN590*BQ590)</f>
        <v>0</v>
      </c>
      <c r="V590">
        <f>(CF590+(U590+2*0.95*5.67E-8*(((CF590+$B$7)+273)^4-(CF590+273)^4)-44100*J590)/(1.84*29.3*R590+8*0.95*5.67E-8*(CF590+273)^3))</f>
        <v>0</v>
      </c>
      <c r="W590">
        <f>($C$7*CG590+$D$7*CH590+$E$7*V590)</f>
        <v>0</v>
      </c>
      <c r="X590">
        <f>0.61365*exp(17.502*W590/(240.97+W590))</f>
        <v>0</v>
      </c>
      <c r="Y590">
        <f>(Z590/AA590*100)</f>
        <v>0</v>
      </c>
      <c r="Z590">
        <f>BY590*(CD590+CE590)/1000</f>
        <v>0</v>
      </c>
      <c r="AA590">
        <f>0.61365*exp(17.502*CF590/(240.97+CF590))</f>
        <v>0</v>
      </c>
      <c r="AB590">
        <f>(X590-BY590*(CD590+CE590)/1000)</f>
        <v>0</v>
      </c>
      <c r="AC590">
        <f>(-J590*44100)</f>
        <v>0</v>
      </c>
      <c r="AD590">
        <f>2*29.3*R590*0.92*(CF590-W590)</f>
        <v>0</v>
      </c>
      <c r="AE590">
        <f>2*0.95*5.67E-8*(((CF590+$B$7)+273)^4-(W590+273)^4)</f>
        <v>0</v>
      </c>
      <c r="AF590">
        <f>U590+AE590+AC590+AD590</f>
        <v>0</v>
      </c>
      <c r="AG590">
        <v>6</v>
      </c>
      <c r="AH590">
        <v>1</v>
      </c>
      <c r="AI590">
        <f>IF(AG590*$H$13&gt;=AK590,1.0,(AK590/(AK590-AG590*$H$13)))</f>
        <v>0</v>
      </c>
      <c r="AJ590">
        <f>(AI590-1)*100</f>
        <v>0</v>
      </c>
      <c r="AK590">
        <f>MAX(0,($B$13+$C$13*CK590)/(1+$D$13*CK590)*CD590/(CF590+273)*$E$13)</f>
        <v>0</v>
      </c>
      <c r="AL590" t="s">
        <v>292</v>
      </c>
      <c r="AM590" t="s">
        <v>292</v>
      </c>
      <c r="AN590">
        <v>0</v>
      </c>
      <c r="AO590">
        <v>0</v>
      </c>
      <c r="AP590">
        <f>1-AN590/AO590</f>
        <v>0</v>
      </c>
      <c r="AQ590">
        <v>0</v>
      </c>
      <c r="AR590" t="s">
        <v>292</v>
      </c>
      <c r="AS590" t="s">
        <v>292</v>
      </c>
      <c r="AT590">
        <v>0</v>
      </c>
      <c r="AU590">
        <v>0</v>
      </c>
      <c r="AV590">
        <f>1-AT590/AU590</f>
        <v>0</v>
      </c>
      <c r="AW590">
        <v>0.5</v>
      </c>
      <c r="AX590">
        <f>BO590</f>
        <v>0</v>
      </c>
      <c r="AY590">
        <f>L590</f>
        <v>0</v>
      </c>
      <c r="AZ590">
        <f>AV590*AW590*AX590</f>
        <v>0</v>
      </c>
      <c r="BA590">
        <f>(AY590-AQ590)/AX590</f>
        <v>0</v>
      </c>
      <c r="BB590">
        <f>(AO590-AU590)/AU590</f>
        <v>0</v>
      </c>
      <c r="BC590">
        <f>AN590/(AP590+AN590/AU590)</f>
        <v>0</v>
      </c>
      <c r="BD590" t="s">
        <v>292</v>
      </c>
      <c r="BE590">
        <v>0</v>
      </c>
      <c r="BF590">
        <f>IF(BE590&lt;&gt;0, BE590, BC590)</f>
        <v>0</v>
      </c>
      <c r="BG590">
        <f>1-BF590/AU590</f>
        <v>0</v>
      </c>
      <c r="BH590">
        <f>(AU590-AT590)/(AU590-BF590)</f>
        <v>0</v>
      </c>
      <c r="BI590">
        <f>(AO590-AU590)/(AO590-BF590)</f>
        <v>0</v>
      </c>
      <c r="BJ590">
        <f>(AU590-AT590)/(AU590-AN590)</f>
        <v>0</v>
      </c>
      <c r="BK590">
        <f>(AO590-AU590)/(AO590-AN590)</f>
        <v>0</v>
      </c>
      <c r="BL590">
        <f>(BH590*BF590/AT590)</f>
        <v>0</v>
      </c>
      <c r="BM590">
        <f>(1-BL590)</f>
        <v>0</v>
      </c>
      <c r="BN590">
        <f>$B$11*CL590+$C$11*CM590+$F$11*CN590*(1-CQ590)</f>
        <v>0</v>
      </c>
      <c r="BO590">
        <f>BN590*BP590</f>
        <v>0</v>
      </c>
      <c r="BP590">
        <f>($B$11*$D$9+$C$11*$D$9+$F$11*((DA590+CS590)/MAX(DA590+CS590+DB590, 0.1)*$I$9+DB590/MAX(DA590+CS590+DB590, 0.1)*$J$9))/($B$11+$C$11+$F$11)</f>
        <v>0</v>
      </c>
      <c r="BQ590">
        <f>($B$11*$K$9+$C$11*$K$9+$F$11*((DA590+CS590)/MAX(DA590+CS590+DB590, 0.1)*$P$9+DB590/MAX(DA590+CS590+DB590, 0.1)*$Q$9))/($B$11+$C$11+$F$11)</f>
        <v>0</v>
      </c>
      <c r="BR590">
        <v>6</v>
      </c>
      <c r="BS590">
        <v>0.5</v>
      </c>
      <c r="BT590" t="s">
        <v>293</v>
      </c>
      <c r="BU590">
        <v>2</v>
      </c>
      <c r="BV590">
        <v>1626127459.6</v>
      </c>
      <c r="BW590">
        <v>400.199666666667</v>
      </c>
      <c r="BX590">
        <v>419.934</v>
      </c>
      <c r="BY590">
        <v>20.3241333333333</v>
      </c>
      <c r="BZ590">
        <v>13.3092333333333</v>
      </c>
      <c r="CA590">
        <v>398.073</v>
      </c>
      <c r="CB590">
        <v>20.2550666666667</v>
      </c>
      <c r="CC590">
        <v>900.015</v>
      </c>
      <c r="CD590">
        <v>100.766666666667</v>
      </c>
      <c r="CE590">
        <v>0.113559666666667</v>
      </c>
      <c r="CF590">
        <v>35.9231333333333</v>
      </c>
      <c r="CG590">
        <v>33.1289</v>
      </c>
      <c r="CH590">
        <v>999.9</v>
      </c>
      <c r="CI590">
        <v>0</v>
      </c>
      <c r="CJ590">
        <v>0</v>
      </c>
      <c r="CK590">
        <v>9997.7</v>
      </c>
      <c r="CL590">
        <v>0</v>
      </c>
      <c r="CM590">
        <v>0.221023</v>
      </c>
      <c r="CN590">
        <v>1460.08333333333</v>
      </c>
      <c r="CO590">
        <v>0.972996333333333</v>
      </c>
      <c r="CP590">
        <v>0.0270037666666667</v>
      </c>
      <c r="CQ590">
        <v>0</v>
      </c>
      <c r="CR590">
        <v>885.423</v>
      </c>
      <c r="CS590">
        <v>4.99999</v>
      </c>
      <c r="CT590">
        <v>13051.1333333333</v>
      </c>
      <c r="CU590">
        <v>12729.0333333333</v>
      </c>
      <c r="CV590">
        <v>41.7913333333333</v>
      </c>
      <c r="CW590">
        <v>43.062</v>
      </c>
      <c r="CX590">
        <v>42.5</v>
      </c>
      <c r="CY590">
        <v>42.812</v>
      </c>
      <c r="CZ590">
        <v>44.562</v>
      </c>
      <c r="DA590">
        <v>1415.79</v>
      </c>
      <c r="DB590">
        <v>39.2933333333333</v>
      </c>
      <c r="DC590">
        <v>0</v>
      </c>
      <c r="DD590">
        <v>1626127470.1</v>
      </c>
      <c r="DE590">
        <v>0</v>
      </c>
      <c r="DF590">
        <v>885.290423076923</v>
      </c>
      <c r="DG590">
        <v>0.14827349939137</v>
      </c>
      <c r="DH590">
        <v>-2.25299144665182</v>
      </c>
      <c r="DI590">
        <v>13050.8346153846</v>
      </c>
      <c r="DJ590">
        <v>15</v>
      </c>
      <c r="DK590">
        <v>1626126261</v>
      </c>
      <c r="DL590" t="s">
        <v>294</v>
      </c>
      <c r="DM590">
        <v>1626126255</v>
      </c>
      <c r="DN590">
        <v>1626126261</v>
      </c>
      <c r="DO590">
        <v>7</v>
      </c>
      <c r="DP590">
        <v>0.339</v>
      </c>
      <c r="DQ590">
        <v>0.02</v>
      </c>
      <c r="DR590">
        <v>2.158</v>
      </c>
      <c r="DS590">
        <v>-0.064</v>
      </c>
      <c r="DT590">
        <v>420</v>
      </c>
      <c r="DU590">
        <v>4</v>
      </c>
      <c r="DV590">
        <v>0.09</v>
      </c>
      <c r="DW590">
        <v>0.05</v>
      </c>
      <c r="DX590">
        <v>-19.8116707317073</v>
      </c>
      <c r="DY590">
        <v>0.382983972125391</v>
      </c>
      <c r="DZ590">
        <v>0.0439761312415814</v>
      </c>
      <c r="EA590">
        <v>1</v>
      </c>
      <c r="EB590">
        <v>885.344060606061</v>
      </c>
      <c r="EC590">
        <v>-0.586532578383117</v>
      </c>
      <c r="ED590">
        <v>0.181683864528296</v>
      </c>
      <c r="EE590">
        <v>1</v>
      </c>
      <c r="EF590">
        <v>7.00639609756098</v>
      </c>
      <c r="EG590">
        <v>0.181415540069675</v>
      </c>
      <c r="EH590">
        <v>0.0204451202214252</v>
      </c>
      <c r="EI590">
        <v>0</v>
      </c>
      <c r="EJ590">
        <v>2</v>
      </c>
      <c r="EK590">
        <v>3</v>
      </c>
      <c r="EL590" t="s">
        <v>340</v>
      </c>
      <c r="EM590">
        <v>100</v>
      </c>
      <c r="EN590">
        <v>100</v>
      </c>
      <c r="EO590">
        <v>2.127</v>
      </c>
      <c r="EP590">
        <v>0.0694</v>
      </c>
      <c r="EQ590">
        <v>1.36772170046793</v>
      </c>
      <c r="ER590">
        <v>0.00225868272383977</v>
      </c>
      <c r="ES590">
        <v>-9.96746185667655e-07</v>
      </c>
      <c r="ET590">
        <v>2.83711317370827e-10</v>
      </c>
      <c r="EU590">
        <v>-0.063082517618382</v>
      </c>
      <c r="EV590">
        <v>-0.00217948432402501</v>
      </c>
      <c r="EW590">
        <v>0.000453263451741206</v>
      </c>
      <c r="EX590">
        <v>-1.16319206543697e-06</v>
      </c>
      <c r="EY590">
        <v>-2</v>
      </c>
      <c r="EZ590">
        <v>2196</v>
      </c>
      <c r="FA590">
        <v>1</v>
      </c>
      <c r="FB590">
        <v>25</v>
      </c>
      <c r="FC590">
        <v>20.1</v>
      </c>
      <c r="FD590">
        <v>20</v>
      </c>
      <c r="FE590">
        <v>18</v>
      </c>
      <c r="FF590">
        <v>951.901</v>
      </c>
      <c r="FG590">
        <v>439.005</v>
      </c>
      <c r="FH590">
        <v>44.2448</v>
      </c>
      <c r="FI590">
        <v>26.0129</v>
      </c>
      <c r="FJ590">
        <v>30.0007</v>
      </c>
      <c r="FK590">
        <v>25.8236</v>
      </c>
      <c r="FL590">
        <v>25.83</v>
      </c>
      <c r="FM590">
        <v>25.4948</v>
      </c>
      <c r="FN590">
        <v>29.8342</v>
      </c>
      <c r="FO590">
        <v>0</v>
      </c>
      <c r="FP590">
        <v>45.84</v>
      </c>
      <c r="FQ590">
        <v>420</v>
      </c>
      <c r="FR590">
        <v>13.4483</v>
      </c>
      <c r="FS590">
        <v>101.395</v>
      </c>
      <c r="FT590">
        <v>101.992</v>
      </c>
    </row>
    <row r="591" spans="1:176">
      <c r="A591">
        <v>575</v>
      </c>
      <c r="B591">
        <v>1626127462.6</v>
      </c>
      <c r="C591">
        <v>1148.09999990463</v>
      </c>
      <c r="D591" t="s">
        <v>1444</v>
      </c>
      <c r="E591" t="s">
        <v>1445</v>
      </c>
      <c r="F591">
        <v>1</v>
      </c>
      <c r="I591">
        <v>1626127461.6</v>
      </c>
      <c r="J591">
        <f>(K591)/1000</f>
        <v>0</v>
      </c>
      <c r="K591">
        <f>1000*CC591*AI591*(BY591-BZ591)/(100*BR591*(1000-AI591*BY591))</f>
        <v>0</v>
      </c>
      <c r="L591">
        <f>CC591*AI591*(BX591-BW591*(1000-AI591*BZ591)/(1000-AI591*BY591))/(100*BR591)</f>
        <v>0</v>
      </c>
      <c r="M591">
        <f>BW591 - IF(AI591&gt;1, L591*BR591*100.0/(AK591*CK591), 0)</f>
        <v>0</v>
      </c>
      <c r="N591">
        <f>((T591-J591/2)*M591-L591)/(T591+J591/2)</f>
        <v>0</v>
      </c>
      <c r="O591">
        <f>N591*(CD591+CE591)/1000.0</f>
        <v>0</v>
      </c>
      <c r="P591">
        <f>(BW591 - IF(AI591&gt;1, L591*BR591*100.0/(AK591*CK591), 0))*(CD591+CE591)/1000.0</f>
        <v>0</v>
      </c>
      <c r="Q591">
        <f>2.0/((1/S591-1/R591)+SIGN(S591)*SQRT((1/S591-1/R591)*(1/S591-1/R591) + 4*BS591/((BS591+1)*(BS591+1))*(2*1/S591*1/R591-1/R591*1/R591)))</f>
        <v>0</v>
      </c>
      <c r="R591">
        <f>IF(LEFT(BT591,1)&lt;&gt;"0",IF(LEFT(BT591,1)="1",3.0,BU591),$D$5+$E$5*(CK591*CD591/($K$5*1000))+$F$5*(CK591*CD591/($K$5*1000))*MAX(MIN(BR591,$J$5),$I$5)*MAX(MIN(BR591,$J$5),$I$5)+$G$5*MAX(MIN(BR591,$J$5),$I$5)*(CK591*CD591/($K$5*1000))+$H$5*(CK591*CD591/($K$5*1000))*(CK591*CD591/($K$5*1000)))</f>
        <v>0</v>
      </c>
      <c r="S591">
        <f>J591*(1000-(1000*0.61365*exp(17.502*W591/(240.97+W591))/(CD591+CE591)+BY591)/2)/(1000*0.61365*exp(17.502*W591/(240.97+W591))/(CD591+CE591)-BY591)</f>
        <v>0</v>
      </c>
      <c r="T591">
        <f>1/((BS591+1)/(Q591/1.6)+1/(R591/1.37)) + BS591/((BS591+1)/(Q591/1.6) + BS591/(R591/1.37))</f>
        <v>0</v>
      </c>
      <c r="U591">
        <f>(BN591*BQ591)</f>
        <v>0</v>
      </c>
      <c r="V591">
        <f>(CF591+(U591+2*0.95*5.67E-8*(((CF591+$B$7)+273)^4-(CF591+273)^4)-44100*J591)/(1.84*29.3*R591+8*0.95*5.67E-8*(CF591+273)^3))</f>
        <v>0</v>
      </c>
      <c r="W591">
        <f>($C$7*CG591+$D$7*CH591+$E$7*V591)</f>
        <v>0</v>
      </c>
      <c r="X591">
        <f>0.61365*exp(17.502*W591/(240.97+W591))</f>
        <v>0</v>
      </c>
      <c r="Y591">
        <f>(Z591/AA591*100)</f>
        <v>0</v>
      </c>
      <c r="Z591">
        <f>BY591*(CD591+CE591)/1000</f>
        <v>0</v>
      </c>
      <c r="AA591">
        <f>0.61365*exp(17.502*CF591/(240.97+CF591))</f>
        <v>0</v>
      </c>
      <c r="AB591">
        <f>(X591-BY591*(CD591+CE591)/1000)</f>
        <v>0</v>
      </c>
      <c r="AC591">
        <f>(-J591*44100)</f>
        <v>0</v>
      </c>
      <c r="AD591">
        <f>2*29.3*R591*0.92*(CF591-W591)</f>
        <v>0</v>
      </c>
      <c r="AE591">
        <f>2*0.95*5.67E-8*(((CF591+$B$7)+273)^4-(W591+273)^4)</f>
        <v>0</v>
      </c>
      <c r="AF591">
        <f>U591+AE591+AC591+AD591</f>
        <v>0</v>
      </c>
      <c r="AG591">
        <v>7</v>
      </c>
      <c r="AH591">
        <v>1</v>
      </c>
      <c r="AI591">
        <f>IF(AG591*$H$13&gt;=AK591,1.0,(AK591/(AK591-AG591*$H$13)))</f>
        <v>0</v>
      </c>
      <c r="AJ591">
        <f>(AI591-1)*100</f>
        <v>0</v>
      </c>
      <c r="AK591">
        <f>MAX(0,($B$13+$C$13*CK591)/(1+$D$13*CK591)*CD591/(CF591+273)*$E$13)</f>
        <v>0</v>
      </c>
      <c r="AL591" t="s">
        <v>292</v>
      </c>
      <c r="AM591" t="s">
        <v>292</v>
      </c>
      <c r="AN591">
        <v>0</v>
      </c>
      <c r="AO591">
        <v>0</v>
      </c>
      <c r="AP591">
        <f>1-AN591/AO591</f>
        <v>0</v>
      </c>
      <c r="AQ591">
        <v>0</v>
      </c>
      <c r="AR591" t="s">
        <v>292</v>
      </c>
      <c r="AS591" t="s">
        <v>292</v>
      </c>
      <c r="AT591">
        <v>0</v>
      </c>
      <c r="AU591">
        <v>0</v>
      </c>
      <c r="AV591">
        <f>1-AT591/AU591</f>
        <v>0</v>
      </c>
      <c r="AW591">
        <v>0.5</v>
      </c>
      <c r="AX591">
        <f>BO591</f>
        <v>0</v>
      </c>
      <c r="AY591">
        <f>L591</f>
        <v>0</v>
      </c>
      <c r="AZ591">
        <f>AV591*AW591*AX591</f>
        <v>0</v>
      </c>
      <c r="BA591">
        <f>(AY591-AQ591)/AX591</f>
        <v>0</v>
      </c>
      <c r="BB591">
        <f>(AO591-AU591)/AU591</f>
        <v>0</v>
      </c>
      <c r="BC591">
        <f>AN591/(AP591+AN591/AU591)</f>
        <v>0</v>
      </c>
      <c r="BD591" t="s">
        <v>292</v>
      </c>
      <c r="BE591">
        <v>0</v>
      </c>
      <c r="BF591">
        <f>IF(BE591&lt;&gt;0, BE591, BC591)</f>
        <v>0</v>
      </c>
      <c r="BG591">
        <f>1-BF591/AU591</f>
        <v>0</v>
      </c>
      <c r="BH591">
        <f>(AU591-AT591)/(AU591-BF591)</f>
        <v>0</v>
      </c>
      <c r="BI591">
        <f>(AO591-AU591)/(AO591-BF591)</f>
        <v>0</v>
      </c>
      <c r="BJ591">
        <f>(AU591-AT591)/(AU591-AN591)</f>
        <v>0</v>
      </c>
      <c r="BK591">
        <f>(AO591-AU591)/(AO591-AN591)</f>
        <v>0</v>
      </c>
      <c r="BL591">
        <f>(BH591*BF591/AT591)</f>
        <v>0</v>
      </c>
      <c r="BM591">
        <f>(1-BL591)</f>
        <v>0</v>
      </c>
      <c r="BN591">
        <f>$B$11*CL591+$C$11*CM591+$F$11*CN591*(1-CQ591)</f>
        <v>0</v>
      </c>
      <c r="BO591">
        <f>BN591*BP591</f>
        <v>0</v>
      </c>
      <c r="BP591">
        <f>($B$11*$D$9+$C$11*$D$9+$F$11*((DA591+CS591)/MAX(DA591+CS591+DB591, 0.1)*$I$9+DB591/MAX(DA591+CS591+DB591, 0.1)*$J$9))/($B$11+$C$11+$F$11)</f>
        <v>0</v>
      </c>
      <c r="BQ591">
        <f>($B$11*$K$9+$C$11*$K$9+$F$11*((DA591+CS591)/MAX(DA591+CS591+DB591, 0.1)*$P$9+DB591/MAX(DA591+CS591+DB591, 0.1)*$Q$9))/($B$11+$C$11+$F$11)</f>
        <v>0</v>
      </c>
      <c r="BR591">
        <v>6</v>
      </c>
      <c r="BS591">
        <v>0.5</v>
      </c>
      <c r="BT591" t="s">
        <v>293</v>
      </c>
      <c r="BU591">
        <v>2</v>
      </c>
      <c r="BV591">
        <v>1626127461.6</v>
      </c>
      <c r="BW591">
        <v>400.213</v>
      </c>
      <c r="BX591">
        <v>419.970666666667</v>
      </c>
      <c r="BY591">
        <v>20.3668666666667</v>
      </c>
      <c r="BZ591">
        <v>13.3478666666667</v>
      </c>
      <c r="CA591">
        <v>398.086333333333</v>
      </c>
      <c r="CB591">
        <v>20.2971666666667</v>
      </c>
      <c r="CC591">
        <v>900.024</v>
      </c>
      <c r="CD591">
        <v>100.767</v>
      </c>
      <c r="CE591">
        <v>0.112778333333333</v>
      </c>
      <c r="CF591">
        <v>35.9525333333333</v>
      </c>
      <c r="CG591">
        <v>33.1651666666667</v>
      </c>
      <c r="CH591">
        <v>999.9</v>
      </c>
      <c r="CI591">
        <v>0</v>
      </c>
      <c r="CJ591">
        <v>0</v>
      </c>
      <c r="CK591">
        <v>10023.3333333333</v>
      </c>
      <c r="CL591">
        <v>0</v>
      </c>
      <c r="CM591">
        <v>0.221023</v>
      </c>
      <c r="CN591">
        <v>1460.08333333333</v>
      </c>
      <c r="CO591">
        <v>0.972989333333333</v>
      </c>
      <c r="CP591">
        <v>0.0270107333333333</v>
      </c>
      <c r="CQ591">
        <v>0</v>
      </c>
      <c r="CR591">
        <v>885.156</v>
      </c>
      <c r="CS591">
        <v>4.99999</v>
      </c>
      <c r="CT591">
        <v>13051.3666666667</v>
      </c>
      <c r="CU591">
        <v>12729.0333333333</v>
      </c>
      <c r="CV591">
        <v>41.812</v>
      </c>
      <c r="CW591">
        <v>43.062</v>
      </c>
      <c r="CX591">
        <v>42.562</v>
      </c>
      <c r="CY591">
        <v>42.812</v>
      </c>
      <c r="CZ591">
        <v>44.562</v>
      </c>
      <c r="DA591">
        <v>1415.78</v>
      </c>
      <c r="DB591">
        <v>39.3033333333333</v>
      </c>
      <c r="DC591">
        <v>0</v>
      </c>
      <c r="DD591">
        <v>1626127471.9</v>
      </c>
      <c r="DE591">
        <v>0</v>
      </c>
      <c r="DF591">
        <v>885.273</v>
      </c>
      <c r="DG591">
        <v>-0.0373076923757736</v>
      </c>
      <c r="DH591">
        <v>0.20769228201345</v>
      </c>
      <c r="DI591">
        <v>13050.812</v>
      </c>
      <c r="DJ591">
        <v>15</v>
      </c>
      <c r="DK591">
        <v>1626126261</v>
      </c>
      <c r="DL591" t="s">
        <v>294</v>
      </c>
      <c r="DM591">
        <v>1626126255</v>
      </c>
      <c r="DN591">
        <v>1626126261</v>
      </c>
      <c r="DO591">
        <v>7</v>
      </c>
      <c r="DP591">
        <v>0.339</v>
      </c>
      <c r="DQ591">
        <v>0.02</v>
      </c>
      <c r="DR591">
        <v>2.158</v>
      </c>
      <c r="DS591">
        <v>-0.064</v>
      </c>
      <c r="DT591">
        <v>420</v>
      </c>
      <c r="DU591">
        <v>4</v>
      </c>
      <c r="DV591">
        <v>0.09</v>
      </c>
      <c r="DW591">
        <v>0.05</v>
      </c>
      <c r="DX591">
        <v>-19.8018951219512</v>
      </c>
      <c r="DY591">
        <v>0.401186759581855</v>
      </c>
      <c r="DZ591">
        <v>0.0449976365299091</v>
      </c>
      <c r="EA591">
        <v>1</v>
      </c>
      <c r="EB591">
        <v>885.332242424242</v>
      </c>
      <c r="EC591">
        <v>-0.501351609193166</v>
      </c>
      <c r="ED591">
        <v>0.155776263470369</v>
      </c>
      <c r="EE591">
        <v>1</v>
      </c>
      <c r="EF591">
        <v>7.00964902439024</v>
      </c>
      <c r="EG591">
        <v>0.142310592334506</v>
      </c>
      <c r="EH591">
        <v>0.0185399635336392</v>
      </c>
      <c r="EI591">
        <v>0</v>
      </c>
      <c r="EJ591">
        <v>2</v>
      </c>
      <c r="EK591">
        <v>3</v>
      </c>
      <c r="EL591" t="s">
        <v>340</v>
      </c>
      <c r="EM591">
        <v>100</v>
      </c>
      <c r="EN591">
        <v>100</v>
      </c>
      <c r="EO591">
        <v>2.127</v>
      </c>
      <c r="EP591">
        <v>0.07</v>
      </c>
      <c r="EQ591">
        <v>1.36772170046793</v>
      </c>
      <c r="ER591">
        <v>0.00225868272383977</v>
      </c>
      <c r="ES591">
        <v>-9.96746185667655e-07</v>
      </c>
      <c r="ET591">
        <v>2.83711317370827e-10</v>
      </c>
      <c r="EU591">
        <v>-0.063082517618382</v>
      </c>
      <c r="EV591">
        <v>-0.00217948432402501</v>
      </c>
      <c r="EW591">
        <v>0.000453263451741206</v>
      </c>
      <c r="EX591">
        <v>-1.16319206543697e-06</v>
      </c>
      <c r="EY591">
        <v>-2</v>
      </c>
      <c r="EZ591">
        <v>2196</v>
      </c>
      <c r="FA591">
        <v>1</v>
      </c>
      <c r="FB591">
        <v>25</v>
      </c>
      <c r="FC591">
        <v>20.1</v>
      </c>
      <c r="FD591">
        <v>20</v>
      </c>
      <c r="FE591">
        <v>18</v>
      </c>
      <c r="FF591">
        <v>951.851</v>
      </c>
      <c r="FG591">
        <v>438.889</v>
      </c>
      <c r="FH591">
        <v>44.2791</v>
      </c>
      <c r="FI591">
        <v>26.0171</v>
      </c>
      <c r="FJ591">
        <v>30.0005</v>
      </c>
      <c r="FK591">
        <v>25.8268</v>
      </c>
      <c r="FL591">
        <v>25.8324</v>
      </c>
      <c r="FM591">
        <v>25.4946</v>
      </c>
      <c r="FN591">
        <v>29.2511</v>
      </c>
      <c r="FO591">
        <v>0</v>
      </c>
      <c r="FP591">
        <v>45.84</v>
      </c>
      <c r="FQ591">
        <v>420</v>
      </c>
      <c r="FR591">
        <v>13.5623</v>
      </c>
      <c r="FS591">
        <v>101.394</v>
      </c>
      <c r="FT591">
        <v>101.993</v>
      </c>
    </row>
    <row r="592" spans="1:176">
      <c r="A592">
        <v>576</v>
      </c>
      <c r="B592">
        <v>1626127464.6</v>
      </c>
      <c r="C592">
        <v>1150.09999990463</v>
      </c>
      <c r="D592" t="s">
        <v>1446</v>
      </c>
      <c r="E592" t="s">
        <v>1447</v>
      </c>
      <c r="F592">
        <v>1</v>
      </c>
      <c r="I592">
        <v>1626127463.6</v>
      </c>
      <c r="J592">
        <f>(K592)/1000</f>
        <v>0</v>
      </c>
      <c r="K592">
        <f>1000*CC592*AI592*(BY592-BZ592)/(100*BR592*(1000-AI592*BY592))</f>
        <v>0</v>
      </c>
      <c r="L592">
        <f>CC592*AI592*(BX592-BW592*(1000-AI592*BZ592)/(1000-AI592*BY592))/(100*BR592)</f>
        <v>0</v>
      </c>
      <c r="M592">
        <f>BW592 - IF(AI592&gt;1, L592*BR592*100.0/(AK592*CK592), 0)</f>
        <v>0</v>
      </c>
      <c r="N592">
        <f>((T592-J592/2)*M592-L592)/(T592+J592/2)</f>
        <v>0</v>
      </c>
      <c r="O592">
        <f>N592*(CD592+CE592)/1000.0</f>
        <v>0</v>
      </c>
      <c r="P592">
        <f>(BW592 - IF(AI592&gt;1, L592*BR592*100.0/(AK592*CK592), 0))*(CD592+CE592)/1000.0</f>
        <v>0</v>
      </c>
      <c r="Q592">
        <f>2.0/((1/S592-1/R592)+SIGN(S592)*SQRT((1/S592-1/R592)*(1/S592-1/R592) + 4*BS592/((BS592+1)*(BS592+1))*(2*1/S592*1/R592-1/R592*1/R592)))</f>
        <v>0</v>
      </c>
      <c r="R592">
        <f>IF(LEFT(BT592,1)&lt;&gt;"0",IF(LEFT(BT592,1)="1",3.0,BU592),$D$5+$E$5*(CK592*CD592/($K$5*1000))+$F$5*(CK592*CD592/($K$5*1000))*MAX(MIN(BR592,$J$5),$I$5)*MAX(MIN(BR592,$J$5),$I$5)+$G$5*MAX(MIN(BR592,$J$5),$I$5)*(CK592*CD592/($K$5*1000))+$H$5*(CK592*CD592/($K$5*1000))*(CK592*CD592/($K$5*1000)))</f>
        <v>0</v>
      </c>
      <c r="S592">
        <f>J592*(1000-(1000*0.61365*exp(17.502*W592/(240.97+W592))/(CD592+CE592)+BY592)/2)/(1000*0.61365*exp(17.502*W592/(240.97+W592))/(CD592+CE592)-BY592)</f>
        <v>0</v>
      </c>
      <c r="T592">
        <f>1/((BS592+1)/(Q592/1.6)+1/(R592/1.37)) + BS592/((BS592+1)/(Q592/1.6) + BS592/(R592/1.37))</f>
        <v>0</v>
      </c>
      <c r="U592">
        <f>(BN592*BQ592)</f>
        <v>0</v>
      </c>
      <c r="V592">
        <f>(CF592+(U592+2*0.95*5.67E-8*(((CF592+$B$7)+273)^4-(CF592+273)^4)-44100*J592)/(1.84*29.3*R592+8*0.95*5.67E-8*(CF592+273)^3))</f>
        <v>0</v>
      </c>
      <c r="W592">
        <f>($C$7*CG592+$D$7*CH592+$E$7*V592)</f>
        <v>0</v>
      </c>
      <c r="X592">
        <f>0.61365*exp(17.502*W592/(240.97+W592))</f>
        <v>0</v>
      </c>
      <c r="Y592">
        <f>(Z592/AA592*100)</f>
        <v>0</v>
      </c>
      <c r="Z592">
        <f>BY592*(CD592+CE592)/1000</f>
        <v>0</v>
      </c>
      <c r="AA592">
        <f>0.61365*exp(17.502*CF592/(240.97+CF592))</f>
        <v>0</v>
      </c>
      <c r="AB592">
        <f>(X592-BY592*(CD592+CE592)/1000)</f>
        <v>0</v>
      </c>
      <c r="AC592">
        <f>(-J592*44100)</f>
        <v>0</v>
      </c>
      <c r="AD592">
        <f>2*29.3*R592*0.92*(CF592-W592)</f>
        <v>0</v>
      </c>
      <c r="AE592">
        <f>2*0.95*5.67E-8*(((CF592+$B$7)+273)^4-(W592+273)^4)</f>
        <v>0</v>
      </c>
      <c r="AF592">
        <f>U592+AE592+AC592+AD592</f>
        <v>0</v>
      </c>
      <c r="AG592">
        <v>7</v>
      </c>
      <c r="AH592">
        <v>1</v>
      </c>
      <c r="AI592">
        <f>IF(AG592*$H$13&gt;=AK592,1.0,(AK592/(AK592-AG592*$H$13)))</f>
        <v>0</v>
      </c>
      <c r="AJ592">
        <f>(AI592-1)*100</f>
        <v>0</v>
      </c>
      <c r="AK592">
        <f>MAX(0,($B$13+$C$13*CK592)/(1+$D$13*CK592)*CD592/(CF592+273)*$E$13)</f>
        <v>0</v>
      </c>
      <c r="AL592" t="s">
        <v>292</v>
      </c>
      <c r="AM592" t="s">
        <v>292</v>
      </c>
      <c r="AN592">
        <v>0</v>
      </c>
      <c r="AO592">
        <v>0</v>
      </c>
      <c r="AP592">
        <f>1-AN592/AO592</f>
        <v>0</v>
      </c>
      <c r="AQ592">
        <v>0</v>
      </c>
      <c r="AR592" t="s">
        <v>292</v>
      </c>
      <c r="AS592" t="s">
        <v>292</v>
      </c>
      <c r="AT592">
        <v>0</v>
      </c>
      <c r="AU592">
        <v>0</v>
      </c>
      <c r="AV592">
        <f>1-AT592/AU592</f>
        <v>0</v>
      </c>
      <c r="AW592">
        <v>0.5</v>
      </c>
      <c r="AX592">
        <f>BO592</f>
        <v>0</v>
      </c>
      <c r="AY592">
        <f>L592</f>
        <v>0</v>
      </c>
      <c r="AZ592">
        <f>AV592*AW592*AX592</f>
        <v>0</v>
      </c>
      <c r="BA592">
        <f>(AY592-AQ592)/AX592</f>
        <v>0</v>
      </c>
      <c r="BB592">
        <f>(AO592-AU592)/AU592</f>
        <v>0</v>
      </c>
      <c r="BC592">
        <f>AN592/(AP592+AN592/AU592)</f>
        <v>0</v>
      </c>
      <c r="BD592" t="s">
        <v>292</v>
      </c>
      <c r="BE592">
        <v>0</v>
      </c>
      <c r="BF592">
        <f>IF(BE592&lt;&gt;0, BE592, BC592)</f>
        <v>0</v>
      </c>
      <c r="BG592">
        <f>1-BF592/AU592</f>
        <v>0</v>
      </c>
      <c r="BH592">
        <f>(AU592-AT592)/(AU592-BF592)</f>
        <v>0</v>
      </c>
      <c r="BI592">
        <f>(AO592-AU592)/(AO592-BF592)</f>
        <v>0</v>
      </c>
      <c r="BJ592">
        <f>(AU592-AT592)/(AU592-AN592)</f>
        <v>0</v>
      </c>
      <c r="BK592">
        <f>(AO592-AU592)/(AO592-AN592)</f>
        <v>0</v>
      </c>
      <c r="BL592">
        <f>(BH592*BF592/AT592)</f>
        <v>0</v>
      </c>
      <c r="BM592">
        <f>(1-BL592)</f>
        <v>0</v>
      </c>
      <c r="BN592">
        <f>$B$11*CL592+$C$11*CM592+$F$11*CN592*(1-CQ592)</f>
        <v>0</v>
      </c>
      <c r="BO592">
        <f>BN592*BP592</f>
        <v>0</v>
      </c>
      <c r="BP592">
        <f>($B$11*$D$9+$C$11*$D$9+$F$11*((DA592+CS592)/MAX(DA592+CS592+DB592, 0.1)*$I$9+DB592/MAX(DA592+CS592+DB592, 0.1)*$J$9))/($B$11+$C$11+$F$11)</f>
        <v>0</v>
      </c>
      <c r="BQ592">
        <f>($B$11*$K$9+$C$11*$K$9+$F$11*((DA592+CS592)/MAX(DA592+CS592+DB592, 0.1)*$P$9+DB592/MAX(DA592+CS592+DB592, 0.1)*$Q$9))/($B$11+$C$11+$F$11)</f>
        <v>0</v>
      </c>
      <c r="BR592">
        <v>6</v>
      </c>
      <c r="BS592">
        <v>0.5</v>
      </c>
      <c r="BT592" t="s">
        <v>293</v>
      </c>
      <c r="BU592">
        <v>2</v>
      </c>
      <c r="BV592">
        <v>1626127463.6</v>
      </c>
      <c r="BW592">
        <v>400.206</v>
      </c>
      <c r="BX592">
        <v>419.983666666667</v>
      </c>
      <c r="BY592">
        <v>20.4056666666667</v>
      </c>
      <c r="BZ592">
        <v>13.3569333333333</v>
      </c>
      <c r="CA592">
        <v>398.079</v>
      </c>
      <c r="CB592">
        <v>20.3353666666667</v>
      </c>
      <c r="CC592">
        <v>900.02</v>
      </c>
      <c r="CD592">
        <v>100.766333333333</v>
      </c>
      <c r="CE592">
        <v>0.113086666666667</v>
      </c>
      <c r="CF592">
        <v>35.9808333333333</v>
      </c>
      <c r="CG592">
        <v>33.1964666666667</v>
      </c>
      <c r="CH592">
        <v>999.9</v>
      </c>
      <c r="CI592">
        <v>0</v>
      </c>
      <c r="CJ592">
        <v>0</v>
      </c>
      <c r="CK592">
        <v>9979.37333333333</v>
      </c>
      <c r="CL592">
        <v>0</v>
      </c>
      <c r="CM592">
        <v>0.221023</v>
      </c>
      <c r="CN592">
        <v>1460.07</v>
      </c>
      <c r="CO592">
        <v>0.972988</v>
      </c>
      <c r="CP592">
        <v>0.0270123</v>
      </c>
      <c r="CQ592">
        <v>0</v>
      </c>
      <c r="CR592">
        <v>885.162666666667</v>
      </c>
      <c r="CS592">
        <v>4.99999</v>
      </c>
      <c r="CT592">
        <v>13051.2</v>
      </c>
      <c r="CU592">
        <v>12728.9</v>
      </c>
      <c r="CV592">
        <v>41.7913333333333</v>
      </c>
      <c r="CW592">
        <v>43.062</v>
      </c>
      <c r="CX592">
        <v>42.562</v>
      </c>
      <c r="CY592">
        <v>42.812</v>
      </c>
      <c r="CZ592">
        <v>44.562</v>
      </c>
      <c r="DA592">
        <v>1415.76333333333</v>
      </c>
      <c r="DB592">
        <v>39.3066666666667</v>
      </c>
      <c r="DC592">
        <v>0</v>
      </c>
      <c r="DD592">
        <v>1626127473.7</v>
      </c>
      <c r="DE592">
        <v>0</v>
      </c>
      <c r="DF592">
        <v>885.274307692308</v>
      </c>
      <c r="DG592">
        <v>0.0923760744830982</v>
      </c>
      <c r="DH592">
        <v>-0.875213721640113</v>
      </c>
      <c r="DI592">
        <v>13050.9230769231</v>
      </c>
      <c r="DJ592">
        <v>15</v>
      </c>
      <c r="DK592">
        <v>1626126261</v>
      </c>
      <c r="DL592" t="s">
        <v>294</v>
      </c>
      <c r="DM592">
        <v>1626126255</v>
      </c>
      <c r="DN592">
        <v>1626126261</v>
      </c>
      <c r="DO592">
        <v>7</v>
      </c>
      <c r="DP592">
        <v>0.339</v>
      </c>
      <c r="DQ592">
        <v>0.02</v>
      </c>
      <c r="DR592">
        <v>2.158</v>
      </c>
      <c r="DS592">
        <v>-0.064</v>
      </c>
      <c r="DT592">
        <v>420</v>
      </c>
      <c r="DU592">
        <v>4</v>
      </c>
      <c r="DV592">
        <v>0.09</v>
      </c>
      <c r="DW592">
        <v>0.05</v>
      </c>
      <c r="DX592">
        <v>-19.7976536585366</v>
      </c>
      <c r="DY592">
        <v>0.394885714285702</v>
      </c>
      <c r="DZ592">
        <v>0.0444742737231365</v>
      </c>
      <c r="EA592">
        <v>1</v>
      </c>
      <c r="EB592">
        <v>885.295</v>
      </c>
      <c r="EC592">
        <v>-0.455225048922841</v>
      </c>
      <c r="ED592">
        <v>0.160287955166402</v>
      </c>
      <c r="EE592">
        <v>1</v>
      </c>
      <c r="EF592">
        <v>7.01575219512195</v>
      </c>
      <c r="EG592">
        <v>0.119626620209056</v>
      </c>
      <c r="EH592">
        <v>0.0163525258006061</v>
      </c>
      <c r="EI592">
        <v>0</v>
      </c>
      <c r="EJ592">
        <v>2</v>
      </c>
      <c r="EK592">
        <v>3</v>
      </c>
      <c r="EL592" t="s">
        <v>340</v>
      </c>
      <c r="EM592">
        <v>100</v>
      </c>
      <c r="EN592">
        <v>100</v>
      </c>
      <c r="EO592">
        <v>2.127</v>
      </c>
      <c r="EP592">
        <v>0.0705</v>
      </c>
      <c r="EQ592">
        <v>1.36772170046793</v>
      </c>
      <c r="ER592">
        <v>0.00225868272383977</v>
      </c>
      <c r="ES592">
        <v>-9.96746185667655e-07</v>
      </c>
      <c r="ET592">
        <v>2.83711317370827e-10</v>
      </c>
      <c r="EU592">
        <v>-0.063082517618382</v>
      </c>
      <c r="EV592">
        <v>-0.00217948432402501</v>
      </c>
      <c r="EW592">
        <v>0.000453263451741206</v>
      </c>
      <c r="EX592">
        <v>-1.16319206543697e-06</v>
      </c>
      <c r="EY592">
        <v>-2</v>
      </c>
      <c r="EZ592">
        <v>2196</v>
      </c>
      <c r="FA592">
        <v>1</v>
      </c>
      <c r="FB592">
        <v>25</v>
      </c>
      <c r="FC592">
        <v>20.2</v>
      </c>
      <c r="FD592">
        <v>20.1</v>
      </c>
      <c r="FE592">
        <v>18</v>
      </c>
      <c r="FF592">
        <v>951.752</v>
      </c>
      <c r="FG592">
        <v>439.259</v>
      </c>
      <c r="FH592">
        <v>44.313</v>
      </c>
      <c r="FI592">
        <v>26.0215</v>
      </c>
      <c r="FJ592">
        <v>30.0007</v>
      </c>
      <c r="FK592">
        <v>25.83</v>
      </c>
      <c r="FL592">
        <v>25.8351</v>
      </c>
      <c r="FM592">
        <v>25.4965</v>
      </c>
      <c r="FN592">
        <v>28.9607</v>
      </c>
      <c r="FO592">
        <v>0</v>
      </c>
      <c r="FP592">
        <v>45.94</v>
      </c>
      <c r="FQ592">
        <v>420</v>
      </c>
      <c r="FR592">
        <v>13.5917</v>
      </c>
      <c r="FS592">
        <v>101.394</v>
      </c>
      <c r="FT592">
        <v>101.993</v>
      </c>
    </row>
    <row r="593" spans="1:176">
      <c r="A593">
        <v>577</v>
      </c>
      <c r="B593">
        <v>1626127466.6</v>
      </c>
      <c r="C593">
        <v>1152.09999990463</v>
      </c>
      <c r="D593" t="s">
        <v>1448</v>
      </c>
      <c r="E593" t="s">
        <v>1449</v>
      </c>
      <c r="F593">
        <v>1</v>
      </c>
      <c r="I593">
        <v>1626127465.6</v>
      </c>
      <c r="J593">
        <f>(K593)/1000</f>
        <v>0</v>
      </c>
      <c r="K593">
        <f>1000*CC593*AI593*(BY593-BZ593)/(100*BR593*(1000-AI593*BY593))</f>
        <v>0</v>
      </c>
      <c r="L593">
        <f>CC593*AI593*(BX593-BW593*(1000-AI593*BZ593)/(1000-AI593*BY593))/(100*BR593)</f>
        <v>0</v>
      </c>
      <c r="M593">
        <f>BW593 - IF(AI593&gt;1, L593*BR593*100.0/(AK593*CK593), 0)</f>
        <v>0</v>
      </c>
      <c r="N593">
        <f>((T593-J593/2)*M593-L593)/(T593+J593/2)</f>
        <v>0</v>
      </c>
      <c r="O593">
        <f>N593*(CD593+CE593)/1000.0</f>
        <v>0</v>
      </c>
      <c r="P593">
        <f>(BW593 - IF(AI593&gt;1, L593*BR593*100.0/(AK593*CK593), 0))*(CD593+CE593)/1000.0</f>
        <v>0</v>
      </c>
      <c r="Q593">
        <f>2.0/((1/S593-1/R593)+SIGN(S593)*SQRT((1/S593-1/R593)*(1/S593-1/R593) + 4*BS593/((BS593+1)*(BS593+1))*(2*1/S593*1/R593-1/R593*1/R593)))</f>
        <v>0</v>
      </c>
      <c r="R593">
        <f>IF(LEFT(BT593,1)&lt;&gt;"0",IF(LEFT(BT593,1)="1",3.0,BU593),$D$5+$E$5*(CK593*CD593/($K$5*1000))+$F$5*(CK593*CD593/($K$5*1000))*MAX(MIN(BR593,$J$5),$I$5)*MAX(MIN(BR593,$J$5),$I$5)+$G$5*MAX(MIN(BR593,$J$5),$I$5)*(CK593*CD593/($K$5*1000))+$H$5*(CK593*CD593/($K$5*1000))*(CK593*CD593/($K$5*1000)))</f>
        <v>0</v>
      </c>
      <c r="S593">
        <f>J593*(1000-(1000*0.61365*exp(17.502*W593/(240.97+W593))/(CD593+CE593)+BY593)/2)/(1000*0.61365*exp(17.502*W593/(240.97+W593))/(CD593+CE593)-BY593)</f>
        <v>0</v>
      </c>
      <c r="T593">
        <f>1/((BS593+1)/(Q593/1.6)+1/(R593/1.37)) + BS593/((BS593+1)/(Q593/1.6) + BS593/(R593/1.37))</f>
        <v>0</v>
      </c>
      <c r="U593">
        <f>(BN593*BQ593)</f>
        <v>0</v>
      </c>
      <c r="V593">
        <f>(CF593+(U593+2*0.95*5.67E-8*(((CF593+$B$7)+273)^4-(CF593+273)^4)-44100*J593)/(1.84*29.3*R593+8*0.95*5.67E-8*(CF593+273)^3))</f>
        <v>0</v>
      </c>
      <c r="W593">
        <f>($C$7*CG593+$D$7*CH593+$E$7*V593)</f>
        <v>0</v>
      </c>
      <c r="X593">
        <f>0.61365*exp(17.502*W593/(240.97+W593))</f>
        <v>0</v>
      </c>
      <c r="Y593">
        <f>(Z593/AA593*100)</f>
        <v>0</v>
      </c>
      <c r="Z593">
        <f>BY593*(CD593+CE593)/1000</f>
        <v>0</v>
      </c>
      <c r="AA593">
        <f>0.61365*exp(17.502*CF593/(240.97+CF593))</f>
        <v>0</v>
      </c>
      <c r="AB593">
        <f>(X593-BY593*(CD593+CE593)/1000)</f>
        <v>0</v>
      </c>
      <c r="AC593">
        <f>(-J593*44100)</f>
        <v>0</v>
      </c>
      <c r="AD593">
        <f>2*29.3*R593*0.92*(CF593-W593)</f>
        <v>0</v>
      </c>
      <c r="AE593">
        <f>2*0.95*5.67E-8*(((CF593+$B$7)+273)^4-(W593+273)^4)</f>
        <v>0</v>
      </c>
      <c r="AF593">
        <f>U593+AE593+AC593+AD593</f>
        <v>0</v>
      </c>
      <c r="AG593">
        <v>7</v>
      </c>
      <c r="AH593">
        <v>1</v>
      </c>
      <c r="AI593">
        <f>IF(AG593*$H$13&gt;=AK593,1.0,(AK593/(AK593-AG593*$H$13)))</f>
        <v>0</v>
      </c>
      <c r="AJ593">
        <f>(AI593-1)*100</f>
        <v>0</v>
      </c>
      <c r="AK593">
        <f>MAX(0,($B$13+$C$13*CK593)/(1+$D$13*CK593)*CD593/(CF593+273)*$E$13)</f>
        <v>0</v>
      </c>
      <c r="AL593" t="s">
        <v>292</v>
      </c>
      <c r="AM593" t="s">
        <v>292</v>
      </c>
      <c r="AN593">
        <v>0</v>
      </c>
      <c r="AO593">
        <v>0</v>
      </c>
      <c r="AP593">
        <f>1-AN593/AO593</f>
        <v>0</v>
      </c>
      <c r="AQ593">
        <v>0</v>
      </c>
      <c r="AR593" t="s">
        <v>292</v>
      </c>
      <c r="AS593" t="s">
        <v>292</v>
      </c>
      <c r="AT593">
        <v>0</v>
      </c>
      <c r="AU593">
        <v>0</v>
      </c>
      <c r="AV593">
        <f>1-AT593/AU593</f>
        <v>0</v>
      </c>
      <c r="AW593">
        <v>0.5</v>
      </c>
      <c r="AX593">
        <f>BO593</f>
        <v>0</v>
      </c>
      <c r="AY593">
        <f>L593</f>
        <v>0</v>
      </c>
      <c r="AZ593">
        <f>AV593*AW593*AX593</f>
        <v>0</v>
      </c>
      <c r="BA593">
        <f>(AY593-AQ593)/AX593</f>
        <v>0</v>
      </c>
      <c r="BB593">
        <f>(AO593-AU593)/AU593</f>
        <v>0</v>
      </c>
      <c r="BC593">
        <f>AN593/(AP593+AN593/AU593)</f>
        <v>0</v>
      </c>
      <c r="BD593" t="s">
        <v>292</v>
      </c>
      <c r="BE593">
        <v>0</v>
      </c>
      <c r="BF593">
        <f>IF(BE593&lt;&gt;0, BE593, BC593)</f>
        <v>0</v>
      </c>
      <c r="BG593">
        <f>1-BF593/AU593</f>
        <v>0</v>
      </c>
      <c r="BH593">
        <f>(AU593-AT593)/(AU593-BF593)</f>
        <v>0</v>
      </c>
      <c r="BI593">
        <f>(AO593-AU593)/(AO593-BF593)</f>
        <v>0</v>
      </c>
      <c r="BJ593">
        <f>(AU593-AT593)/(AU593-AN593)</f>
        <v>0</v>
      </c>
      <c r="BK593">
        <f>(AO593-AU593)/(AO593-AN593)</f>
        <v>0</v>
      </c>
      <c r="BL593">
        <f>(BH593*BF593/AT593)</f>
        <v>0</v>
      </c>
      <c r="BM593">
        <f>(1-BL593)</f>
        <v>0</v>
      </c>
      <c r="BN593">
        <f>$B$11*CL593+$C$11*CM593+$F$11*CN593*(1-CQ593)</f>
        <v>0</v>
      </c>
      <c r="BO593">
        <f>BN593*BP593</f>
        <v>0</v>
      </c>
      <c r="BP593">
        <f>($B$11*$D$9+$C$11*$D$9+$F$11*((DA593+CS593)/MAX(DA593+CS593+DB593, 0.1)*$I$9+DB593/MAX(DA593+CS593+DB593, 0.1)*$J$9))/($B$11+$C$11+$F$11)</f>
        <v>0</v>
      </c>
      <c r="BQ593">
        <f>($B$11*$K$9+$C$11*$K$9+$F$11*((DA593+CS593)/MAX(DA593+CS593+DB593, 0.1)*$P$9+DB593/MAX(DA593+CS593+DB593, 0.1)*$Q$9))/($B$11+$C$11+$F$11)</f>
        <v>0</v>
      </c>
      <c r="BR593">
        <v>6</v>
      </c>
      <c r="BS593">
        <v>0.5</v>
      </c>
      <c r="BT593" t="s">
        <v>293</v>
      </c>
      <c r="BU593">
        <v>2</v>
      </c>
      <c r="BV593">
        <v>1626127465.6</v>
      </c>
      <c r="BW593">
        <v>400.214666666667</v>
      </c>
      <c r="BX593">
        <v>419.940666666667</v>
      </c>
      <c r="BY593">
        <v>20.4357666666667</v>
      </c>
      <c r="BZ593">
        <v>13.3802333333333</v>
      </c>
      <c r="CA593">
        <v>398.088333333333</v>
      </c>
      <c r="CB593">
        <v>20.3650666666667</v>
      </c>
      <c r="CC593">
        <v>900.019666666667</v>
      </c>
      <c r="CD593">
        <v>100.767</v>
      </c>
      <c r="CE593">
        <v>0.113496333333333</v>
      </c>
      <c r="CF593">
        <v>36.0123333333333</v>
      </c>
      <c r="CG593">
        <v>33.2219666666667</v>
      </c>
      <c r="CH593">
        <v>999.9</v>
      </c>
      <c r="CI593">
        <v>0</v>
      </c>
      <c r="CJ593">
        <v>0</v>
      </c>
      <c r="CK593">
        <v>9955.83333333333</v>
      </c>
      <c r="CL593">
        <v>0</v>
      </c>
      <c r="CM593">
        <v>0.221023</v>
      </c>
      <c r="CN593">
        <v>1459.96666666667</v>
      </c>
      <c r="CO593">
        <v>0.973003</v>
      </c>
      <c r="CP593">
        <v>0.0269969666666667</v>
      </c>
      <c r="CQ593">
        <v>0</v>
      </c>
      <c r="CR593">
        <v>884.949333333333</v>
      </c>
      <c r="CS593">
        <v>4.99999</v>
      </c>
      <c r="CT593">
        <v>13050.2333333333</v>
      </c>
      <c r="CU593">
        <v>12728.0666666667</v>
      </c>
      <c r="CV593">
        <v>41.812</v>
      </c>
      <c r="CW593">
        <v>43.062</v>
      </c>
      <c r="CX593">
        <v>42.562</v>
      </c>
      <c r="CY593">
        <v>42.812</v>
      </c>
      <c r="CZ593">
        <v>44.604</v>
      </c>
      <c r="DA593">
        <v>1415.68666666667</v>
      </c>
      <c r="DB593">
        <v>39.28</v>
      </c>
      <c r="DC593">
        <v>0</v>
      </c>
      <c r="DD593">
        <v>1626127476.1</v>
      </c>
      <c r="DE593">
        <v>0</v>
      </c>
      <c r="DF593">
        <v>885.233807692308</v>
      </c>
      <c r="DG593">
        <v>-0.915521360004239</v>
      </c>
      <c r="DH593">
        <v>-5.37777775568216</v>
      </c>
      <c r="DI593">
        <v>13050.8346153846</v>
      </c>
      <c r="DJ593">
        <v>15</v>
      </c>
      <c r="DK593">
        <v>1626126261</v>
      </c>
      <c r="DL593" t="s">
        <v>294</v>
      </c>
      <c r="DM593">
        <v>1626126255</v>
      </c>
      <c r="DN593">
        <v>1626126261</v>
      </c>
      <c r="DO593">
        <v>7</v>
      </c>
      <c r="DP593">
        <v>0.339</v>
      </c>
      <c r="DQ593">
        <v>0.02</v>
      </c>
      <c r="DR593">
        <v>2.158</v>
      </c>
      <c r="DS593">
        <v>-0.064</v>
      </c>
      <c r="DT593">
        <v>420</v>
      </c>
      <c r="DU593">
        <v>4</v>
      </c>
      <c r="DV593">
        <v>0.09</v>
      </c>
      <c r="DW593">
        <v>0.05</v>
      </c>
      <c r="DX593">
        <v>-19.7867707317073</v>
      </c>
      <c r="DY593">
        <v>0.362548432055719</v>
      </c>
      <c r="DZ593">
        <v>0.0421496650676877</v>
      </c>
      <c r="EA593">
        <v>1</v>
      </c>
      <c r="EB593">
        <v>885.261151515151</v>
      </c>
      <c r="EC593">
        <v>-0.296815684949089</v>
      </c>
      <c r="ED593">
        <v>0.173277343150278</v>
      </c>
      <c r="EE593">
        <v>1</v>
      </c>
      <c r="EF593">
        <v>7.02267951219512</v>
      </c>
      <c r="EG593">
        <v>0.130390871080136</v>
      </c>
      <c r="EH593">
        <v>0.017636378416911</v>
      </c>
      <c r="EI593">
        <v>0</v>
      </c>
      <c r="EJ593">
        <v>2</v>
      </c>
      <c r="EK593">
        <v>3</v>
      </c>
      <c r="EL593" t="s">
        <v>340</v>
      </c>
      <c r="EM593">
        <v>100</v>
      </c>
      <c r="EN593">
        <v>100</v>
      </c>
      <c r="EO593">
        <v>2.127</v>
      </c>
      <c r="EP593">
        <v>0.0709</v>
      </c>
      <c r="EQ593">
        <v>1.36772170046793</v>
      </c>
      <c r="ER593">
        <v>0.00225868272383977</v>
      </c>
      <c r="ES593">
        <v>-9.96746185667655e-07</v>
      </c>
      <c r="ET593">
        <v>2.83711317370827e-10</v>
      </c>
      <c r="EU593">
        <v>-0.063082517618382</v>
      </c>
      <c r="EV593">
        <v>-0.00217948432402501</v>
      </c>
      <c r="EW593">
        <v>0.000453263451741206</v>
      </c>
      <c r="EX593">
        <v>-1.16319206543697e-06</v>
      </c>
      <c r="EY593">
        <v>-2</v>
      </c>
      <c r="EZ593">
        <v>2196</v>
      </c>
      <c r="FA593">
        <v>1</v>
      </c>
      <c r="FB593">
        <v>25</v>
      </c>
      <c r="FC593">
        <v>20.2</v>
      </c>
      <c r="FD593">
        <v>20.1</v>
      </c>
      <c r="FE593">
        <v>18</v>
      </c>
      <c r="FF593">
        <v>951.773</v>
      </c>
      <c r="FG593">
        <v>439.478</v>
      </c>
      <c r="FH593">
        <v>44.3472</v>
      </c>
      <c r="FI593">
        <v>26.0259</v>
      </c>
      <c r="FJ593">
        <v>30.0007</v>
      </c>
      <c r="FK593">
        <v>25.8327</v>
      </c>
      <c r="FL593">
        <v>25.8379</v>
      </c>
      <c r="FM593">
        <v>25.4972</v>
      </c>
      <c r="FN593">
        <v>28.9607</v>
      </c>
      <c r="FO593">
        <v>0</v>
      </c>
      <c r="FP593">
        <v>46.04</v>
      </c>
      <c r="FQ593">
        <v>420</v>
      </c>
      <c r="FR593">
        <v>13.602</v>
      </c>
      <c r="FS593">
        <v>101.394</v>
      </c>
      <c r="FT593">
        <v>101.992</v>
      </c>
    </row>
    <row r="594" spans="1:176">
      <c r="A594">
        <v>578</v>
      </c>
      <c r="B594">
        <v>1626127468.6</v>
      </c>
      <c r="C594">
        <v>1154.09999990463</v>
      </c>
      <c r="D594" t="s">
        <v>1450</v>
      </c>
      <c r="E594" t="s">
        <v>1451</v>
      </c>
      <c r="F594">
        <v>1</v>
      </c>
      <c r="I594">
        <v>1626127467.6</v>
      </c>
      <c r="J594">
        <f>(K594)/1000</f>
        <v>0</v>
      </c>
      <c r="K594">
        <f>1000*CC594*AI594*(BY594-BZ594)/(100*BR594*(1000-AI594*BY594))</f>
        <v>0</v>
      </c>
      <c r="L594">
        <f>CC594*AI594*(BX594-BW594*(1000-AI594*BZ594)/(1000-AI594*BY594))/(100*BR594)</f>
        <v>0</v>
      </c>
      <c r="M594">
        <f>BW594 - IF(AI594&gt;1, L594*BR594*100.0/(AK594*CK594), 0)</f>
        <v>0</v>
      </c>
      <c r="N594">
        <f>((T594-J594/2)*M594-L594)/(T594+J594/2)</f>
        <v>0</v>
      </c>
      <c r="O594">
        <f>N594*(CD594+CE594)/1000.0</f>
        <v>0</v>
      </c>
      <c r="P594">
        <f>(BW594 - IF(AI594&gt;1, L594*BR594*100.0/(AK594*CK594), 0))*(CD594+CE594)/1000.0</f>
        <v>0</v>
      </c>
      <c r="Q594">
        <f>2.0/((1/S594-1/R594)+SIGN(S594)*SQRT((1/S594-1/R594)*(1/S594-1/R594) + 4*BS594/((BS594+1)*(BS594+1))*(2*1/S594*1/R594-1/R594*1/R594)))</f>
        <v>0</v>
      </c>
      <c r="R594">
        <f>IF(LEFT(BT594,1)&lt;&gt;"0",IF(LEFT(BT594,1)="1",3.0,BU594),$D$5+$E$5*(CK594*CD594/($K$5*1000))+$F$5*(CK594*CD594/($K$5*1000))*MAX(MIN(BR594,$J$5),$I$5)*MAX(MIN(BR594,$J$5),$I$5)+$G$5*MAX(MIN(BR594,$J$5),$I$5)*(CK594*CD594/($K$5*1000))+$H$5*(CK594*CD594/($K$5*1000))*(CK594*CD594/($K$5*1000)))</f>
        <v>0</v>
      </c>
      <c r="S594">
        <f>J594*(1000-(1000*0.61365*exp(17.502*W594/(240.97+W594))/(CD594+CE594)+BY594)/2)/(1000*0.61365*exp(17.502*W594/(240.97+W594))/(CD594+CE594)-BY594)</f>
        <v>0</v>
      </c>
      <c r="T594">
        <f>1/((BS594+1)/(Q594/1.6)+1/(R594/1.37)) + BS594/((BS594+1)/(Q594/1.6) + BS594/(R594/1.37))</f>
        <v>0</v>
      </c>
      <c r="U594">
        <f>(BN594*BQ594)</f>
        <v>0</v>
      </c>
      <c r="V594">
        <f>(CF594+(U594+2*0.95*5.67E-8*(((CF594+$B$7)+273)^4-(CF594+273)^4)-44100*J594)/(1.84*29.3*R594+8*0.95*5.67E-8*(CF594+273)^3))</f>
        <v>0</v>
      </c>
      <c r="W594">
        <f>($C$7*CG594+$D$7*CH594+$E$7*V594)</f>
        <v>0</v>
      </c>
      <c r="X594">
        <f>0.61365*exp(17.502*W594/(240.97+W594))</f>
        <v>0</v>
      </c>
      <c r="Y594">
        <f>(Z594/AA594*100)</f>
        <v>0</v>
      </c>
      <c r="Z594">
        <f>BY594*(CD594+CE594)/1000</f>
        <v>0</v>
      </c>
      <c r="AA594">
        <f>0.61365*exp(17.502*CF594/(240.97+CF594))</f>
        <v>0</v>
      </c>
      <c r="AB594">
        <f>(X594-BY594*(CD594+CE594)/1000)</f>
        <v>0</v>
      </c>
      <c r="AC594">
        <f>(-J594*44100)</f>
        <v>0</v>
      </c>
      <c r="AD594">
        <f>2*29.3*R594*0.92*(CF594-W594)</f>
        <v>0</v>
      </c>
      <c r="AE594">
        <f>2*0.95*5.67E-8*(((CF594+$B$7)+273)^4-(W594+273)^4)</f>
        <v>0</v>
      </c>
      <c r="AF594">
        <f>U594+AE594+AC594+AD594</f>
        <v>0</v>
      </c>
      <c r="AG594">
        <v>7</v>
      </c>
      <c r="AH594">
        <v>1</v>
      </c>
      <c r="AI594">
        <f>IF(AG594*$H$13&gt;=AK594,1.0,(AK594/(AK594-AG594*$H$13)))</f>
        <v>0</v>
      </c>
      <c r="AJ594">
        <f>(AI594-1)*100</f>
        <v>0</v>
      </c>
      <c r="AK594">
        <f>MAX(0,($B$13+$C$13*CK594)/(1+$D$13*CK594)*CD594/(CF594+273)*$E$13)</f>
        <v>0</v>
      </c>
      <c r="AL594" t="s">
        <v>292</v>
      </c>
      <c r="AM594" t="s">
        <v>292</v>
      </c>
      <c r="AN594">
        <v>0</v>
      </c>
      <c r="AO594">
        <v>0</v>
      </c>
      <c r="AP594">
        <f>1-AN594/AO594</f>
        <v>0</v>
      </c>
      <c r="AQ594">
        <v>0</v>
      </c>
      <c r="AR594" t="s">
        <v>292</v>
      </c>
      <c r="AS594" t="s">
        <v>292</v>
      </c>
      <c r="AT594">
        <v>0</v>
      </c>
      <c r="AU594">
        <v>0</v>
      </c>
      <c r="AV594">
        <f>1-AT594/AU594</f>
        <v>0</v>
      </c>
      <c r="AW594">
        <v>0.5</v>
      </c>
      <c r="AX594">
        <f>BO594</f>
        <v>0</v>
      </c>
      <c r="AY594">
        <f>L594</f>
        <v>0</v>
      </c>
      <c r="AZ594">
        <f>AV594*AW594*AX594</f>
        <v>0</v>
      </c>
      <c r="BA594">
        <f>(AY594-AQ594)/AX594</f>
        <v>0</v>
      </c>
      <c r="BB594">
        <f>(AO594-AU594)/AU594</f>
        <v>0</v>
      </c>
      <c r="BC594">
        <f>AN594/(AP594+AN594/AU594)</f>
        <v>0</v>
      </c>
      <c r="BD594" t="s">
        <v>292</v>
      </c>
      <c r="BE594">
        <v>0</v>
      </c>
      <c r="BF594">
        <f>IF(BE594&lt;&gt;0, BE594, BC594)</f>
        <v>0</v>
      </c>
      <c r="BG594">
        <f>1-BF594/AU594</f>
        <v>0</v>
      </c>
      <c r="BH594">
        <f>(AU594-AT594)/(AU594-BF594)</f>
        <v>0</v>
      </c>
      <c r="BI594">
        <f>(AO594-AU594)/(AO594-BF594)</f>
        <v>0</v>
      </c>
      <c r="BJ594">
        <f>(AU594-AT594)/(AU594-AN594)</f>
        <v>0</v>
      </c>
      <c r="BK594">
        <f>(AO594-AU594)/(AO594-AN594)</f>
        <v>0</v>
      </c>
      <c r="BL594">
        <f>(BH594*BF594/AT594)</f>
        <v>0</v>
      </c>
      <c r="BM594">
        <f>(1-BL594)</f>
        <v>0</v>
      </c>
      <c r="BN594">
        <f>$B$11*CL594+$C$11*CM594+$F$11*CN594*(1-CQ594)</f>
        <v>0</v>
      </c>
      <c r="BO594">
        <f>BN594*BP594</f>
        <v>0</v>
      </c>
      <c r="BP594">
        <f>($B$11*$D$9+$C$11*$D$9+$F$11*((DA594+CS594)/MAX(DA594+CS594+DB594, 0.1)*$I$9+DB594/MAX(DA594+CS594+DB594, 0.1)*$J$9))/($B$11+$C$11+$F$11)</f>
        <v>0</v>
      </c>
      <c r="BQ594">
        <f>($B$11*$K$9+$C$11*$K$9+$F$11*((DA594+CS594)/MAX(DA594+CS594+DB594, 0.1)*$P$9+DB594/MAX(DA594+CS594+DB594, 0.1)*$Q$9))/($B$11+$C$11+$F$11)</f>
        <v>0</v>
      </c>
      <c r="BR594">
        <v>6</v>
      </c>
      <c r="BS594">
        <v>0.5</v>
      </c>
      <c r="BT594" t="s">
        <v>293</v>
      </c>
      <c r="BU594">
        <v>2</v>
      </c>
      <c r="BV594">
        <v>1626127467.6</v>
      </c>
      <c r="BW594">
        <v>400.219666666667</v>
      </c>
      <c r="BX594">
        <v>419.895666666667</v>
      </c>
      <c r="BY594">
        <v>20.4734</v>
      </c>
      <c r="BZ594">
        <v>13.4471333333333</v>
      </c>
      <c r="CA594">
        <v>398.092666666667</v>
      </c>
      <c r="CB594">
        <v>20.4021666666667</v>
      </c>
      <c r="CC594">
        <v>899.987</v>
      </c>
      <c r="CD594">
        <v>100.767</v>
      </c>
      <c r="CE594">
        <v>0.113348</v>
      </c>
      <c r="CF594">
        <v>36.0459</v>
      </c>
      <c r="CG594">
        <v>33.259</v>
      </c>
      <c r="CH594">
        <v>999.9</v>
      </c>
      <c r="CI594">
        <v>0</v>
      </c>
      <c r="CJ594">
        <v>0</v>
      </c>
      <c r="CK594">
        <v>9999.79333333333</v>
      </c>
      <c r="CL594">
        <v>0</v>
      </c>
      <c r="CM594">
        <v>0.221023</v>
      </c>
      <c r="CN594">
        <v>1459.96</v>
      </c>
      <c r="CO594">
        <v>0.973003333333333</v>
      </c>
      <c r="CP594">
        <v>0.0269968</v>
      </c>
      <c r="CQ594">
        <v>0</v>
      </c>
      <c r="CR594">
        <v>885.065333333333</v>
      </c>
      <c r="CS594">
        <v>4.99999</v>
      </c>
      <c r="CT594">
        <v>13050.1666666667</v>
      </c>
      <c r="CU594">
        <v>12728</v>
      </c>
      <c r="CV594">
        <v>41.812</v>
      </c>
      <c r="CW594">
        <v>43.062</v>
      </c>
      <c r="CX594">
        <v>42.562</v>
      </c>
      <c r="CY594">
        <v>42.812</v>
      </c>
      <c r="CZ594">
        <v>44.625</v>
      </c>
      <c r="DA594">
        <v>1415.68</v>
      </c>
      <c r="DB594">
        <v>39.28</v>
      </c>
      <c r="DC594">
        <v>0</v>
      </c>
      <c r="DD594">
        <v>1626127477.9</v>
      </c>
      <c r="DE594">
        <v>0</v>
      </c>
      <c r="DF594">
        <v>885.21984</v>
      </c>
      <c r="DG594">
        <v>-0.56030767583725</v>
      </c>
      <c r="DH594">
        <v>-2.7538460690066</v>
      </c>
      <c r="DI594">
        <v>13050.796</v>
      </c>
      <c r="DJ594">
        <v>15</v>
      </c>
      <c r="DK594">
        <v>1626126261</v>
      </c>
      <c r="DL594" t="s">
        <v>294</v>
      </c>
      <c r="DM594">
        <v>1626126255</v>
      </c>
      <c r="DN594">
        <v>1626126261</v>
      </c>
      <c r="DO594">
        <v>7</v>
      </c>
      <c r="DP594">
        <v>0.339</v>
      </c>
      <c r="DQ594">
        <v>0.02</v>
      </c>
      <c r="DR594">
        <v>2.158</v>
      </c>
      <c r="DS594">
        <v>-0.064</v>
      </c>
      <c r="DT594">
        <v>420</v>
      </c>
      <c r="DU594">
        <v>4</v>
      </c>
      <c r="DV594">
        <v>0.09</v>
      </c>
      <c r="DW594">
        <v>0.05</v>
      </c>
      <c r="DX594">
        <v>-19.7693609756098</v>
      </c>
      <c r="DY594">
        <v>0.349791637630627</v>
      </c>
      <c r="DZ594">
        <v>0.0406093998373007</v>
      </c>
      <c r="EA594">
        <v>1</v>
      </c>
      <c r="EB594">
        <v>885.235909090909</v>
      </c>
      <c r="EC594">
        <v>-0.582761300823241</v>
      </c>
      <c r="ED594">
        <v>0.1883908515498</v>
      </c>
      <c r="EE594">
        <v>1</v>
      </c>
      <c r="EF594">
        <v>7.02582853658537</v>
      </c>
      <c r="EG594">
        <v>0.123515331010462</v>
      </c>
      <c r="EH594">
        <v>0.0175023156044266</v>
      </c>
      <c r="EI594">
        <v>0</v>
      </c>
      <c r="EJ594">
        <v>2</v>
      </c>
      <c r="EK594">
        <v>3</v>
      </c>
      <c r="EL594" t="s">
        <v>340</v>
      </c>
      <c r="EM594">
        <v>100</v>
      </c>
      <c r="EN594">
        <v>100</v>
      </c>
      <c r="EO594">
        <v>2.126</v>
      </c>
      <c r="EP594">
        <v>0.0716</v>
      </c>
      <c r="EQ594">
        <v>1.36772170046793</v>
      </c>
      <c r="ER594">
        <v>0.00225868272383977</v>
      </c>
      <c r="ES594">
        <v>-9.96746185667655e-07</v>
      </c>
      <c r="ET594">
        <v>2.83711317370827e-10</v>
      </c>
      <c r="EU594">
        <v>-0.063082517618382</v>
      </c>
      <c r="EV594">
        <v>-0.00217948432402501</v>
      </c>
      <c r="EW594">
        <v>0.000453263451741206</v>
      </c>
      <c r="EX594">
        <v>-1.16319206543697e-06</v>
      </c>
      <c r="EY594">
        <v>-2</v>
      </c>
      <c r="EZ594">
        <v>2196</v>
      </c>
      <c r="FA594">
        <v>1</v>
      </c>
      <c r="FB594">
        <v>25</v>
      </c>
      <c r="FC594">
        <v>20.2</v>
      </c>
      <c r="FD594">
        <v>20.1</v>
      </c>
      <c r="FE594">
        <v>18</v>
      </c>
      <c r="FF594">
        <v>951.513</v>
      </c>
      <c r="FG594">
        <v>439.274</v>
      </c>
      <c r="FH594">
        <v>44.3808</v>
      </c>
      <c r="FI594">
        <v>26.0303</v>
      </c>
      <c r="FJ594">
        <v>30.0007</v>
      </c>
      <c r="FK594">
        <v>25.8358</v>
      </c>
      <c r="FL594">
        <v>25.8407</v>
      </c>
      <c r="FM594">
        <v>25.4995</v>
      </c>
      <c r="FN594">
        <v>28.9607</v>
      </c>
      <c r="FO594">
        <v>0</v>
      </c>
      <c r="FP594">
        <v>46.04</v>
      </c>
      <c r="FQ594">
        <v>420</v>
      </c>
      <c r="FR594">
        <v>13.5829</v>
      </c>
      <c r="FS594">
        <v>101.393</v>
      </c>
      <c r="FT594">
        <v>101.991</v>
      </c>
    </row>
    <row r="595" spans="1:176">
      <c r="A595">
        <v>579</v>
      </c>
      <c r="B595">
        <v>1626127470.6</v>
      </c>
      <c r="C595">
        <v>1156.09999990463</v>
      </c>
      <c r="D595" t="s">
        <v>1452</v>
      </c>
      <c r="E595" t="s">
        <v>1453</v>
      </c>
      <c r="F595">
        <v>1</v>
      </c>
      <c r="I595">
        <v>1626127469.6</v>
      </c>
      <c r="J595">
        <f>(K595)/1000</f>
        <v>0</v>
      </c>
      <c r="K595">
        <f>1000*CC595*AI595*(BY595-BZ595)/(100*BR595*(1000-AI595*BY595))</f>
        <v>0</v>
      </c>
      <c r="L595">
        <f>CC595*AI595*(BX595-BW595*(1000-AI595*BZ595)/(1000-AI595*BY595))/(100*BR595)</f>
        <v>0</v>
      </c>
      <c r="M595">
        <f>BW595 - IF(AI595&gt;1, L595*BR595*100.0/(AK595*CK595), 0)</f>
        <v>0</v>
      </c>
      <c r="N595">
        <f>((T595-J595/2)*M595-L595)/(T595+J595/2)</f>
        <v>0</v>
      </c>
      <c r="O595">
        <f>N595*(CD595+CE595)/1000.0</f>
        <v>0</v>
      </c>
      <c r="P595">
        <f>(BW595 - IF(AI595&gt;1, L595*BR595*100.0/(AK595*CK595), 0))*(CD595+CE595)/1000.0</f>
        <v>0</v>
      </c>
      <c r="Q595">
        <f>2.0/((1/S595-1/R595)+SIGN(S595)*SQRT((1/S595-1/R595)*(1/S595-1/R595) + 4*BS595/((BS595+1)*(BS595+1))*(2*1/S595*1/R595-1/R595*1/R595)))</f>
        <v>0</v>
      </c>
      <c r="R595">
        <f>IF(LEFT(BT595,1)&lt;&gt;"0",IF(LEFT(BT595,1)="1",3.0,BU595),$D$5+$E$5*(CK595*CD595/($K$5*1000))+$F$5*(CK595*CD595/($K$5*1000))*MAX(MIN(BR595,$J$5),$I$5)*MAX(MIN(BR595,$J$5),$I$5)+$G$5*MAX(MIN(BR595,$J$5),$I$5)*(CK595*CD595/($K$5*1000))+$H$5*(CK595*CD595/($K$5*1000))*(CK595*CD595/($K$5*1000)))</f>
        <v>0</v>
      </c>
      <c r="S595">
        <f>J595*(1000-(1000*0.61365*exp(17.502*W595/(240.97+W595))/(CD595+CE595)+BY595)/2)/(1000*0.61365*exp(17.502*W595/(240.97+W595))/(CD595+CE595)-BY595)</f>
        <v>0</v>
      </c>
      <c r="T595">
        <f>1/((BS595+1)/(Q595/1.6)+1/(R595/1.37)) + BS595/((BS595+1)/(Q595/1.6) + BS595/(R595/1.37))</f>
        <v>0</v>
      </c>
      <c r="U595">
        <f>(BN595*BQ595)</f>
        <v>0</v>
      </c>
      <c r="V595">
        <f>(CF595+(U595+2*0.95*5.67E-8*(((CF595+$B$7)+273)^4-(CF595+273)^4)-44100*J595)/(1.84*29.3*R595+8*0.95*5.67E-8*(CF595+273)^3))</f>
        <v>0</v>
      </c>
      <c r="W595">
        <f>($C$7*CG595+$D$7*CH595+$E$7*V595)</f>
        <v>0</v>
      </c>
      <c r="X595">
        <f>0.61365*exp(17.502*W595/(240.97+W595))</f>
        <v>0</v>
      </c>
      <c r="Y595">
        <f>(Z595/AA595*100)</f>
        <v>0</v>
      </c>
      <c r="Z595">
        <f>BY595*(CD595+CE595)/1000</f>
        <v>0</v>
      </c>
      <c r="AA595">
        <f>0.61365*exp(17.502*CF595/(240.97+CF595))</f>
        <v>0</v>
      </c>
      <c r="AB595">
        <f>(X595-BY595*(CD595+CE595)/1000)</f>
        <v>0</v>
      </c>
      <c r="AC595">
        <f>(-J595*44100)</f>
        <v>0</v>
      </c>
      <c r="AD595">
        <f>2*29.3*R595*0.92*(CF595-W595)</f>
        <v>0</v>
      </c>
      <c r="AE595">
        <f>2*0.95*5.67E-8*(((CF595+$B$7)+273)^4-(W595+273)^4)</f>
        <v>0</v>
      </c>
      <c r="AF595">
        <f>U595+AE595+AC595+AD595</f>
        <v>0</v>
      </c>
      <c r="AG595">
        <v>7</v>
      </c>
      <c r="AH595">
        <v>1</v>
      </c>
      <c r="AI595">
        <f>IF(AG595*$H$13&gt;=AK595,1.0,(AK595/(AK595-AG595*$H$13)))</f>
        <v>0</v>
      </c>
      <c r="AJ595">
        <f>(AI595-1)*100</f>
        <v>0</v>
      </c>
      <c r="AK595">
        <f>MAX(0,($B$13+$C$13*CK595)/(1+$D$13*CK595)*CD595/(CF595+273)*$E$13)</f>
        <v>0</v>
      </c>
      <c r="AL595" t="s">
        <v>292</v>
      </c>
      <c r="AM595" t="s">
        <v>292</v>
      </c>
      <c r="AN595">
        <v>0</v>
      </c>
      <c r="AO595">
        <v>0</v>
      </c>
      <c r="AP595">
        <f>1-AN595/AO595</f>
        <v>0</v>
      </c>
      <c r="AQ595">
        <v>0</v>
      </c>
      <c r="AR595" t="s">
        <v>292</v>
      </c>
      <c r="AS595" t="s">
        <v>292</v>
      </c>
      <c r="AT595">
        <v>0</v>
      </c>
      <c r="AU595">
        <v>0</v>
      </c>
      <c r="AV595">
        <f>1-AT595/AU595</f>
        <v>0</v>
      </c>
      <c r="AW595">
        <v>0.5</v>
      </c>
      <c r="AX595">
        <f>BO595</f>
        <v>0</v>
      </c>
      <c r="AY595">
        <f>L595</f>
        <v>0</v>
      </c>
      <c r="AZ595">
        <f>AV595*AW595*AX595</f>
        <v>0</v>
      </c>
      <c r="BA595">
        <f>(AY595-AQ595)/AX595</f>
        <v>0</v>
      </c>
      <c r="BB595">
        <f>(AO595-AU595)/AU595</f>
        <v>0</v>
      </c>
      <c r="BC595">
        <f>AN595/(AP595+AN595/AU595)</f>
        <v>0</v>
      </c>
      <c r="BD595" t="s">
        <v>292</v>
      </c>
      <c r="BE595">
        <v>0</v>
      </c>
      <c r="BF595">
        <f>IF(BE595&lt;&gt;0, BE595, BC595)</f>
        <v>0</v>
      </c>
      <c r="BG595">
        <f>1-BF595/AU595</f>
        <v>0</v>
      </c>
      <c r="BH595">
        <f>(AU595-AT595)/(AU595-BF595)</f>
        <v>0</v>
      </c>
      <c r="BI595">
        <f>(AO595-AU595)/(AO595-BF595)</f>
        <v>0</v>
      </c>
      <c r="BJ595">
        <f>(AU595-AT595)/(AU595-AN595)</f>
        <v>0</v>
      </c>
      <c r="BK595">
        <f>(AO595-AU595)/(AO595-AN595)</f>
        <v>0</v>
      </c>
      <c r="BL595">
        <f>(BH595*BF595/AT595)</f>
        <v>0</v>
      </c>
      <c r="BM595">
        <f>(1-BL595)</f>
        <v>0</v>
      </c>
      <c r="BN595">
        <f>$B$11*CL595+$C$11*CM595+$F$11*CN595*(1-CQ595)</f>
        <v>0</v>
      </c>
      <c r="BO595">
        <f>BN595*BP595</f>
        <v>0</v>
      </c>
      <c r="BP595">
        <f>($B$11*$D$9+$C$11*$D$9+$F$11*((DA595+CS595)/MAX(DA595+CS595+DB595, 0.1)*$I$9+DB595/MAX(DA595+CS595+DB595, 0.1)*$J$9))/($B$11+$C$11+$F$11)</f>
        <v>0</v>
      </c>
      <c r="BQ595">
        <f>($B$11*$K$9+$C$11*$K$9+$F$11*((DA595+CS595)/MAX(DA595+CS595+DB595, 0.1)*$P$9+DB595/MAX(DA595+CS595+DB595, 0.1)*$Q$9))/($B$11+$C$11+$F$11)</f>
        <v>0</v>
      </c>
      <c r="BR595">
        <v>6</v>
      </c>
      <c r="BS595">
        <v>0.5</v>
      </c>
      <c r="BT595" t="s">
        <v>293</v>
      </c>
      <c r="BU595">
        <v>2</v>
      </c>
      <c r="BV595">
        <v>1626127469.6</v>
      </c>
      <c r="BW595">
        <v>400.187</v>
      </c>
      <c r="BX595">
        <v>419.910666666667</v>
      </c>
      <c r="BY595">
        <v>20.5262666666667</v>
      </c>
      <c r="BZ595">
        <v>13.5103</v>
      </c>
      <c r="CA595">
        <v>398.06</v>
      </c>
      <c r="CB595">
        <v>20.4542666666667</v>
      </c>
      <c r="CC595">
        <v>900.016333333333</v>
      </c>
      <c r="CD595">
        <v>100.768</v>
      </c>
      <c r="CE595">
        <v>0.113621666666667</v>
      </c>
      <c r="CF595">
        <v>36.0765</v>
      </c>
      <c r="CG595">
        <v>33.2948</v>
      </c>
      <c r="CH595">
        <v>999.9</v>
      </c>
      <c r="CI595">
        <v>0</v>
      </c>
      <c r="CJ595">
        <v>0</v>
      </c>
      <c r="CK595">
        <v>10027.7333333333</v>
      </c>
      <c r="CL595">
        <v>0</v>
      </c>
      <c r="CM595">
        <v>0.221023</v>
      </c>
      <c r="CN595">
        <v>1459.96</v>
      </c>
      <c r="CO595">
        <v>0.973003333333333</v>
      </c>
      <c r="CP595">
        <v>0.0269968</v>
      </c>
      <c r="CQ595">
        <v>0</v>
      </c>
      <c r="CR595">
        <v>885.064</v>
      </c>
      <c r="CS595">
        <v>4.99999</v>
      </c>
      <c r="CT595">
        <v>13050.3333333333</v>
      </c>
      <c r="CU595">
        <v>12727.9666666667</v>
      </c>
      <c r="CV595">
        <v>41.812</v>
      </c>
      <c r="CW595">
        <v>43.062</v>
      </c>
      <c r="CX595">
        <v>42.562</v>
      </c>
      <c r="CY595">
        <v>42.812</v>
      </c>
      <c r="CZ595">
        <v>44.625</v>
      </c>
      <c r="DA595">
        <v>1415.68</v>
      </c>
      <c r="DB595">
        <v>39.28</v>
      </c>
      <c r="DC595">
        <v>0</v>
      </c>
      <c r="DD595">
        <v>1626127479.7</v>
      </c>
      <c r="DE595">
        <v>0</v>
      </c>
      <c r="DF595">
        <v>885.218076923077</v>
      </c>
      <c r="DG595">
        <v>-0.677811951557397</v>
      </c>
      <c r="DH595">
        <v>-0.502564004871039</v>
      </c>
      <c r="DI595">
        <v>13050.5961538462</v>
      </c>
      <c r="DJ595">
        <v>15</v>
      </c>
      <c r="DK595">
        <v>1626126261</v>
      </c>
      <c r="DL595" t="s">
        <v>294</v>
      </c>
      <c r="DM595">
        <v>1626126255</v>
      </c>
      <c r="DN595">
        <v>1626126261</v>
      </c>
      <c r="DO595">
        <v>7</v>
      </c>
      <c r="DP595">
        <v>0.339</v>
      </c>
      <c r="DQ595">
        <v>0.02</v>
      </c>
      <c r="DR595">
        <v>2.158</v>
      </c>
      <c r="DS595">
        <v>-0.064</v>
      </c>
      <c r="DT595">
        <v>420</v>
      </c>
      <c r="DU595">
        <v>4</v>
      </c>
      <c r="DV595">
        <v>0.09</v>
      </c>
      <c r="DW595">
        <v>0.05</v>
      </c>
      <c r="DX595">
        <v>-19.7558658536585</v>
      </c>
      <c r="DY595">
        <v>0.325285714285695</v>
      </c>
      <c r="DZ595">
        <v>0.0388804898704216</v>
      </c>
      <c r="EA595">
        <v>1</v>
      </c>
      <c r="EB595">
        <v>885.223371428571</v>
      </c>
      <c r="EC595">
        <v>-0.562191780822224</v>
      </c>
      <c r="ED595">
        <v>0.197398811071005</v>
      </c>
      <c r="EE595">
        <v>1</v>
      </c>
      <c r="EF595">
        <v>7.02576195121951</v>
      </c>
      <c r="EG595">
        <v>0.0856741463414831</v>
      </c>
      <c r="EH595">
        <v>0.0175533012973812</v>
      </c>
      <c r="EI595">
        <v>1</v>
      </c>
      <c r="EJ595">
        <v>3</v>
      </c>
      <c r="EK595">
        <v>3</v>
      </c>
      <c r="EL595" t="s">
        <v>295</v>
      </c>
      <c r="EM595">
        <v>100</v>
      </c>
      <c r="EN595">
        <v>100</v>
      </c>
      <c r="EO595">
        <v>2.127</v>
      </c>
      <c r="EP595">
        <v>0.0724</v>
      </c>
      <c r="EQ595">
        <v>1.36772170046793</v>
      </c>
      <c r="ER595">
        <v>0.00225868272383977</v>
      </c>
      <c r="ES595">
        <v>-9.96746185667655e-07</v>
      </c>
      <c r="ET595">
        <v>2.83711317370827e-10</v>
      </c>
      <c r="EU595">
        <v>-0.063082517618382</v>
      </c>
      <c r="EV595">
        <v>-0.00217948432402501</v>
      </c>
      <c r="EW595">
        <v>0.000453263451741206</v>
      </c>
      <c r="EX595">
        <v>-1.16319206543697e-06</v>
      </c>
      <c r="EY595">
        <v>-2</v>
      </c>
      <c r="EZ595">
        <v>2196</v>
      </c>
      <c r="FA595">
        <v>1</v>
      </c>
      <c r="FB595">
        <v>25</v>
      </c>
      <c r="FC595">
        <v>20.3</v>
      </c>
      <c r="FD595">
        <v>20.2</v>
      </c>
      <c r="FE595">
        <v>18</v>
      </c>
      <c r="FF595">
        <v>951.512</v>
      </c>
      <c r="FG595">
        <v>439.3</v>
      </c>
      <c r="FH595">
        <v>44.4146</v>
      </c>
      <c r="FI595">
        <v>26.0347</v>
      </c>
      <c r="FJ595">
        <v>30.0008</v>
      </c>
      <c r="FK595">
        <v>25.8387</v>
      </c>
      <c r="FL595">
        <v>25.8438</v>
      </c>
      <c r="FM595">
        <v>25.4998</v>
      </c>
      <c r="FN595">
        <v>28.9607</v>
      </c>
      <c r="FO595">
        <v>0</v>
      </c>
      <c r="FP595">
        <v>46.14</v>
      </c>
      <c r="FQ595">
        <v>420</v>
      </c>
      <c r="FR595">
        <v>13.5696</v>
      </c>
      <c r="FS595">
        <v>101.392</v>
      </c>
      <c r="FT595">
        <v>101.991</v>
      </c>
    </row>
    <row r="596" spans="1:176">
      <c r="A596">
        <v>580</v>
      </c>
      <c r="B596">
        <v>1626127472.6</v>
      </c>
      <c r="C596">
        <v>1158.09999990463</v>
      </c>
      <c r="D596" t="s">
        <v>1454</v>
      </c>
      <c r="E596" t="s">
        <v>1455</v>
      </c>
      <c r="F596">
        <v>1</v>
      </c>
      <c r="I596">
        <v>1626127471.6</v>
      </c>
      <c r="J596">
        <f>(K596)/1000</f>
        <v>0</v>
      </c>
      <c r="K596">
        <f>1000*CC596*AI596*(BY596-BZ596)/(100*BR596*(1000-AI596*BY596))</f>
        <v>0</v>
      </c>
      <c r="L596">
        <f>CC596*AI596*(BX596-BW596*(1000-AI596*BZ596)/(1000-AI596*BY596))/(100*BR596)</f>
        <v>0</v>
      </c>
      <c r="M596">
        <f>BW596 - IF(AI596&gt;1, L596*BR596*100.0/(AK596*CK596), 0)</f>
        <v>0</v>
      </c>
      <c r="N596">
        <f>((T596-J596/2)*M596-L596)/(T596+J596/2)</f>
        <v>0</v>
      </c>
      <c r="O596">
        <f>N596*(CD596+CE596)/1000.0</f>
        <v>0</v>
      </c>
      <c r="P596">
        <f>(BW596 - IF(AI596&gt;1, L596*BR596*100.0/(AK596*CK596), 0))*(CD596+CE596)/1000.0</f>
        <v>0</v>
      </c>
      <c r="Q596">
        <f>2.0/((1/S596-1/R596)+SIGN(S596)*SQRT((1/S596-1/R596)*(1/S596-1/R596) + 4*BS596/((BS596+1)*(BS596+1))*(2*1/S596*1/R596-1/R596*1/R596)))</f>
        <v>0</v>
      </c>
      <c r="R596">
        <f>IF(LEFT(BT596,1)&lt;&gt;"0",IF(LEFT(BT596,1)="1",3.0,BU596),$D$5+$E$5*(CK596*CD596/($K$5*1000))+$F$5*(CK596*CD596/($K$5*1000))*MAX(MIN(BR596,$J$5),$I$5)*MAX(MIN(BR596,$J$5),$I$5)+$G$5*MAX(MIN(BR596,$J$5),$I$5)*(CK596*CD596/($K$5*1000))+$H$5*(CK596*CD596/($K$5*1000))*(CK596*CD596/($K$5*1000)))</f>
        <v>0</v>
      </c>
      <c r="S596">
        <f>J596*(1000-(1000*0.61365*exp(17.502*W596/(240.97+W596))/(CD596+CE596)+BY596)/2)/(1000*0.61365*exp(17.502*W596/(240.97+W596))/(CD596+CE596)-BY596)</f>
        <v>0</v>
      </c>
      <c r="T596">
        <f>1/((BS596+1)/(Q596/1.6)+1/(R596/1.37)) + BS596/((BS596+1)/(Q596/1.6) + BS596/(R596/1.37))</f>
        <v>0</v>
      </c>
      <c r="U596">
        <f>(BN596*BQ596)</f>
        <v>0</v>
      </c>
      <c r="V596">
        <f>(CF596+(U596+2*0.95*5.67E-8*(((CF596+$B$7)+273)^4-(CF596+273)^4)-44100*J596)/(1.84*29.3*R596+8*0.95*5.67E-8*(CF596+273)^3))</f>
        <v>0</v>
      </c>
      <c r="W596">
        <f>($C$7*CG596+$D$7*CH596+$E$7*V596)</f>
        <v>0</v>
      </c>
      <c r="X596">
        <f>0.61365*exp(17.502*W596/(240.97+W596))</f>
        <v>0</v>
      </c>
      <c r="Y596">
        <f>(Z596/AA596*100)</f>
        <v>0</v>
      </c>
      <c r="Z596">
        <f>BY596*(CD596+CE596)/1000</f>
        <v>0</v>
      </c>
      <c r="AA596">
        <f>0.61365*exp(17.502*CF596/(240.97+CF596))</f>
        <v>0</v>
      </c>
      <c r="AB596">
        <f>(X596-BY596*(CD596+CE596)/1000)</f>
        <v>0</v>
      </c>
      <c r="AC596">
        <f>(-J596*44100)</f>
        <v>0</v>
      </c>
      <c r="AD596">
        <f>2*29.3*R596*0.92*(CF596-W596)</f>
        <v>0</v>
      </c>
      <c r="AE596">
        <f>2*0.95*5.67E-8*(((CF596+$B$7)+273)^4-(W596+273)^4)</f>
        <v>0</v>
      </c>
      <c r="AF596">
        <f>U596+AE596+AC596+AD596</f>
        <v>0</v>
      </c>
      <c r="AG596">
        <v>7</v>
      </c>
      <c r="AH596">
        <v>1</v>
      </c>
      <c r="AI596">
        <f>IF(AG596*$H$13&gt;=AK596,1.0,(AK596/(AK596-AG596*$H$13)))</f>
        <v>0</v>
      </c>
      <c r="AJ596">
        <f>(AI596-1)*100</f>
        <v>0</v>
      </c>
      <c r="AK596">
        <f>MAX(0,($B$13+$C$13*CK596)/(1+$D$13*CK596)*CD596/(CF596+273)*$E$13)</f>
        <v>0</v>
      </c>
      <c r="AL596" t="s">
        <v>292</v>
      </c>
      <c r="AM596" t="s">
        <v>292</v>
      </c>
      <c r="AN596">
        <v>0</v>
      </c>
      <c r="AO596">
        <v>0</v>
      </c>
      <c r="AP596">
        <f>1-AN596/AO596</f>
        <v>0</v>
      </c>
      <c r="AQ596">
        <v>0</v>
      </c>
      <c r="AR596" t="s">
        <v>292</v>
      </c>
      <c r="AS596" t="s">
        <v>292</v>
      </c>
      <c r="AT596">
        <v>0</v>
      </c>
      <c r="AU596">
        <v>0</v>
      </c>
      <c r="AV596">
        <f>1-AT596/AU596</f>
        <v>0</v>
      </c>
      <c r="AW596">
        <v>0.5</v>
      </c>
      <c r="AX596">
        <f>BO596</f>
        <v>0</v>
      </c>
      <c r="AY596">
        <f>L596</f>
        <v>0</v>
      </c>
      <c r="AZ596">
        <f>AV596*AW596*AX596</f>
        <v>0</v>
      </c>
      <c r="BA596">
        <f>(AY596-AQ596)/AX596</f>
        <v>0</v>
      </c>
      <c r="BB596">
        <f>(AO596-AU596)/AU596</f>
        <v>0</v>
      </c>
      <c r="BC596">
        <f>AN596/(AP596+AN596/AU596)</f>
        <v>0</v>
      </c>
      <c r="BD596" t="s">
        <v>292</v>
      </c>
      <c r="BE596">
        <v>0</v>
      </c>
      <c r="BF596">
        <f>IF(BE596&lt;&gt;0, BE596, BC596)</f>
        <v>0</v>
      </c>
      <c r="BG596">
        <f>1-BF596/AU596</f>
        <v>0</v>
      </c>
      <c r="BH596">
        <f>(AU596-AT596)/(AU596-BF596)</f>
        <v>0</v>
      </c>
      <c r="BI596">
        <f>(AO596-AU596)/(AO596-BF596)</f>
        <v>0</v>
      </c>
      <c r="BJ596">
        <f>(AU596-AT596)/(AU596-AN596)</f>
        <v>0</v>
      </c>
      <c r="BK596">
        <f>(AO596-AU596)/(AO596-AN596)</f>
        <v>0</v>
      </c>
      <c r="BL596">
        <f>(BH596*BF596/AT596)</f>
        <v>0</v>
      </c>
      <c r="BM596">
        <f>(1-BL596)</f>
        <v>0</v>
      </c>
      <c r="BN596">
        <f>$B$11*CL596+$C$11*CM596+$F$11*CN596*(1-CQ596)</f>
        <v>0</v>
      </c>
      <c r="BO596">
        <f>BN596*BP596</f>
        <v>0</v>
      </c>
      <c r="BP596">
        <f>($B$11*$D$9+$C$11*$D$9+$F$11*((DA596+CS596)/MAX(DA596+CS596+DB596, 0.1)*$I$9+DB596/MAX(DA596+CS596+DB596, 0.1)*$J$9))/($B$11+$C$11+$F$11)</f>
        <v>0</v>
      </c>
      <c r="BQ596">
        <f>($B$11*$K$9+$C$11*$K$9+$F$11*((DA596+CS596)/MAX(DA596+CS596+DB596, 0.1)*$P$9+DB596/MAX(DA596+CS596+DB596, 0.1)*$Q$9))/($B$11+$C$11+$F$11)</f>
        <v>0</v>
      </c>
      <c r="BR596">
        <v>6</v>
      </c>
      <c r="BS596">
        <v>0.5</v>
      </c>
      <c r="BT596" t="s">
        <v>293</v>
      </c>
      <c r="BU596">
        <v>2</v>
      </c>
      <c r="BV596">
        <v>1626127471.6</v>
      </c>
      <c r="BW596">
        <v>400.208666666667</v>
      </c>
      <c r="BX596">
        <v>419.941666666667</v>
      </c>
      <c r="BY596">
        <v>20.5736</v>
      </c>
      <c r="BZ596">
        <v>13.5319666666667</v>
      </c>
      <c r="CA596">
        <v>398.082</v>
      </c>
      <c r="CB596">
        <v>20.5008333333333</v>
      </c>
      <c r="CC596">
        <v>900.066666666667</v>
      </c>
      <c r="CD596">
        <v>100.768333333333</v>
      </c>
      <c r="CE596">
        <v>0.113534666666667</v>
      </c>
      <c r="CF596">
        <v>36.1074666666667</v>
      </c>
      <c r="CG596">
        <v>33.3278</v>
      </c>
      <c r="CH596">
        <v>999.9</v>
      </c>
      <c r="CI596">
        <v>0</v>
      </c>
      <c r="CJ596">
        <v>0</v>
      </c>
      <c r="CK596">
        <v>10004.1566666667</v>
      </c>
      <c r="CL596">
        <v>0</v>
      </c>
      <c r="CM596">
        <v>0.221023</v>
      </c>
      <c r="CN596">
        <v>1460.04333333333</v>
      </c>
      <c r="CO596">
        <v>0.972996333333333</v>
      </c>
      <c r="CP596">
        <v>0.0270037666666667</v>
      </c>
      <c r="CQ596">
        <v>0</v>
      </c>
      <c r="CR596">
        <v>885.153</v>
      </c>
      <c r="CS596">
        <v>4.99999</v>
      </c>
      <c r="CT596">
        <v>13050.9666666667</v>
      </c>
      <c r="CU596">
        <v>12728.7</v>
      </c>
      <c r="CV596">
        <v>41.812</v>
      </c>
      <c r="CW596">
        <v>43.062</v>
      </c>
      <c r="CX596">
        <v>42.562</v>
      </c>
      <c r="CY596">
        <v>42.812</v>
      </c>
      <c r="CZ596">
        <v>44.625</v>
      </c>
      <c r="DA596">
        <v>1415.75</v>
      </c>
      <c r="DB596">
        <v>39.2933333333333</v>
      </c>
      <c r="DC596">
        <v>0</v>
      </c>
      <c r="DD596">
        <v>1626127482.1</v>
      </c>
      <c r="DE596">
        <v>0</v>
      </c>
      <c r="DF596">
        <v>885.194730769231</v>
      </c>
      <c r="DG596">
        <v>-1.12557263516683</v>
      </c>
      <c r="DH596">
        <v>1.13504281436787</v>
      </c>
      <c r="DI596">
        <v>13050.6538461538</v>
      </c>
      <c r="DJ596">
        <v>15</v>
      </c>
      <c r="DK596">
        <v>1626126261</v>
      </c>
      <c r="DL596" t="s">
        <v>294</v>
      </c>
      <c r="DM596">
        <v>1626126255</v>
      </c>
      <c r="DN596">
        <v>1626126261</v>
      </c>
      <c r="DO596">
        <v>7</v>
      </c>
      <c r="DP596">
        <v>0.339</v>
      </c>
      <c r="DQ596">
        <v>0.02</v>
      </c>
      <c r="DR596">
        <v>2.158</v>
      </c>
      <c r="DS596">
        <v>-0.064</v>
      </c>
      <c r="DT596">
        <v>420</v>
      </c>
      <c r="DU596">
        <v>4</v>
      </c>
      <c r="DV596">
        <v>0.09</v>
      </c>
      <c r="DW596">
        <v>0.05</v>
      </c>
      <c r="DX596">
        <v>-19.7478097560976</v>
      </c>
      <c r="DY596">
        <v>0.270121254355416</v>
      </c>
      <c r="DZ596">
        <v>0.0354036294465596</v>
      </c>
      <c r="EA596">
        <v>1</v>
      </c>
      <c r="EB596">
        <v>885.211212121212</v>
      </c>
      <c r="EC596">
        <v>-0.480560297473508</v>
      </c>
      <c r="ED596">
        <v>0.213496683328969</v>
      </c>
      <c r="EE596">
        <v>1</v>
      </c>
      <c r="EF596">
        <v>7.02841048780488</v>
      </c>
      <c r="EG596">
        <v>0.0516520557491448</v>
      </c>
      <c r="EH596">
        <v>0.0160965743895749</v>
      </c>
      <c r="EI596">
        <v>1</v>
      </c>
      <c r="EJ596">
        <v>3</v>
      </c>
      <c r="EK596">
        <v>3</v>
      </c>
      <c r="EL596" t="s">
        <v>295</v>
      </c>
      <c r="EM596">
        <v>100</v>
      </c>
      <c r="EN596">
        <v>100</v>
      </c>
      <c r="EO596">
        <v>2.127</v>
      </c>
      <c r="EP596">
        <v>0.073</v>
      </c>
      <c r="EQ596">
        <v>1.36772170046793</v>
      </c>
      <c r="ER596">
        <v>0.00225868272383977</v>
      </c>
      <c r="ES596">
        <v>-9.96746185667655e-07</v>
      </c>
      <c r="ET596">
        <v>2.83711317370827e-10</v>
      </c>
      <c r="EU596">
        <v>-0.063082517618382</v>
      </c>
      <c r="EV596">
        <v>-0.00217948432402501</v>
      </c>
      <c r="EW596">
        <v>0.000453263451741206</v>
      </c>
      <c r="EX596">
        <v>-1.16319206543697e-06</v>
      </c>
      <c r="EY596">
        <v>-2</v>
      </c>
      <c r="EZ596">
        <v>2196</v>
      </c>
      <c r="FA596">
        <v>1</v>
      </c>
      <c r="FB596">
        <v>25</v>
      </c>
      <c r="FC596">
        <v>20.3</v>
      </c>
      <c r="FD596">
        <v>20.2</v>
      </c>
      <c r="FE596">
        <v>18</v>
      </c>
      <c r="FF596">
        <v>951.716</v>
      </c>
      <c r="FG596">
        <v>439.338</v>
      </c>
      <c r="FH596">
        <v>44.4492</v>
      </c>
      <c r="FI596">
        <v>26.0391</v>
      </c>
      <c r="FJ596">
        <v>30.0008</v>
      </c>
      <c r="FK596">
        <v>25.8414</v>
      </c>
      <c r="FL596">
        <v>25.8466</v>
      </c>
      <c r="FM596">
        <v>25.5002</v>
      </c>
      <c r="FN596">
        <v>28.662</v>
      </c>
      <c r="FO596">
        <v>0</v>
      </c>
      <c r="FP596">
        <v>46.25</v>
      </c>
      <c r="FQ596">
        <v>420</v>
      </c>
      <c r="FR596">
        <v>13.6872</v>
      </c>
      <c r="FS596">
        <v>101.392</v>
      </c>
      <c r="FT596">
        <v>101.99</v>
      </c>
    </row>
    <row r="597" spans="1:176">
      <c r="A597">
        <v>581</v>
      </c>
      <c r="B597">
        <v>1626127474.6</v>
      </c>
      <c r="C597">
        <v>1160.09999990463</v>
      </c>
      <c r="D597" t="s">
        <v>1456</v>
      </c>
      <c r="E597" t="s">
        <v>1457</v>
      </c>
      <c r="F597">
        <v>1</v>
      </c>
      <c r="I597">
        <v>1626127473.6</v>
      </c>
      <c r="J597">
        <f>(K597)/1000</f>
        <v>0</v>
      </c>
      <c r="K597">
        <f>1000*CC597*AI597*(BY597-BZ597)/(100*BR597*(1000-AI597*BY597))</f>
        <v>0</v>
      </c>
      <c r="L597">
        <f>CC597*AI597*(BX597-BW597*(1000-AI597*BZ597)/(1000-AI597*BY597))/(100*BR597)</f>
        <v>0</v>
      </c>
      <c r="M597">
        <f>BW597 - IF(AI597&gt;1, L597*BR597*100.0/(AK597*CK597), 0)</f>
        <v>0</v>
      </c>
      <c r="N597">
        <f>((T597-J597/2)*M597-L597)/(T597+J597/2)</f>
        <v>0</v>
      </c>
      <c r="O597">
        <f>N597*(CD597+CE597)/1000.0</f>
        <v>0</v>
      </c>
      <c r="P597">
        <f>(BW597 - IF(AI597&gt;1, L597*BR597*100.0/(AK597*CK597), 0))*(CD597+CE597)/1000.0</f>
        <v>0</v>
      </c>
      <c r="Q597">
        <f>2.0/((1/S597-1/R597)+SIGN(S597)*SQRT((1/S597-1/R597)*(1/S597-1/R597) + 4*BS597/((BS597+1)*(BS597+1))*(2*1/S597*1/R597-1/R597*1/R597)))</f>
        <v>0</v>
      </c>
      <c r="R597">
        <f>IF(LEFT(BT597,1)&lt;&gt;"0",IF(LEFT(BT597,1)="1",3.0,BU597),$D$5+$E$5*(CK597*CD597/($K$5*1000))+$F$5*(CK597*CD597/($K$5*1000))*MAX(MIN(BR597,$J$5),$I$5)*MAX(MIN(BR597,$J$5),$I$5)+$G$5*MAX(MIN(BR597,$J$5),$I$5)*(CK597*CD597/($K$5*1000))+$H$5*(CK597*CD597/($K$5*1000))*(CK597*CD597/($K$5*1000)))</f>
        <v>0</v>
      </c>
      <c r="S597">
        <f>J597*(1000-(1000*0.61365*exp(17.502*W597/(240.97+W597))/(CD597+CE597)+BY597)/2)/(1000*0.61365*exp(17.502*W597/(240.97+W597))/(CD597+CE597)-BY597)</f>
        <v>0</v>
      </c>
      <c r="T597">
        <f>1/((BS597+1)/(Q597/1.6)+1/(R597/1.37)) + BS597/((BS597+1)/(Q597/1.6) + BS597/(R597/1.37))</f>
        <v>0</v>
      </c>
      <c r="U597">
        <f>(BN597*BQ597)</f>
        <v>0</v>
      </c>
      <c r="V597">
        <f>(CF597+(U597+2*0.95*5.67E-8*(((CF597+$B$7)+273)^4-(CF597+273)^4)-44100*J597)/(1.84*29.3*R597+8*0.95*5.67E-8*(CF597+273)^3))</f>
        <v>0</v>
      </c>
      <c r="W597">
        <f>($C$7*CG597+$D$7*CH597+$E$7*V597)</f>
        <v>0</v>
      </c>
      <c r="X597">
        <f>0.61365*exp(17.502*W597/(240.97+W597))</f>
        <v>0</v>
      </c>
      <c r="Y597">
        <f>(Z597/AA597*100)</f>
        <v>0</v>
      </c>
      <c r="Z597">
        <f>BY597*(CD597+CE597)/1000</f>
        <v>0</v>
      </c>
      <c r="AA597">
        <f>0.61365*exp(17.502*CF597/(240.97+CF597))</f>
        <v>0</v>
      </c>
      <c r="AB597">
        <f>(X597-BY597*(CD597+CE597)/1000)</f>
        <v>0</v>
      </c>
      <c r="AC597">
        <f>(-J597*44100)</f>
        <v>0</v>
      </c>
      <c r="AD597">
        <f>2*29.3*R597*0.92*(CF597-W597)</f>
        <v>0</v>
      </c>
      <c r="AE597">
        <f>2*0.95*5.67E-8*(((CF597+$B$7)+273)^4-(W597+273)^4)</f>
        <v>0</v>
      </c>
      <c r="AF597">
        <f>U597+AE597+AC597+AD597</f>
        <v>0</v>
      </c>
      <c r="AG597">
        <v>7</v>
      </c>
      <c r="AH597">
        <v>1</v>
      </c>
      <c r="AI597">
        <f>IF(AG597*$H$13&gt;=AK597,1.0,(AK597/(AK597-AG597*$H$13)))</f>
        <v>0</v>
      </c>
      <c r="AJ597">
        <f>(AI597-1)*100</f>
        <v>0</v>
      </c>
      <c r="AK597">
        <f>MAX(0,($B$13+$C$13*CK597)/(1+$D$13*CK597)*CD597/(CF597+273)*$E$13)</f>
        <v>0</v>
      </c>
      <c r="AL597" t="s">
        <v>292</v>
      </c>
      <c r="AM597" t="s">
        <v>292</v>
      </c>
      <c r="AN597">
        <v>0</v>
      </c>
      <c r="AO597">
        <v>0</v>
      </c>
      <c r="AP597">
        <f>1-AN597/AO597</f>
        <v>0</v>
      </c>
      <c r="AQ597">
        <v>0</v>
      </c>
      <c r="AR597" t="s">
        <v>292</v>
      </c>
      <c r="AS597" t="s">
        <v>292</v>
      </c>
      <c r="AT597">
        <v>0</v>
      </c>
      <c r="AU597">
        <v>0</v>
      </c>
      <c r="AV597">
        <f>1-AT597/AU597</f>
        <v>0</v>
      </c>
      <c r="AW597">
        <v>0.5</v>
      </c>
      <c r="AX597">
        <f>BO597</f>
        <v>0</v>
      </c>
      <c r="AY597">
        <f>L597</f>
        <v>0</v>
      </c>
      <c r="AZ597">
        <f>AV597*AW597*AX597</f>
        <v>0</v>
      </c>
      <c r="BA597">
        <f>(AY597-AQ597)/AX597</f>
        <v>0</v>
      </c>
      <c r="BB597">
        <f>(AO597-AU597)/AU597</f>
        <v>0</v>
      </c>
      <c r="BC597">
        <f>AN597/(AP597+AN597/AU597)</f>
        <v>0</v>
      </c>
      <c r="BD597" t="s">
        <v>292</v>
      </c>
      <c r="BE597">
        <v>0</v>
      </c>
      <c r="BF597">
        <f>IF(BE597&lt;&gt;0, BE597, BC597)</f>
        <v>0</v>
      </c>
      <c r="BG597">
        <f>1-BF597/AU597</f>
        <v>0</v>
      </c>
      <c r="BH597">
        <f>(AU597-AT597)/(AU597-BF597)</f>
        <v>0</v>
      </c>
      <c r="BI597">
        <f>(AO597-AU597)/(AO597-BF597)</f>
        <v>0</v>
      </c>
      <c r="BJ597">
        <f>(AU597-AT597)/(AU597-AN597)</f>
        <v>0</v>
      </c>
      <c r="BK597">
        <f>(AO597-AU597)/(AO597-AN597)</f>
        <v>0</v>
      </c>
      <c r="BL597">
        <f>(BH597*BF597/AT597)</f>
        <v>0</v>
      </c>
      <c r="BM597">
        <f>(1-BL597)</f>
        <v>0</v>
      </c>
      <c r="BN597">
        <f>$B$11*CL597+$C$11*CM597+$F$11*CN597*(1-CQ597)</f>
        <v>0</v>
      </c>
      <c r="BO597">
        <f>BN597*BP597</f>
        <v>0</v>
      </c>
      <c r="BP597">
        <f>($B$11*$D$9+$C$11*$D$9+$F$11*((DA597+CS597)/MAX(DA597+CS597+DB597, 0.1)*$I$9+DB597/MAX(DA597+CS597+DB597, 0.1)*$J$9))/($B$11+$C$11+$F$11)</f>
        <v>0</v>
      </c>
      <c r="BQ597">
        <f>($B$11*$K$9+$C$11*$K$9+$F$11*((DA597+CS597)/MAX(DA597+CS597+DB597, 0.1)*$P$9+DB597/MAX(DA597+CS597+DB597, 0.1)*$Q$9))/($B$11+$C$11+$F$11)</f>
        <v>0</v>
      </c>
      <c r="BR597">
        <v>6</v>
      </c>
      <c r="BS597">
        <v>0.5</v>
      </c>
      <c r="BT597" t="s">
        <v>293</v>
      </c>
      <c r="BU597">
        <v>2</v>
      </c>
      <c r="BV597">
        <v>1626127473.6</v>
      </c>
      <c r="BW597">
        <v>400.265</v>
      </c>
      <c r="BX597">
        <v>419.957666666667</v>
      </c>
      <c r="BY597">
        <v>20.6073666666667</v>
      </c>
      <c r="BZ597">
        <v>13.5394</v>
      </c>
      <c r="CA597">
        <v>398.138666666667</v>
      </c>
      <c r="CB597">
        <v>20.5341666666667</v>
      </c>
      <c r="CC597">
        <v>899.951333333333</v>
      </c>
      <c r="CD597">
        <v>100.767666666667</v>
      </c>
      <c r="CE597">
        <v>0.112766</v>
      </c>
      <c r="CF597">
        <v>36.1379666666667</v>
      </c>
      <c r="CG597">
        <v>33.3539666666667</v>
      </c>
      <c r="CH597">
        <v>999.9</v>
      </c>
      <c r="CI597">
        <v>0</v>
      </c>
      <c r="CJ597">
        <v>0</v>
      </c>
      <c r="CK597">
        <v>10005.6666666667</v>
      </c>
      <c r="CL597">
        <v>0</v>
      </c>
      <c r="CM597">
        <v>0.221023</v>
      </c>
      <c r="CN597">
        <v>1459.95</v>
      </c>
      <c r="CO597">
        <v>0.973003</v>
      </c>
      <c r="CP597">
        <v>0.0269969666666667</v>
      </c>
      <c r="CQ597">
        <v>0</v>
      </c>
      <c r="CR597">
        <v>884.933333333333</v>
      </c>
      <c r="CS597">
        <v>4.99999</v>
      </c>
      <c r="CT597">
        <v>13049.5666666667</v>
      </c>
      <c r="CU597">
        <v>12727.9</v>
      </c>
      <c r="CV597">
        <v>41.812</v>
      </c>
      <c r="CW597">
        <v>43.062</v>
      </c>
      <c r="CX597">
        <v>42.562</v>
      </c>
      <c r="CY597">
        <v>42.812</v>
      </c>
      <c r="CZ597">
        <v>44.625</v>
      </c>
      <c r="DA597">
        <v>1415.67</v>
      </c>
      <c r="DB597">
        <v>39.28</v>
      </c>
      <c r="DC597">
        <v>0</v>
      </c>
      <c r="DD597">
        <v>1626127483.9</v>
      </c>
      <c r="DE597">
        <v>0</v>
      </c>
      <c r="DF597">
        <v>885.14276</v>
      </c>
      <c r="DG597">
        <v>-0.599923058170755</v>
      </c>
      <c r="DH597">
        <v>-1.2384614539425</v>
      </c>
      <c r="DI597">
        <v>13050.5</v>
      </c>
      <c r="DJ597">
        <v>15</v>
      </c>
      <c r="DK597">
        <v>1626126261</v>
      </c>
      <c r="DL597" t="s">
        <v>294</v>
      </c>
      <c r="DM597">
        <v>1626126255</v>
      </c>
      <c r="DN597">
        <v>1626126261</v>
      </c>
      <c r="DO597">
        <v>7</v>
      </c>
      <c r="DP597">
        <v>0.339</v>
      </c>
      <c r="DQ597">
        <v>0.02</v>
      </c>
      <c r="DR597">
        <v>2.158</v>
      </c>
      <c r="DS597">
        <v>-0.064</v>
      </c>
      <c r="DT597">
        <v>420</v>
      </c>
      <c r="DU597">
        <v>4</v>
      </c>
      <c r="DV597">
        <v>0.09</v>
      </c>
      <c r="DW597">
        <v>0.05</v>
      </c>
      <c r="DX597">
        <v>-19.739912195122</v>
      </c>
      <c r="DY597">
        <v>0.211314982578373</v>
      </c>
      <c r="DZ597">
        <v>0.0321905318235642</v>
      </c>
      <c r="EA597">
        <v>1</v>
      </c>
      <c r="EB597">
        <v>885.191242424242</v>
      </c>
      <c r="EC597">
        <v>-0.657911557564109</v>
      </c>
      <c r="ED597">
        <v>0.223512867272888</v>
      </c>
      <c r="EE597">
        <v>1</v>
      </c>
      <c r="EF597">
        <v>7.03379317073171</v>
      </c>
      <c r="EG597">
        <v>0.052443763066214</v>
      </c>
      <c r="EH597">
        <v>0.0162505921001358</v>
      </c>
      <c r="EI597">
        <v>1</v>
      </c>
      <c r="EJ597">
        <v>3</v>
      </c>
      <c r="EK597">
        <v>3</v>
      </c>
      <c r="EL597" t="s">
        <v>295</v>
      </c>
      <c r="EM597">
        <v>100</v>
      </c>
      <c r="EN597">
        <v>100</v>
      </c>
      <c r="EO597">
        <v>2.127</v>
      </c>
      <c r="EP597">
        <v>0.0734</v>
      </c>
      <c r="EQ597">
        <v>1.36772170046793</v>
      </c>
      <c r="ER597">
        <v>0.00225868272383977</v>
      </c>
      <c r="ES597">
        <v>-9.96746185667655e-07</v>
      </c>
      <c r="ET597">
        <v>2.83711317370827e-10</v>
      </c>
      <c r="EU597">
        <v>-0.063082517618382</v>
      </c>
      <c r="EV597">
        <v>-0.00217948432402501</v>
      </c>
      <c r="EW597">
        <v>0.000453263451741206</v>
      </c>
      <c r="EX597">
        <v>-1.16319206543697e-06</v>
      </c>
      <c r="EY597">
        <v>-2</v>
      </c>
      <c r="EZ597">
        <v>2196</v>
      </c>
      <c r="FA597">
        <v>1</v>
      </c>
      <c r="FB597">
        <v>25</v>
      </c>
      <c r="FC597">
        <v>20.3</v>
      </c>
      <c r="FD597">
        <v>20.2</v>
      </c>
      <c r="FE597">
        <v>18</v>
      </c>
      <c r="FF597">
        <v>951.823</v>
      </c>
      <c r="FG597">
        <v>439.36</v>
      </c>
      <c r="FH597">
        <v>44.4828</v>
      </c>
      <c r="FI597">
        <v>26.0432</v>
      </c>
      <c r="FJ597">
        <v>30.0006</v>
      </c>
      <c r="FK597">
        <v>25.8445</v>
      </c>
      <c r="FL597">
        <v>25.8493</v>
      </c>
      <c r="FM597">
        <v>25.5013</v>
      </c>
      <c r="FN597">
        <v>28.662</v>
      </c>
      <c r="FO597">
        <v>0</v>
      </c>
      <c r="FP597">
        <v>46.25</v>
      </c>
      <c r="FQ597">
        <v>420</v>
      </c>
      <c r="FR597">
        <v>13.7056</v>
      </c>
      <c r="FS597">
        <v>101.392</v>
      </c>
      <c r="FT597">
        <v>101.99</v>
      </c>
    </row>
    <row r="598" spans="1:176">
      <c r="A598">
        <v>582</v>
      </c>
      <c r="B598">
        <v>1626127476.6</v>
      </c>
      <c r="C598">
        <v>1162.09999990463</v>
      </c>
      <c r="D598" t="s">
        <v>1458</v>
      </c>
      <c r="E598" t="s">
        <v>1459</v>
      </c>
      <c r="F598">
        <v>1</v>
      </c>
      <c r="I598">
        <v>1626127475.6</v>
      </c>
      <c r="J598">
        <f>(K598)/1000</f>
        <v>0</v>
      </c>
      <c r="K598">
        <f>1000*CC598*AI598*(BY598-BZ598)/(100*BR598*(1000-AI598*BY598))</f>
        <v>0</v>
      </c>
      <c r="L598">
        <f>CC598*AI598*(BX598-BW598*(1000-AI598*BZ598)/(1000-AI598*BY598))/(100*BR598)</f>
        <v>0</v>
      </c>
      <c r="M598">
        <f>BW598 - IF(AI598&gt;1, L598*BR598*100.0/(AK598*CK598), 0)</f>
        <v>0</v>
      </c>
      <c r="N598">
        <f>((T598-J598/2)*M598-L598)/(T598+J598/2)</f>
        <v>0</v>
      </c>
      <c r="O598">
        <f>N598*(CD598+CE598)/1000.0</f>
        <v>0</v>
      </c>
      <c r="P598">
        <f>(BW598 - IF(AI598&gt;1, L598*BR598*100.0/(AK598*CK598), 0))*(CD598+CE598)/1000.0</f>
        <v>0</v>
      </c>
      <c r="Q598">
        <f>2.0/((1/S598-1/R598)+SIGN(S598)*SQRT((1/S598-1/R598)*(1/S598-1/R598) + 4*BS598/((BS598+1)*(BS598+1))*(2*1/S598*1/R598-1/R598*1/R598)))</f>
        <v>0</v>
      </c>
      <c r="R598">
        <f>IF(LEFT(BT598,1)&lt;&gt;"0",IF(LEFT(BT598,1)="1",3.0,BU598),$D$5+$E$5*(CK598*CD598/($K$5*1000))+$F$5*(CK598*CD598/($K$5*1000))*MAX(MIN(BR598,$J$5),$I$5)*MAX(MIN(BR598,$J$5),$I$5)+$G$5*MAX(MIN(BR598,$J$5),$I$5)*(CK598*CD598/($K$5*1000))+$H$5*(CK598*CD598/($K$5*1000))*(CK598*CD598/($K$5*1000)))</f>
        <v>0</v>
      </c>
      <c r="S598">
        <f>J598*(1000-(1000*0.61365*exp(17.502*W598/(240.97+W598))/(CD598+CE598)+BY598)/2)/(1000*0.61365*exp(17.502*W598/(240.97+W598))/(CD598+CE598)-BY598)</f>
        <v>0</v>
      </c>
      <c r="T598">
        <f>1/((BS598+1)/(Q598/1.6)+1/(R598/1.37)) + BS598/((BS598+1)/(Q598/1.6) + BS598/(R598/1.37))</f>
        <v>0</v>
      </c>
      <c r="U598">
        <f>(BN598*BQ598)</f>
        <v>0</v>
      </c>
      <c r="V598">
        <f>(CF598+(U598+2*0.95*5.67E-8*(((CF598+$B$7)+273)^4-(CF598+273)^4)-44100*J598)/(1.84*29.3*R598+8*0.95*5.67E-8*(CF598+273)^3))</f>
        <v>0</v>
      </c>
      <c r="W598">
        <f>($C$7*CG598+$D$7*CH598+$E$7*V598)</f>
        <v>0</v>
      </c>
      <c r="X598">
        <f>0.61365*exp(17.502*W598/(240.97+W598))</f>
        <v>0</v>
      </c>
      <c r="Y598">
        <f>(Z598/AA598*100)</f>
        <v>0</v>
      </c>
      <c r="Z598">
        <f>BY598*(CD598+CE598)/1000</f>
        <v>0</v>
      </c>
      <c r="AA598">
        <f>0.61365*exp(17.502*CF598/(240.97+CF598))</f>
        <v>0</v>
      </c>
      <c r="AB598">
        <f>(X598-BY598*(CD598+CE598)/1000)</f>
        <v>0</v>
      </c>
      <c r="AC598">
        <f>(-J598*44100)</f>
        <v>0</v>
      </c>
      <c r="AD598">
        <f>2*29.3*R598*0.92*(CF598-W598)</f>
        <v>0</v>
      </c>
      <c r="AE598">
        <f>2*0.95*5.67E-8*(((CF598+$B$7)+273)^4-(W598+273)^4)</f>
        <v>0</v>
      </c>
      <c r="AF598">
        <f>U598+AE598+AC598+AD598</f>
        <v>0</v>
      </c>
      <c r="AG598">
        <v>6</v>
      </c>
      <c r="AH598">
        <v>1</v>
      </c>
      <c r="AI598">
        <f>IF(AG598*$H$13&gt;=AK598,1.0,(AK598/(AK598-AG598*$H$13)))</f>
        <v>0</v>
      </c>
      <c r="AJ598">
        <f>(AI598-1)*100</f>
        <v>0</v>
      </c>
      <c r="AK598">
        <f>MAX(0,($B$13+$C$13*CK598)/(1+$D$13*CK598)*CD598/(CF598+273)*$E$13)</f>
        <v>0</v>
      </c>
      <c r="AL598" t="s">
        <v>292</v>
      </c>
      <c r="AM598" t="s">
        <v>292</v>
      </c>
      <c r="AN598">
        <v>0</v>
      </c>
      <c r="AO598">
        <v>0</v>
      </c>
      <c r="AP598">
        <f>1-AN598/AO598</f>
        <v>0</v>
      </c>
      <c r="AQ598">
        <v>0</v>
      </c>
      <c r="AR598" t="s">
        <v>292</v>
      </c>
      <c r="AS598" t="s">
        <v>292</v>
      </c>
      <c r="AT598">
        <v>0</v>
      </c>
      <c r="AU598">
        <v>0</v>
      </c>
      <c r="AV598">
        <f>1-AT598/AU598</f>
        <v>0</v>
      </c>
      <c r="AW598">
        <v>0.5</v>
      </c>
      <c r="AX598">
        <f>BO598</f>
        <v>0</v>
      </c>
      <c r="AY598">
        <f>L598</f>
        <v>0</v>
      </c>
      <c r="AZ598">
        <f>AV598*AW598*AX598</f>
        <v>0</v>
      </c>
      <c r="BA598">
        <f>(AY598-AQ598)/AX598</f>
        <v>0</v>
      </c>
      <c r="BB598">
        <f>(AO598-AU598)/AU598</f>
        <v>0</v>
      </c>
      <c r="BC598">
        <f>AN598/(AP598+AN598/AU598)</f>
        <v>0</v>
      </c>
      <c r="BD598" t="s">
        <v>292</v>
      </c>
      <c r="BE598">
        <v>0</v>
      </c>
      <c r="BF598">
        <f>IF(BE598&lt;&gt;0, BE598, BC598)</f>
        <v>0</v>
      </c>
      <c r="BG598">
        <f>1-BF598/AU598</f>
        <v>0</v>
      </c>
      <c r="BH598">
        <f>(AU598-AT598)/(AU598-BF598)</f>
        <v>0</v>
      </c>
      <c r="BI598">
        <f>(AO598-AU598)/(AO598-BF598)</f>
        <v>0</v>
      </c>
      <c r="BJ598">
        <f>(AU598-AT598)/(AU598-AN598)</f>
        <v>0</v>
      </c>
      <c r="BK598">
        <f>(AO598-AU598)/(AO598-AN598)</f>
        <v>0</v>
      </c>
      <c r="BL598">
        <f>(BH598*BF598/AT598)</f>
        <v>0</v>
      </c>
      <c r="BM598">
        <f>(1-BL598)</f>
        <v>0</v>
      </c>
      <c r="BN598">
        <f>$B$11*CL598+$C$11*CM598+$F$11*CN598*(1-CQ598)</f>
        <v>0</v>
      </c>
      <c r="BO598">
        <f>BN598*BP598</f>
        <v>0</v>
      </c>
      <c r="BP598">
        <f>($B$11*$D$9+$C$11*$D$9+$F$11*((DA598+CS598)/MAX(DA598+CS598+DB598, 0.1)*$I$9+DB598/MAX(DA598+CS598+DB598, 0.1)*$J$9))/($B$11+$C$11+$F$11)</f>
        <v>0</v>
      </c>
      <c r="BQ598">
        <f>($B$11*$K$9+$C$11*$K$9+$F$11*((DA598+CS598)/MAX(DA598+CS598+DB598, 0.1)*$P$9+DB598/MAX(DA598+CS598+DB598, 0.1)*$Q$9))/($B$11+$C$11+$F$11)</f>
        <v>0</v>
      </c>
      <c r="BR598">
        <v>6</v>
      </c>
      <c r="BS598">
        <v>0.5</v>
      </c>
      <c r="BT598" t="s">
        <v>293</v>
      </c>
      <c r="BU598">
        <v>2</v>
      </c>
      <c r="BV598">
        <v>1626127475.6</v>
      </c>
      <c r="BW598">
        <v>400.272</v>
      </c>
      <c r="BX598">
        <v>419.941</v>
      </c>
      <c r="BY598">
        <v>20.6349666666667</v>
      </c>
      <c r="BZ598">
        <v>13.5490333333333</v>
      </c>
      <c r="CA598">
        <v>398.145333333333</v>
      </c>
      <c r="CB598">
        <v>20.5613333333333</v>
      </c>
      <c r="CC598">
        <v>899.973333333333</v>
      </c>
      <c r="CD598">
        <v>100.767</v>
      </c>
      <c r="CE598">
        <v>0.113634333333333</v>
      </c>
      <c r="CF598">
        <v>36.1682666666667</v>
      </c>
      <c r="CG598">
        <v>33.3773666666667</v>
      </c>
      <c r="CH598">
        <v>999.9</v>
      </c>
      <c r="CI598">
        <v>0</v>
      </c>
      <c r="CJ598">
        <v>0</v>
      </c>
      <c r="CK598">
        <v>10008.7833333333</v>
      </c>
      <c r="CL598">
        <v>0</v>
      </c>
      <c r="CM598">
        <v>0.221023</v>
      </c>
      <c r="CN598">
        <v>1460.03</v>
      </c>
      <c r="CO598">
        <v>0.972995</v>
      </c>
      <c r="CP598">
        <v>0.0270048666666667</v>
      </c>
      <c r="CQ598">
        <v>0</v>
      </c>
      <c r="CR598">
        <v>885.259</v>
      </c>
      <c r="CS598">
        <v>4.99999</v>
      </c>
      <c r="CT598">
        <v>13050.9333333333</v>
      </c>
      <c r="CU598">
        <v>12728.5333333333</v>
      </c>
      <c r="CV598">
        <v>41.854</v>
      </c>
      <c r="CW598">
        <v>43.062</v>
      </c>
      <c r="CX598">
        <v>42.562</v>
      </c>
      <c r="CY598">
        <v>42.854</v>
      </c>
      <c r="CZ598">
        <v>44.625</v>
      </c>
      <c r="DA598">
        <v>1415.73333333333</v>
      </c>
      <c r="DB598">
        <v>39.2966666666667</v>
      </c>
      <c r="DC598">
        <v>0</v>
      </c>
      <c r="DD598">
        <v>1626127485.7</v>
      </c>
      <c r="DE598">
        <v>0</v>
      </c>
      <c r="DF598">
        <v>885.1405</v>
      </c>
      <c r="DG598">
        <v>-0.19552135327206</v>
      </c>
      <c r="DH598">
        <v>-1.99999994977169</v>
      </c>
      <c r="DI598">
        <v>13050.65</v>
      </c>
      <c r="DJ598">
        <v>15</v>
      </c>
      <c r="DK598">
        <v>1626126261</v>
      </c>
      <c r="DL598" t="s">
        <v>294</v>
      </c>
      <c r="DM598">
        <v>1626126255</v>
      </c>
      <c r="DN598">
        <v>1626126261</v>
      </c>
      <c r="DO598">
        <v>7</v>
      </c>
      <c r="DP598">
        <v>0.339</v>
      </c>
      <c r="DQ598">
        <v>0.02</v>
      </c>
      <c r="DR598">
        <v>2.158</v>
      </c>
      <c r="DS598">
        <v>-0.064</v>
      </c>
      <c r="DT598">
        <v>420</v>
      </c>
      <c r="DU598">
        <v>4</v>
      </c>
      <c r="DV598">
        <v>0.09</v>
      </c>
      <c r="DW598">
        <v>0.05</v>
      </c>
      <c r="DX598">
        <v>-19.7303634146341</v>
      </c>
      <c r="DY598">
        <v>0.224510801393719</v>
      </c>
      <c r="DZ598">
        <v>0.0334293558454652</v>
      </c>
      <c r="EA598">
        <v>1</v>
      </c>
      <c r="EB598">
        <v>885.188571428571</v>
      </c>
      <c r="EC598">
        <v>-0.629636007825808</v>
      </c>
      <c r="ED598">
        <v>0.221946619800383</v>
      </c>
      <c r="EE598">
        <v>1</v>
      </c>
      <c r="EF598">
        <v>7.03938317073171</v>
      </c>
      <c r="EG598">
        <v>0.104516027874573</v>
      </c>
      <c r="EH598">
        <v>0.0208006980932365</v>
      </c>
      <c r="EI598">
        <v>0</v>
      </c>
      <c r="EJ598">
        <v>2</v>
      </c>
      <c r="EK598">
        <v>3</v>
      </c>
      <c r="EL598" t="s">
        <v>340</v>
      </c>
      <c r="EM598">
        <v>100</v>
      </c>
      <c r="EN598">
        <v>100</v>
      </c>
      <c r="EO598">
        <v>2.127</v>
      </c>
      <c r="EP598">
        <v>0.0738</v>
      </c>
      <c r="EQ598">
        <v>1.36772170046793</v>
      </c>
      <c r="ER598">
        <v>0.00225868272383977</v>
      </c>
      <c r="ES598">
        <v>-9.96746185667655e-07</v>
      </c>
      <c r="ET598">
        <v>2.83711317370827e-10</v>
      </c>
      <c r="EU598">
        <v>-0.063082517618382</v>
      </c>
      <c r="EV598">
        <v>-0.00217948432402501</v>
      </c>
      <c r="EW598">
        <v>0.000453263451741206</v>
      </c>
      <c r="EX598">
        <v>-1.16319206543697e-06</v>
      </c>
      <c r="EY598">
        <v>-2</v>
      </c>
      <c r="EZ598">
        <v>2196</v>
      </c>
      <c r="FA598">
        <v>1</v>
      </c>
      <c r="FB598">
        <v>25</v>
      </c>
      <c r="FC598">
        <v>20.4</v>
      </c>
      <c r="FD598">
        <v>20.3</v>
      </c>
      <c r="FE598">
        <v>18</v>
      </c>
      <c r="FF598">
        <v>952.162</v>
      </c>
      <c r="FG598">
        <v>439.488</v>
      </c>
      <c r="FH598">
        <v>44.5157</v>
      </c>
      <c r="FI598">
        <v>26.0465</v>
      </c>
      <c r="FJ598">
        <v>30.0007</v>
      </c>
      <c r="FK598">
        <v>25.8474</v>
      </c>
      <c r="FL598">
        <v>25.8519</v>
      </c>
      <c r="FM598">
        <v>25.5021</v>
      </c>
      <c r="FN598">
        <v>28.3852</v>
      </c>
      <c r="FO598">
        <v>0</v>
      </c>
      <c r="FP598">
        <v>46.35</v>
      </c>
      <c r="FQ598">
        <v>420</v>
      </c>
      <c r="FR598">
        <v>13.715</v>
      </c>
      <c r="FS598">
        <v>101.392</v>
      </c>
      <c r="FT598">
        <v>101.99</v>
      </c>
    </row>
    <row r="599" spans="1:176">
      <c r="A599">
        <v>583</v>
      </c>
      <c r="B599">
        <v>1626127478.6</v>
      </c>
      <c r="C599">
        <v>1164.09999990463</v>
      </c>
      <c r="D599" t="s">
        <v>1460</v>
      </c>
      <c r="E599" t="s">
        <v>1461</v>
      </c>
      <c r="F599">
        <v>1</v>
      </c>
      <c r="I599">
        <v>1626127477.6</v>
      </c>
      <c r="J599">
        <f>(K599)/1000</f>
        <v>0</v>
      </c>
      <c r="K599">
        <f>1000*CC599*AI599*(BY599-BZ599)/(100*BR599*(1000-AI599*BY599))</f>
        <v>0</v>
      </c>
      <c r="L599">
        <f>CC599*AI599*(BX599-BW599*(1000-AI599*BZ599)/(1000-AI599*BY599))/(100*BR599)</f>
        <v>0</v>
      </c>
      <c r="M599">
        <f>BW599 - IF(AI599&gt;1, L599*BR599*100.0/(AK599*CK599), 0)</f>
        <v>0</v>
      </c>
      <c r="N599">
        <f>((T599-J599/2)*M599-L599)/(T599+J599/2)</f>
        <v>0</v>
      </c>
      <c r="O599">
        <f>N599*(CD599+CE599)/1000.0</f>
        <v>0</v>
      </c>
      <c r="P599">
        <f>(BW599 - IF(AI599&gt;1, L599*BR599*100.0/(AK599*CK599), 0))*(CD599+CE599)/1000.0</f>
        <v>0</v>
      </c>
      <c r="Q599">
        <f>2.0/((1/S599-1/R599)+SIGN(S599)*SQRT((1/S599-1/R599)*(1/S599-1/R599) + 4*BS599/((BS599+1)*(BS599+1))*(2*1/S599*1/R599-1/R599*1/R599)))</f>
        <v>0</v>
      </c>
      <c r="R599">
        <f>IF(LEFT(BT599,1)&lt;&gt;"0",IF(LEFT(BT599,1)="1",3.0,BU599),$D$5+$E$5*(CK599*CD599/($K$5*1000))+$F$5*(CK599*CD599/($K$5*1000))*MAX(MIN(BR599,$J$5),$I$5)*MAX(MIN(BR599,$J$5),$I$5)+$G$5*MAX(MIN(BR599,$J$5),$I$5)*(CK599*CD599/($K$5*1000))+$H$5*(CK599*CD599/($K$5*1000))*(CK599*CD599/($K$5*1000)))</f>
        <v>0</v>
      </c>
      <c r="S599">
        <f>J599*(1000-(1000*0.61365*exp(17.502*W599/(240.97+W599))/(CD599+CE599)+BY599)/2)/(1000*0.61365*exp(17.502*W599/(240.97+W599))/(CD599+CE599)-BY599)</f>
        <v>0</v>
      </c>
      <c r="T599">
        <f>1/((BS599+1)/(Q599/1.6)+1/(R599/1.37)) + BS599/((BS599+1)/(Q599/1.6) + BS599/(R599/1.37))</f>
        <v>0</v>
      </c>
      <c r="U599">
        <f>(BN599*BQ599)</f>
        <v>0</v>
      </c>
      <c r="V599">
        <f>(CF599+(U599+2*0.95*5.67E-8*(((CF599+$B$7)+273)^4-(CF599+273)^4)-44100*J599)/(1.84*29.3*R599+8*0.95*5.67E-8*(CF599+273)^3))</f>
        <v>0</v>
      </c>
      <c r="W599">
        <f>($C$7*CG599+$D$7*CH599+$E$7*V599)</f>
        <v>0</v>
      </c>
      <c r="X599">
        <f>0.61365*exp(17.502*W599/(240.97+W599))</f>
        <v>0</v>
      </c>
      <c r="Y599">
        <f>(Z599/AA599*100)</f>
        <v>0</v>
      </c>
      <c r="Z599">
        <f>BY599*(CD599+CE599)/1000</f>
        <v>0</v>
      </c>
      <c r="AA599">
        <f>0.61365*exp(17.502*CF599/(240.97+CF599))</f>
        <v>0</v>
      </c>
      <c r="AB599">
        <f>(X599-BY599*(CD599+CE599)/1000)</f>
        <v>0</v>
      </c>
      <c r="AC599">
        <f>(-J599*44100)</f>
        <v>0</v>
      </c>
      <c r="AD599">
        <f>2*29.3*R599*0.92*(CF599-W599)</f>
        <v>0</v>
      </c>
      <c r="AE599">
        <f>2*0.95*5.67E-8*(((CF599+$B$7)+273)^4-(W599+273)^4)</f>
        <v>0</v>
      </c>
      <c r="AF599">
        <f>U599+AE599+AC599+AD599</f>
        <v>0</v>
      </c>
      <c r="AG599">
        <v>7</v>
      </c>
      <c r="AH599">
        <v>1</v>
      </c>
      <c r="AI599">
        <f>IF(AG599*$H$13&gt;=AK599,1.0,(AK599/(AK599-AG599*$H$13)))</f>
        <v>0</v>
      </c>
      <c r="AJ599">
        <f>(AI599-1)*100</f>
        <v>0</v>
      </c>
      <c r="AK599">
        <f>MAX(0,($B$13+$C$13*CK599)/(1+$D$13*CK599)*CD599/(CF599+273)*$E$13)</f>
        <v>0</v>
      </c>
      <c r="AL599" t="s">
        <v>292</v>
      </c>
      <c r="AM599" t="s">
        <v>292</v>
      </c>
      <c r="AN599">
        <v>0</v>
      </c>
      <c r="AO599">
        <v>0</v>
      </c>
      <c r="AP599">
        <f>1-AN599/AO599</f>
        <v>0</v>
      </c>
      <c r="AQ599">
        <v>0</v>
      </c>
      <c r="AR599" t="s">
        <v>292</v>
      </c>
      <c r="AS599" t="s">
        <v>292</v>
      </c>
      <c r="AT599">
        <v>0</v>
      </c>
      <c r="AU599">
        <v>0</v>
      </c>
      <c r="AV599">
        <f>1-AT599/AU599</f>
        <v>0</v>
      </c>
      <c r="AW599">
        <v>0.5</v>
      </c>
      <c r="AX599">
        <f>BO599</f>
        <v>0</v>
      </c>
      <c r="AY599">
        <f>L599</f>
        <v>0</v>
      </c>
      <c r="AZ599">
        <f>AV599*AW599*AX599</f>
        <v>0</v>
      </c>
      <c r="BA599">
        <f>(AY599-AQ599)/AX599</f>
        <v>0</v>
      </c>
      <c r="BB599">
        <f>(AO599-AU599)/AU599</f>
        <v>0</v>
      </c>
      <c r="BC599">
        <f>AN599/(AP599+AN599/AU599)</f>
        <v>0</v>
      </c>
      <c r="BD599" t="s">
        <v>292</v>
      </c>
      <c r="BE599">
        <v>0</v>
      </c>
      <c r="BF599">
        <f>IF(BE599&lt;&gt;0, BE599, BC599)</f>
        <v>0</v>
      </c>
      <c r="BG599">
        <f>1-BF599/AU599</f>
        <v>0</v>
      </c>
      <c r="BH599">
        <f>(AU599-AT599)/(AU599-BF599)</f>
        <v>0</v>
      </c>
      <c r="BI599">
        <f>(AO599-AU599)/(AO599-BF599)</f>
        <v>0</v>
      </c>
      <c r="BJ599">
        <f>(AU599-AT599)/(AU599-AN599)</f>
        <v>0</v>
      </c>
      <c r="BK599">
        <f>(AO599-AU599)/(AO599-AN599)</f>
        <v>0</v>
      </c>
      <c r="BL599">
        <f>(BH599*BF599/AT599)</f>
        <v>0</v>
      </c>
      <c r="BM599">
        <f>(1-BL599)</f>
        <v>0</v>
      </c>
      <c r="BN599">
        <f>$B$11*CL599+$C$11*CM599+$F$11*CN599*(1-CQ599)</f>
        <v>0</v>
      </c>
      <c r="BO599">
        <f>BN599*BP599</f>
        <v>0</v>
      </c>
      <c r="BP599">
        <f>($B$11*$D$9+$C$11*$D$9+$F$11*((DA599+CS599)/MAX(DA599+CS599+DB599, 0.1)*$I$9+DB599/MAX(DA599+CS599+DB599, 0.1)*$J$9))/($B$11+$C$11+$F$11)</f>
        <v>0</v>
      </c>
      <c r="BQ599">
        <f>($B$11*$K$9+$C$11*$K$9+$F$11*((DA599+CS599)/MAX(DA599+CS599+DB599, 0.1)*$P$9+DB599/MAX(DA599+CS599+DB599, 0.1)*$Q$9))/($B$11+$C$11+$F$11)</f>
        <v>0</v>
      </c>
      <c r="BR599">
        <v>6</v>
      </c>
      <c r="BS599">
        <v>0.5</v>
      </c>
      <c r="BT599" t="s">
        <v>293</v>
      </c>
      <c r="BU599">
        <v>2</v>
      </c>
      <c r="BV599">
        <v>1626127477.6</v>
      </c>
      <c r="BW599">
        <v>400.261666666667</v>
      </c>
      <c r="BX599">
        <v>419.927</v>
      </c>
      <c r="BY599">
        <v>20.6614666666667</v>
      </c>
      <c r="BZ599">
        <v>13.5718</v>
      </c>
      <c r="CA599">
        <v>398.134666666667</v>
      </c>
      <c r="CB599">
        <v>20.5874666666667</v>
      </c>
      <c r="CC599">
        <v>900.033666666667</v>
      </c>
      <c r="CD599">
        <v>100.767333333333</v>
      </c>
      <c r="CE599">
        <v>0.114143666666667</v>
      </c>
      <c r="CF599">
        <v>36.1960666666667</v>
      </c>
      <c r="CG599">
        <v>33.4129333333333</v>
      </c>
      <c r="CH599">
        <v>999.9</v>
      </c>
      <c r="CI599">
        <v>0</v>
      </c>
      <c r="CJ599">
        <v>0</v>
      </c>
      <c r="CK599">
        <v>10012.3</v>
      </c>
      <c r="CL599">
        <v>0</v>
      </c>
      <c r="CM599">
        <v>0.221023</v>
      </c>
      <c r="CN599">
        <v>1459.95666666667</v>
      </c>
      <c r="CO599">
        <v>0.972996</v>
      </c>
      <c r="CP599">
        <v>0.0270039333333333</v>
      </c>
      <c r="CQ599">
        <v>0</v>
      </c>
      <c r="CR599">
        <v>884.979333333333</v>
      </c>
      <c r="CS599">
        <v>4.99999</v>
      </c>
      <c r="CT599">
        <v>13050.4333333333</v>
      </c>
      <c r="CU599">
        <v>12727.9666666667</v>
      </c>
      <c r="CV599">
        <v>41.875</v>
      </c>
      <c r="CW599">
        <v>43.104</v>
      </c>
      <c r="CX599">
        <v>42.562</v>
      </c>
      <c r="CY599">
        <v>42.875</v>
      </c>
      <c r="CZ599">
        <v>44.625</v>
      </c>
      <c r="DA599">
        <v>1415.66666666667</v>
      </c>
      <c r="DB599">
        <v>39.29</v>
      </c>
      <c r="DC599">
        <v>0</v>
      </c>
      <c r="DD599">
        <v>1626127488.1</v>
      </c>
      <c r="DE599">
        <v>0</v>
      </c>
      <c r="DF599">
        <v>885.090846153846</v>
      </c>
      <c r="DG599">
        <v>-0.689846141562732</v>
      </c>
      <c r="DH599">
        <v>-3.18974347884825</v>
      </c>
      <c r="DI599">
        <v>13050.5576923077</v>
      </c>
      <c r="DJ599">
        <v>15</v>
      </c>
      <c r="DK599">
        <v>1626126261</v>
      </c>
      <c r="DL599" t="s">
        <v>294</v>
      </c>
      <c r="DM599">
        <v>1626126255</v>
      </c>
      <c r="DN599">
        <v>1626126261</v>
      </c>
      <c r="DO599">
        <v>7</v>
      </c>
      <c r="DP599">
        <v>0.339</v>
      </c>
      <c r="DQ599">
        <v>0.02</v>
      </c>
      <c r="DR599">
        <v>2.158</v>
      </c>
      <c r="DS599">
        <v>-0.064</v>
      </c>
      <c r="DT599">
        <v>420</v>
      </c>
      <c r="DU599">
        <v>4</v>
      </c>
      <c r="DV599">
        <v>0.09</v>
      </c>
      <c r="DW599">
        <v>0.05</v>
      </c>
      <c r="DX599">
        <v>-19.7196756097561</v>
      </c>
      <c r="DY599">
        <v>0.265235540069644</v>
      </c>
      <c r="DZ599">
        <v>0.0370446321478522</v>
      </c>
      <c r="EA599">
        <v>1</v>
      </c>
      <c r="EB599">
        <v>885.170727272727</v>
      </c>
      <c r="EC599">
        <v>-0.654021803429908</v>
      </c>
      <c r="ED599">
        <v>0.22113704412988</v>
      </c>
      <c r="EE599">
        <v>1</v>
      </c>
      <c r="EF599">
        <v>7.04429048780488</v>
      </c>
      <c r="EG599">
        <v>0.185883344947701</v>
      </c>
      <c r="EH599">
        <v>0.0257993339818761</v>
      </c>
      <c r="EI599">
        <v>0</v>
      </c>
      <c r="EJ599">
        <v>2</v>
      </c>
      <c r="EK599">
        <v>3</v>
      </c>
      <c r="EL599" t="s">
        <v>340</v>
      </c>
      <c r="EM599">
        <v>100</v>
      </c>
      <c r="EN599">
        <v>100</v>
      </c>
      <c r="EO599">
        <v>2.127</v>
      </c>
      <c r="EP599">
        <v>0.0742</v>
      </c>
      <c r="EQ599">
        <v>1.36772170046793</v>
      </c>
      <c r="ER599">
        <v>0.00225868272383977</v>
      </c>
      <c r="ES599">
        <v>-9.96746185667655e-07</v>
      </c>
      <c r="ET599">
        <v>2.83711317370827e-10</v>
      </c>
      <c r="EU599">
        <v>-0.063082517618382</v>
      </c>
      <c r="EV599">
        <v>-0.00217948432402501</v>
      </c>
      <c r="EW599">
        <v>0.000453263451741206</v>
      </c>
      <c r="EX599">
        <v>-1.16319206543697e-06</v>
      </c>
      <c r="EY599">
        <v>-2</v>
      </c>
      <c r="EZ599">
        <v>2196</v>
      </c>
      <c r="FA599">
        <v>1</v>
      </c>
      <c r="FB599">
        <v>25</v>
      </c>
      <c r="FC599">
        <v>20.4</v>
      </c>
      <c r="FD599">
        <v>20.3</v>
      </c>
      <c r="FE599">
        <v>18</v>
      </c>
      <c r="FF599">
        <v>951.843</v>
      </c>
      <c r="FG599">
        <v>439.405</v>
      </c>
      <c r="FH599">
        <v>44.5481</v>
      </c>
      <c r="FI599">
        <v>26.05</v>
      </c>
      <c r="FJ599">
        <v>30.0008</v>
      </c>
      <c r="FK599">
        <v>25.8501</v>
      </c>
      <c r="FL599">
        <v>25.8548</v>
      </c>
      <c r="FM599">
        <v>25.5029</v>
      </c>
      <c r="FN599">
        <v>28.3852</v>
      </c>
      <c r="FO599">
        <v>0</v>
      </c>
      <c r="FP599">
        <v>46.45</v>
      </c>
      <c r="FQ599">
        <v>420</v>
      </c>
      <c r="FR599">
        <v>13.7138</v>
      </c>
      <c r="FS599">
        <v>101.392</v>
      </c>
      <c r="FT599">
        <v>101.989</v>
      </c>
    </row>
    <row r="600" spans="1:176">
      <c r="A600">
        <v>584</v>
      </c>
      <c r="B600">
        <v>1626127480.6</v>
      </c>
      <c r="C600">
        <v>1166.09999990463</v>
      </c>
      <c r="D600" t="s">
        <v>1462</v>
      </c>
      <c r="E600" t="s">
        <v>1463</v>
      </c>
      <c r="F600">
        <v>1</v>
      </c>
      <c r="I600">
        <v>1626127479.6</v>
      </c>
      <c r="J600">
        <f>(K600)/1000</f>
        <v>0</v>
      </c>
      <c r="K600">
        <f>1000*CC600*AI600*(BY600-BZ600)/(100*BR600*(1000-AI600*BY600))</f>
        <v>0</v>
      </c>
      <c r="L600">
        <f>CC600*AI600*(BX600-BW600*(1000-AI600*BZ600)/(1000-AI600*BY600))/(100*BR600)</f>
        <v>0</v>
      </c>
      <c r="M600">
        <f>BW600 - IF(AI600&gt;1, L600*BR600*100.0/(AK600*CK600), 0)</f>
        <v>0</v>
      </c>
      <c r="N600">
        <f>((T600-J600/2)*M600-L600)/(T600+J600/2)</f>
        <v>0</v>
      </c>
      <c r="O600">
        <f>N600*(CD600+CE600)/1000.0</f>
        <v>0</v>
      </c>
      <c r="P600">
        <f>(BW600 - IF(AI600&gt;1, L600*BR600*100.0/(AK600*CK600), 0))*(CD600+CE600)/1000.0</f>
        <v>0</v>
      </c>
      <c r="Q600">
        <f>2.0/((1/S600-1/R600)+SIGN(S600)*SQRT((1/S600-1/R600)*(1/S600-1/R600) + 4*BS600/((BS600+1)*(BS600+1))*(2*1/S600*1/R600-1/R600*1/R600)))</f>
        <v>0</v>
      </c>
      <c r="R600">
        <f>IF(LEFT(BT600,1)&lt;&gt;"0",IF(LEFT(BT600,1)="1",3.0,BU600),$D$5+$E$5*(CK600*CD600/($K$5*1000))+$F$5*(CK600*CD600/($K$5*1000))*MAX(MIN(BR600,$J$5),$I$5)*MAX(MIN(BR600,$J$5),$I$5)+$G$5*MAX(MIN(BR600,$J$5),$I$5)*(CK600*CD600/($K$5*1000))+$H$5*(CK600*CD600/($K$5*1000))*(CK600*CD600/($K$5*1000)))</f>
        <v>0</v>
      </c>
      <c r="S600">
        <f>J600*(1000-(1000*0.61365*exp(17.502*W600/(240.97+W600))/(CD600+CE600)+BY600)/2)/(1000*0.61365*exp(17.502*W600/(240.97+W600))/(CD600+CE600)-BY600)</f>
        <v>0</v>
      </c>
      <c r="T600">
        <f>1/((BS600+1)/(Q600/1.6)+1/(R600/1.37)) + BS600/((BS600+1)/(Q600/1.6) + BS600/(R600/1.37))</f>
        <v>0</v>
      </c>
      <c r="U600">
        <f>(BN600*BQ600)</f>
        <v>0</v>
      </c>
      <c r="V600">
        <f>(CF600+(U600+2*0.95*5.67E-8*(((CF600+$B$7)+273)^4-(CF600+273)^4)-44100*J600)/(1.84*29.3*R600+8*0.95*5.67E-8*(CF600+273)^3))</f>
        <v>0</v>
      </c>
      <c r="W600">
        <f>($C$7*CG600+$D$7*CH600+$E$7*V600)</f>
        <v>0</v>
      </c>
      <c r="X600">
        <f>0.61365*exp(17.502*W600/(240.97+W600))</f>
        <v>0</v>
      </c>
      <c r="Y600">
        <f>(Z600/AA600*100)</f>
        <v>0</v>
      </c>
      <c r="Z600">
        <f>BY600*(CD600+CE600)/1000</f>
        <v>0</v>
      </c>
      <c r="AA600">
        <f>0.61365*exp(17.502*CF600/(240.97+CF600))</f>
        <v>0</v>
      </c>
      <c r="AB600">
        <f>(X600-BY600*(CD600+CE600)/1000)</f>
        <v>0</v>
      </c>
      <c r="AC600">
        <f>(-J600*44100)</f>
        <v>0</v>
      </c>
      <c r="AD600">
        <f>2*29.3*R600*0.92*(CF600-W600)</f>
        <v>0</v>
      </c>
      <c r="AE600">
        <f>2*0.95*5.67E-8*(((CF600+$B$7)+273)^4-(W600+273)^4)</f>
        <v>0</v>
      </c>
      <c r="AF600">
        <f>U600+AE600+AC600+AD600</f>
        <v>0</v>
      </c>
      <c r="AG600">
        <v>7</v>
      </c>
      <c r="AH600">
        <v>1</v>
      </c>
      <c r="AI600">
        <f>IF(AG600*$H$13&gt;=AK600,1.0,(AK600/(AK600-AG600*$H$13)))</f>
        <v>0</v>
      </c>
      <c r="AJ600">
        <f>(AI600-1)*100</f>
        <v>0</v>
      </c>
      <c r="AK600">
        <f>MAX(0,($B$13+$C$13*CK600)/(1+$D$13*CK600)*CD600/(CF600+273)*$E$13)</f>
        <v>0</v>
      </c>
      <c r="AL600" t="s">
        <v>292</v>
      </c>
      <c r="AM600" t="s">
        <v>292</v>
      </c>
      <c r="AN600">
        <v>0</v>
      </c>
      <c r="AO600">
        <v>0</v>
      </c>
      <c r="AP600">
        <f>1-AN600/AO600</f>
        <v>0</v>
      </c>
      <c r="AQ600">
        <v>0</v>
      </c>
      <c r="AR600" t="s">
        <v>292</v>
      </c>
      <c r="AS600" t="s">
        <v>292</v>
      </c>
      <c r="AT600">
        <v>0</v>
      </c>
      <c r="AU600">
        <v>0</v>
      </c>
      <c r="AV600">
        <f>1-AT600/AU600</f>
        <v>0</v>
      </c>
      <c r="AW600">
        <v>0.5</v>
      </c>
      <c r="AX600">
        <f>BO600</f>
        <v>0</v>
      </c>
      <c r="AY600">
        <f>L600</f>
        <v>0</v>
      </c>
      <c r="AZ600">
        <f>AV600*AW600*AX600</f>
        <v>0</v>
      </c>
      <c r="BA600">
        <f>(AY600-AQ600)/AX600</f>
        <v>0</v>
      </c>
      <c r="BB600">
        <f>(AO600-AU600)/AU600</f>
        <v>0</v>
      </c>
      <c r="BC600">
        <f>AN600/(AP600+AN600/AU600)</f>
        <v>0</v>
      </c>
      <c r="BD600" t="s">
        <v>292</v>
      </c>
      <c r="BE600">
        <v>0</v>
      </c>
      <c r="BF600">
        <f>IF(BE600&lt;&gt;0, BE600, BC600)</f>
        <v>0</v>
      </c>
      <c r="BG600">
        <f>1-BF600/AU600</f>
        <v>0</v>
      </c>
      <c r="BH600">
        <f>(AU600-AT600)/(AU600-BF600)</f>
        <v>0</v>
      </c>
      <c r="BI600">
        <f>(AO600-AU600)/(AO600-BF600)</f>
        <v>0</v>
      </c>
      <c r="BJ600">
        <f>(AU600-AT600)/(AU600-AN600)</f>
        <v>0</v>
      </c>
      <c r="BK600">
        <f>(AO600-AU600)/(AO600-AN600)</f>
        <v>0</v>
      </c>
      <c r="BL600">
        <f>(BH600*BF600/AT600)</f>
        <v>0</v>
      </c>
      <c r="BM600">
        <f>(1-BL600)</f>
        <v>0</v>
      </c>
      <c r="BN600">
        <f>$B$11*CL600+$C$11*CM600+$F$11*CN600*(1-CQ600)</f>
        <v>0</v>
      </c>
      <c r="BO600">
        <f>BN600*BP600</f>
        <v>0</v>
      </c>
      <c r="BP600">
        <f>($B$11*$D$9+$C$11*$D$9+$F$11*((DA600+CS600)/MAX(DA600+CS600+DB600, 0.1)*$I$9+DB600/MAX(DA600+CS600+DB600, 0.1)*$J$9))/($B$11+$C$11+$F$11)</f>
        <v>0</v>
      </c>
      <c r="BQ600">
        <f>($B$11*$K$9+$C$11*$K$9+$F$11*((DA600+CS600)/MAX(DA600+CS600+DB600, 0.1)*$P$9+DB600/MAX(DA600+CS600+DB600, 0.1)*$Q$9))/($B$11+$C$11+$F$11)</f>
        <v>0</v>
      </c>
      <c r="BR600">
        <v>6</v>
      </c>
      <c r="BS600">
        <v>0.5</v>
      </c>
      <c r="BT600" t="s">
        <v>293</v>
      </c>
      <c r="BU600">
        <v>2</v>
      </c>
      <c r="BV600">
        <v>1626127479.6</v>
      </c>
      <c r="BW600">
        <v>400.284666666667</v>
      </c>
      <c r="BX600">
        <v>419.938333333333</v>
      </c>
      <c r="BY600">
        <v>20.692</v>
      </c>
      <c r="BZ600">
        <v>13.6102666666667</v>
      </c>
      <c r="CA600">
        <v>398.158</v>
      </c>
      <c r="CB600">
        <v>20.6175333333333</v>
      </c>
      <c r="CC600">
        <v>899.956333333333</v>
      </c>
      <c r="CD600">
        <v>100.769333333333</v>
      </c>
      <c r="CE600">
        <v>0.113564666666667</v>
      </c>
      <c r="CF600">
        <v>36.225</v>
      </c>
      <c r="CG600">
        <v>33.4403</v>
      </c>
      <c r="CH600">
        <v>999.9</v>
      </c>
      <c r="CI600">
        <v>0</v>
      </c>
      <c r="CJ600">
        <v>0</v>
      </c>
      <c r="CK600">
        <v>10027.9</v>
      </c>
      <c r="CL600">
        <v>0</v>
      </c>
      <c r="CM600">
        <v>0.221023</v>
      </c>
      <c r="CN600">
        <v>1459.95</v>
      </c>
      <c r="CO600">
        <v>0.972996333333333</v>
      </c>
      <c r="CP600">
        <v>0.0270037666666667</v>
      </c>
      <c r="CQ600">
        <v>0</v>
      </c>
      <c r="CR600">
        <v>884.82</v>
      </c>
      <c r="CS600">
        <v>4.99999</v>
      </c>
      <c r="CT600">
        <v>13050.2</v>
      </c>
      <c r="CU600">
        <v>12727.8666666667</v>
      </c>
      <c r="CV600">
        <v>41.875</v>
      </c>
      <c r="CW600">
        <v>43.125</v>
      </c>
      <c r="CX600">
        <v>42.604</v>
      </c>
      <c r="CY600">
        <v>42.875</v>
      </c>
      <c r="CZ600">
        <v>44.687</v>
      </c>
      <c r="DA600">
        <v>1415.66</v>
      </c>
      <c r="DB600">
        <v>39.29</v>
      </c>
      <c r="DC600">
        <v>0</v>
      </c>
      <c r="DD600">
        <v>1626127489.9</v>
      </c>
      <c r="DE600">
        <v>0</v>
      </c>
      <c r="DF600">
        <v>885.05676</v>
      </c>
      <c r="DG600">
        <v>-1.13192306818</v>
      </c>
      <c r="DH600">
        <v>1.50000013667248</v>
      </c>
      <c r="DI600">
        <v>13050.484</v>
      </c>
      <c r="DJ600">
        <v>15</v>
      </c>
      <c r="DK600">
        <v>1626126261</v>
      </c>
      <c r="DL600" t="s">
        <v>294</v>
      </c>
      <c r="DM600">
        <v>1626126255</v>
      </c>
      <c r="DN600">
        <v>1626126261</v>
      </c>
      <c r="DO600">
        <v>7</v>
      </c>
      <c r="DP600">
        <v>0.339</v>
      </c>
      <c r="DQ600">
        <v>0.02</v>
      </c>
      <c r="DR600">
        <v>2.158</v>
      </c>
      <c r="DS600">
        <v>-0.064</v>
      </c>
      <c r="DT600">
        <v>420</v>
      </c>
      <c r="DU600">
        <v>4</v>
      </c>
      <c r="DV600">
        <v>0.09</v>
      </c>
      <c r="DW600">
        <v>0.05</v>
      </c>
      <c r="DX600">
        <v>-19.7119902439024</v>
      </c>
      <c r="DY600">
        <v>0.324008362369323</v>
      </c>
      <c r="DZ600">
        <v>0.0404410972136387</v>
      </c>
      <c r="EA600">
        <v>1</v>
      </c>
      <c r="EB600">
        <v>885.109727272727</v>
      </c>
      <c r="EC600">
        <v>-0.811340946714366</v>
      </c>
      <c r="ED600">
        <v>0.232172907448662</v>
      </c>
      <c r="EE600">
        <v>1</v>
      </c>
      <c r="EF600">
        <v>7.04967268292683</v>
      </c>
      <c r="EG600">
        <v>0.217837839721274</v>
      </c>
      <c r="EH600">
        <v>0.0276041022953765</v>
      </c>
      <c r="EI600">
        <v>0</v>
      </c>
      <c r="EJ600">
        <v>2</v>
      </c>
      <c r="EK600">
        <v>3</v>
      </c>
      <c r="EL600" t="s">
        <v>340</v>
      </c>
      <c r="EM600">
        <v>100</v>
      </c>
      <c r="EN600">
        <v>100</v>
      </c>
      <c r="EO600">
        <v>2.127</v>
      </c>
      <c r="EP600">
        <v>0.0747</v>
      </c>
      <c r="EQ600">
        <v>1.36772170046793</v>
      </c>
      <c r="ER600">
        <v>0.00225868272383977</v>
      </c>
      <c r="ES600">
        <v>-9.96746185667655e-07</v>
      </c>
      <c r="ET600">
        <v>2.83711317370827e-10</v>
      </c>
      <c r="EU600">
        <v>-0.063082517618382</v>
      </c>
      <c r="EV600">
        <v>-0.00217948432402501</v>
      </c>
      <c r="EW600">
        <v>0.000453263451741206</v>
      </c>
      <c r="EX600">
        <v>-1.16319206543697e-06</v>
      </c>
      <c r="EY600">
        <v>-2</v>
      </c>
      <c r="EZ600">
        <v>2196</v>
      </c>
      <c r="FA600">
        <v>1</v>
      </c>
      <c r="FB600">
        <v>25</v>
      </c>
      <c r="FC600">
        <v>20.4</v>
      </c>
      <c r="FD600">
        <v>20.3</v>
      </c>
      <c r="FE600">
        <v>18</v>
      </c>
      <c r="FF600">
        <v>951.767</v>
      </c>
      <c r="FG600">
        <v>439.296</v>
      </c>
      <c r="FH600">
        <v>44.5804</v>
      </c>
      <c r="FI600">
        <v>26.0544</v>
      </c>
      <c r="FJ600">
        <v>30.0007</v>
      </c>
      <c r="FK600">
        <v>25.8532</v>
      </c>
      <c r="FL600">
        <v>25.858</v>
      </c>
      <c r="FM600">
        <v>25.5039</v>
      </c>
      <c r="FN600">
        <v>27.9398</v>
      </c>
      <c r="FO600">
        <v>0</v>
      </c>
      <c r="FP600">
        <v>46.45</v>
      </c>
      <c r="FQ600">
        <v>420</v>
      </c>
      <c r="FR600">
        <v>13.8221</v>
      </c>
      <c r="FS600">
        <v>101.391</v>
      </c>
      <c r="FT600">
        <v>101.988</v>
      </c>
    </row>
    <row r="601" spans="1:176">
      <c r="A601">
        <v>585</v>
      </c>
      <c r="B601">
        <v>1626127482.6</v>
      </c>
      <c r="C601">
        <v>1168.09999990463</v>
      </c>
      <c r="D601" t="s">
        <v>1464</v>
      </c>
      <c r="E601" t="s">
        <v>1465</v>
      </c>
      <c r="F601">
        <v>1</v>
      </c>
      <c r="I601">
        <v>1626127481.6</v>
      </c>
      <c r="J601">
        <f>(K601)/1000</f>
        <v>0</v>
      </c>
      <c r="K601">
        <f>1000*CC601*AI601*(BY601-BZ601)/(100*BR601*(1000-AI601*BY601))</f>
        <v>0</v>
      </c>
      <c r="L601">
        <f>CC601*AI601*(BX601-BW601*(1000-AI601*BZ601)/(1000-AI601*BY601))/(100*BR601)</f>
        <v>0</v>
      </c>
      <c r="M601">
        <f>BW601 - IF(AI601&gt;1, L601*BR601*100.0/(AK601*CK601), 0)</f>
        <v>0</v>
      </c>
      <c r="N601">
        <f>((T601-J601/2)*M601-L601)/(T601+J601/2)</f>
        <v>0</v>
      </c>
      <c r="O601">
        <f>N601*(CD601+CE601)/1000.0</f>
        <v>0</v>
      </c>
      <c r="P601">
        <f>(BW601 - IF(AI601&gt;1, L601*BR601*100.0/(AK601*CK601), 0))*(CD601+CE601)/1000.0</f>
        <v>0</v>
      </c>
      <c r="Q601">
        <f>2.0/((1/S601-1/R601)+SIGN(S601)*SQRT((1/S601-1/R601)*(1/S601-1/R601) + 4*BS601/((BS601+1)*(BS601+1))*(2*1/S601*1/R601-1/R601*1/R601)))</f>
        <v>0</v>
      </c>
      <c r="R601">
        <f>IF(LEFT(BT601,1)&lt;&gt;"0",IF(LEFT(BT601,1)="1",3.0,BU601),$D$5+$E$5*(CK601*CD601/($K$5*1000))+$F$5*(CK601*CD601/($K$5*1000))*MAX(MIN(BR601,$J$5),$I$5)*MAX(MIN(BR601,$J$5),$I$5)+$G$5*MAX(MIN(BR601,$J$5),$I$5)*(CK601*CD601/($K$5*1000))+$H$5*(CK601*CD601/($K$5*1000))*(CK601*CD601/($K$5*1000)))</f>
        <v>0</v>
      </c>
      <c r="S601">
        <f>J601*(1000-(1000*0.61365*exp(17.502*W601/(240.97+W601))/(CD601+CE601)+BY601)/2)/(1000*0.61365*exp(17.502*W601/(240.97+W601))/(CD601+CE601)-BY601)</f>
        <v>0</v>
      </c>
      <c r="T601">
        <f>1/((BS601+1)/(Q601/1.6)+1/(R601/1.37)) + BS601/((BS601+1)/(Q601/1.6) + BS601/(R601/1.37))</f>
        <v>0</v>
      </c>
      <c r="U601">
        <f>(BN601*BQ601)</f>
        <v>0</v>
      </c>
      <c r="V601">
        <f>(CF601+(U601+2*0.95*5.67E-8*(((CF601+$B$7)+273)^4-(CF601+273)^4)-44100*J601)/(1.84*29.3*R601+8*0.95*5.67E-8*(CF601+273)^3))</f>
        <v>0</v>
      </c>
      <c r="W601">
        <f>($C$7*CG601+$D$7*CH601+$E$7*V601)</f>
        <v>0</v>
      </c>
      <c r="X601">
        <f>0.61365*exp(17.502*W601/(240.97+W601))</f>
        <v>0</v>
      </c>
      <c r="Y601">
        <f>(Z601/AA601*100)</f>
        <v>0</v>
      </c>
      <c r="Z601">
        <f>BY601*(CD601+CE601)/1000</f>
        <v>0</v>
      </c>
      <c r="AA601">
        <f>0.61365*exp(17.502*CF601/(240.97+CF601))</f>
        <v>0</v>
      </c>
      <c r="AB601">
        <f>(X601-BY601*(CD601+CE601)/1000)</f>
        <v>0</v>
      </c>
      <c r="AC601">
        <f>(-J601*44100)</f>
        <v>0</v>
      </c>
      <c r="AD601">
        <f>2*29.3*R601*0.92*(CF601-W601)</f>
        <v>0</v>
      </c>
      <c r="AE601">
        <f>2*0.95*5.67E-8*(((CF601+$B$7)+273)^4-(W601+273)^4)</f>
        <v>0</v>
      </c>
      <c r="AF601">
        <f>U601+AE601+AC601+AD601</f>
        <v>0</v>
      </c>
      <c r="AG601">
        <v>6</v>
      </c>
      <c r="AH601">
        <v>1</v>
      </c>
      <c r="AI601">
        <f>IF(AG601*$H$13&gt;=AK601,1.0,(AK601/(AK601-AG601*$H$13)))</f>
        <v>0</v>
      </c>
      <c r="AJ601">
        <f>(AI601-1)*100</f>
        <v>0</v>
      </c>
      <c r="AK601">
        <f>MAX(0,($B$13+$C$13*CK601)/(1+$D$13*CK601)*CD601/(CF601+273)*$E$13)</f>
        <v>0</v>
      </c>
      <c r="AL601" t="s">
        <v>292</v>
      </c>
      <c r="AM601" t="s">
        <v>292</v>
      </c>
      <c r="AN601">
        <v>0</v>
      </c>
      <c r="AO601">
        <v>0</v>
      </c>
      <c r="AP601">
        <f>1-AN601/AO601</f>
        <v>0</v>
      </c>
      <c r="AQ601">
        <v>0</v>
      </c>
      <c r="AR601" t="s">
        <v>292</v>
      </c>
      <c r="AS601" t="s">
        <v>292</v>
      </c>
      <c r="AT601">
        <v>0</v>
      </c>
      <c r="AU601">
        <v>0</v>
      </c>
      <c r="AV601">
        <f>1-AT601/AU601</f>
        <v>0</v>
      </c>
      <c r="AW601">
        <v>0.5</v>
      </c>
      <c r="AX601">
        <f>BO601</f>
        <v>0</v>
      </c>
      <c r="AY601">
        <f>L601</f>
        <v>0</v>
      </c>
      <c r="AZ601">
        <f>AV601*AW601*AX601</f>
        <v>0</v>
      </c>
      <c r="BA601">
        <f>(AY601-AQ601)/AX601</f>
        <v>0</v>
      </c>
      <c r="BB601">
        <f>(AO601-AU601)/AU601</f>
        <v>0</v>
      </c>
      <c r="BC601">
        <f>AN601/(AP601+AN601/AU601)</f>
        <v>0</v>
      </c>
      <c r="BD601" t="s">
        <v>292</v>
      </c>
      <c r="BE601">
        <v>0</v>
      </c>
      <c r="BF601">
        <f>IF(BE601&lt;&gt;0, BE601, BC601)</f>
        <v>0</v>
      </c>
      <c r="BG601">
        <f>1-BF601/AU601</f>
        <v>0</v>
      </c>
      <c r="BH601">
        <f>(AU601-AT601)/(AU601-BF601)</f>
        <v>0</v>
      </c>
      <c r="BI601">
        <f>(AO601-AU601)/(AO601-BF601)</f>
        <v>0</v>
      </c>
      <c r="BJ601">
        <f>(AU601-AT601)/(AU601-AN601)</f>
        <v>0</v>
      </c>
      <c r="BK601">
        <f>(AO601-AU601)/(AO601-AN601)</f>
        <v>0</v>
      </c>
      <c r="BL601">
        <f>(BH601*BF601/AT601)</f>
        <v>0</v>
      </c>
      <c r="BM601">
        <f>(1-BL601)</f>
        <v>0</v>
      </c>
      <c r="BN601">
        <f>$B$11*CL601+$C$11*CM601+$F$11*CN601*(1-CQ601)</f>
        <v>0</v>
      </c>
      <c r="BO601">
        <f>BN601*BP601</f>
        <v>0</v>
      </c>
      <c r="BP601">
        <f>($B$11*$D$9+$C$11*$D$9+$F$11*((DA601+CS601)/MAX(DA601+CS601+DB601, 0.1)*$I$9+DB601/MAX(DA601+CS601+DB601, 0.1)*$J$9))/($B$11+$C$11+$F$11)</f>
        <v>0</v>
      </c>
      <c r="BQ601">
        <f>($B$11*$K$9+$C$11*$K$9+$F$11*((DA601+CS601)/MAX(DA601+CS601+DB601, 0.1)*$P$9+DB601/MAX(DA601+CS601+DB601, 0.1)*$Q$9))/($B$11+$C$11+$F$11)</f>
        <v>0</v>
      </c>
      <c r="BR601">
        <v>6</v>
      </c>
      <c r="BS601">
        <v>0.5</v>
      </c>
      <c r="BT601" t="s">
        <v>293</v>
      </c>
      <c r="BU601">
        <v>2</v>
      </c>
      <c r="BV601">
        <v>1626127481.6</v>
      </c>
      <c r="BW601">
        <v>400.330666666667</v>
      </c>
      <c r="BX601">
        <v>419.969333333333</v>
      </c>
      <c r="BY601">
        <v>20.7273333333333</v>
      </c>
      <c r="BZ601">
        <v>13.6395</v>
      </c>
      <c r="CA601">
        <v>398.203666666667</v>
      </c>
      <c r="CB601">
        <v>20.6523666666667</v>
      </c>
      <c r="CC601">
        <v>900.031666666667</v>
      </c>
      <c r="CD601">
        <v>100.769333333333</v>
      </c>
      <c r="CE601">
        <v>0.113706333333333</v>
      </c>
      <c r="CF601">
        <v>36.2573666666667</v>
      </c>
      <c r="CG601">
        <v>33.4594666666667</v>
      </c>
      <c r="CH601">
        <v>999.9</v>
      </c>
      <c r="CI601">
        <v>0</v>
      </c>
      <c r="CJ601">
        <v>0</v>
      </c>
      <c r="CK601">
        <v>9988.53333333333</v>
      </c>
      <c r="CL601">
        <v>0</v>
      </c>
      <c r="CM601">
        <v>0.221023</v>
      </c>
      <c r="CN601">
        <v>1459.94666666667</v>
      </c>
      <c r="CO601">
        <v>0.972989333333333</v>
      </c>
      <c r="CP601">
        <v>0.0270107333333333</v>
      </c>
      <c r="CQ601">
        <v>0</v>
      </c>
      <c r="CR601">
        <v>884.786</v>
      </c>
      <c r="CS601">
        <v>4.99999</v>
      </c>
      <c r="CT601">
        <v>13050.1666666667</v>
      </c>
      <c r="CU601">
        <v>12727.8666666667</v>
      </c>
      <c r="CV601">
        <v>41.875</v>
      </c>
      <c r="CW601">
        <v>43.125</v>
      </c>
      <c r="CX601">
        <v>42.604</v>
      </c>
      <c r="CY601">
        <v>42.875</v>
      </c>
      <c r="CZ601">
        <v>44.6456666666667</v>
      </c>
      <c r="DA601">
        <v>1415.64666666667</v>
      </c>
      <c r="DB601">
        <v>39.3</v>
      </c>
      <c r="DC601">
        <v>0</v>
      </c>
      <c r="DD601">
        <v>1626127491.7</v>
      </c>
      <c r="DE601">
        <v>0</v>
      </c>
      <c r="DF601">
        <v>885.044961538462</v>
      </c>
      <c r="DG601">
        <v>-1.55312819847337</v>
      </c>
      <c r="DH601">
        <v>0.177777907566056</v>
      </c>
      <c r="DI601">
        <v>13050.6615384615</v>
      </c>
      <c r="DJ601">
        <v>15</v>
      </c>
      <c r="DK601">
        <v>1626126261</v>
      </c>
      <c r="DL601" t="s">
        <v>294</v>
      </c>
      <c r="DM601">
        <v>1626126255</v>
      </c>
      <c r="DN601">
        <v>1626126261</v>
      </c>
      <c r="DO601">
        <v>7</v>
      </c>
      <c r="DP601">
        <v>0.339</v>
      </c>
      <c r="DQ601">
        <v>0.02</v>
      </c>
      <c r="DR601">
        <v>2.158</v>
      </c>
      <c r="DS601">
        <v>-0.064</v>
      </c>
      <c r="DT601">
        <v>420</v>
      </c>
      <c r="DU601">
        <v>4</v>
      </c>
      <c r="DV601">
        <v>0.09</v>
      </c>
      <c r="DW601">
        <v>0.05</v>
      </c>
      <c r="DX601">
        <v>-19.7020365853659</v>
      </c>
      <c r="DY601">
        <v>0.368964459930343</v>
      </c>
      <c r="DZ601">
        <v>0.0433084780529992</v>
      </c>
      <c r="EA601">
        <v>1</v>
      </c>
      <c r="EB601">
        <v>885.071457142857</v>
      </c>
      <c r="EC601">
        <v>-0.99891193737816</v>
      </c>
      <c r="ED601">
        <v>0.239677443107794</v>
      </c>
      <c r="EE601">
        <v>1</v>
      </c>
      <c r="EF601">
        <v>7.05663243902439</v>
      </c>
      <c r="EG601">
        <v>0.199270034843193</v>
      </c>
      <c r="EH601">
        <v>0.0261941680141515</v>
      </c>
      <c r="EI601">
        <v>0</v>
      </c>
      <c r="EJ601">
        <v>2</v>
      </c>
      <c r="EK601">
        <v>3</v>
      </c>
      <c r="EL601" t="s">
        <v>340</v>
      </c>
      <c r="EM601">
        <v>100</v>
      </c>
      <c r="EN601">
        <v>100</v>
      </c>
      <c r="EO601">
        <v>2.127</v>
      </c>
      <c r="EP601">
        <v>0.0752</v>
      </c>
      <c r="EQ601">
        <v>1.36772170046793</v>
      </c>
      <c r="ER601">
        <v>0.00225868272383977</v>
      </c>
      <c r="ES601">
        <v>-9.96746185667655e-07</v>
      </c>
      <c r="ET601">
        <v>2.83711317370827e-10</v>
      </c>
      <c r="EU601">
        <v>-0.063082517618382</v>
      </c>
      <c r="EV601">
        <v>-0.00217948432402501</v>
      </c>
      <c r="EW601">
        <v>0.000453263451741206</v>
      </c>
      <c r="EX601">
        <v>-1.16319206543697e-06</v>
      </c>
      <c r="EY601">
        <v>-2</v>
      </c>
      <c r="EZ601">
        <v>2196</v>
      </c>
      <c r="FA601">
        <v>1</v>
      </c>
      <c r="FB601">
        <v>25</v>
      </c>
      <c r="FC601">
        <v>20.5</v>
      </c>
      <c r="FD601">
        <v>20.4</v>
      </c>
      <c r="FE601">
        <v>18</v>
      </c>
      <c r="FF601">
        <v>952.001</v>
      </c>
      <c r="FG601">
        <v>439.65</v>
      </c>
      <c r="FH601">
        <v>44.6121</v>
      </c>
      <c r="FI601">
        <v>26.0588</v>
      </c>
      <c r="FJ601">
        <v>30.0006</v>
      </c>
      <c r="FK601">
        <v>25.8561</v>
      </c>
      <c r="FL601">
        <v>25.8606</v>
      </c>
      <c r="FM601">
        <v>25.5035</v>
      </c>
      <c r="FN601">
        <v>27.6069</v>
      </c>
      <c r="FO601">
        <v>0</v>
      </c>
      <c r="FP601">
        <v>46.55</v>
      </c>
      <c r="FQ601">
        <v>420</v>
      </c>
      <c r="FR601">
        <v>13.8503</v>
      </c>
      <c r="FS601">
        <v>101.391</v>
      </c>
      <c r="FT601">
        <v>101.988</v>
      </c>
    </row>
    <row r="602" spans="1:176">
      <c r="A602">
        <v>586</v>
      </c>
      <c r="B602">
        <v>1626127484.6</v>
      </c>
      <c r="C602">
        <v>1170.09999990463</v>
      </c>
      <c r="D602" t="s">
        <v>1466</v>
      </c>
      <c r="E602" t="s">
        <v>1467</v>
      </c>
      <c r="F602">
        <v>1</v>
      </c>
      <c r="I602">
        <v>1626127483.6</v>
      </c>
      <c r="J602">
        <f>(K602)/1000</f>
        <v>0</v>
      </c>
      <c r="K602">
        <f>1000*CC602*AI602*(BY602-BZ602)/(100*BR602*(1000-AI602*BY602))</f>
        <v>0</v>
      </c>
      <c r="L602">
        <f>CC602*AI602*(BX602-BW602*(1000-AI602*BZ602)/(1000-AI602*BY602))/(100*BR602)</f>
        <v>0</v>
      </c>
      <c r="M602">
        <f>BW602 - IF(AI602&gt;1, L602*BR602*100.0/(AK602*CK602), 0)</f>
        <v>0</v>
      </c>
      <c r="N602">
        <f>((T602-J602/2)*M602-L602)/(T602+J602/2)</f>
        <v>0</v>
      </c>
      <c r="O602">
        <f>N602*(CD602+CE602)/1000.0</f>
        <v>0</v>
      </c>
      <c r="P602">
        <f>(BW602 - IF(AI602&gt;1, L602*BR602*100.0/(AK602*CK602), 0))*(CD602+CE602)/1000.0</f>
        <v>0</v>
      </c>
      <c r="Q602">
        <f>2.0/((1/S602-1/R602)+SIGN(S602)*SQRT((1/S602-1/R602)*(1/S602-1/R602) + 4*BS602/((BS602+1)*(BS602+1))*(2*1/S602*1/R602-1/R602*1/R602)))</f>
        <v>0</v>
      </c>
      <c r="R602">
        <f>IF(LEFT(BT602,1)&lt;&gt;"0",IF(LEFT(BT602,1)="1",3.0,BU602),$D$5+$E$5*(CK602*CD602/($K$5*1000))+$F$5*(CK602*CD602/($K$5*1000))*MAX(MIN(BR602,$J$5),$I$5)*MAX(MIN(BR602,$J$5),$I$5)+$G$5*MAX(MIN(BR602,$J$5),$I$5)*(CK602*CD602/($K$5*1000))+$H$5*(CK602*CD602/($K$5*1000))*(CK602*CD602/($K$5*1000)))</f>
        <v>0</v>
      </c>
      <c r="S602">
        <f>J602*(1000-(1000*0.61365*exp(17.502*W602/(240.97+W602))/(CD602+CE602)+BY602)/2)/(1000*0.61365*exp(17.502*W602/(240.97+W602))/(CD602+CE602)-BY602)</f>
        <v>0</v>
      </c>
      <c r="T602">
        <f>1/((BS602+1)/(Q602/1.6)+1/(R602/1.37)) + BS602/((BS602+1)/(Q602/1.6) + BS602/(R602/1.37))</f>
        <v>0</v>
      </c>
      <c r="U602">
        <f>(BN602*BQ602)</f>
        <v>0</v>
      </c>
      <c r="V602">
        <f>(CF602+(U602+2*0.95*5.67E-8*(((CF602+$B$7)+273)^4-(CF602+273)^4)-44100*J602)/(1.84*29.3*R602+8*0.95*5.67E-8*(CF602+273)^3))</f>
        <v>0</v>
      </c>
      <c r="W602">
        <f>($C$7*CG602+$D$7*CH602+$E$7*V602)</f>
        <v>0</v>
      </c>
      <c r="X602">
        <f>0.61365*exp(17.502*W602/(240.97+W602))</f>
        <v>0</v>
      </c>
      <c r="Y602">
        <f>(Z602/AA602*100)</f>
        <v>0</v>
      </c>
      <c r="Z602">
        <f>BY602*(CD602+CE602)/1000</f>
        <v>0</v>
      </c>
      <c r="AA602">
        <f>0.61365*exp(17.502*CF602/(240.97+CF602))</f>
        <v>0</v>
      </c>
      <c r="AB602">
        <f>(X602-BY602*(CD602+CE602)/1000)</f>
        <v>0</v>
      </c>
      <c r="AC602">
        <f>(-J602*44100)</f>
        <v>0</v>
      </c>
      <c r="AD602">
        <f>2*29.3*R602*0.92*(CF602-W602)</f>
        <v>0</v>
      </c>
      <c r="AE602">
        <f>2*0.95*5.67E-8*(((CF602+$B$7)+273)^4-(W602+273)^4)</f>
        <v>0</v>
      </c>
      <c r="AF602">
        <f>U602+AE602+AC602+AD602</f>
        <v>0</v>
      </c>
      <c r="AG602">
        <v>7</v>
      </c>
      <c r="AH602">
        <v>1</v>
      </c>
      <c r="AI602">
        <f>IF(AG602*$H$13&gt;=AK602,1.0,(AK602/(AK602-AG602*$H$13)))</f>
        <v>0</v>
      </c>
      <c r="AJ602">
        <f>(AI602-1)*100</f>
        <v>0</v>
      </c>
      <c r="AK602">
        <f>MAX(0,($B$13+$C$13*CK602)/(1+$D$13*CK602)*CD602/(CF602+273)*$E$13)</f>
        <v>0</v>
      </c>
      <c r="AL602" t="s">
        <v>292</v>
      </c>
      <c r="AM602" t="s">
        <v>292</v>
      </c>
      <c r="AN602">
        <v>0</v>
      </c>
      <c r="AO602">
        <v>0</v>
      </c>
      <c r="AP602">
        <f>1-AN602/AO602</f>
        <v>0</v>
      </c>
      <c r="AQ602">
        <v>0</v>
      </c>
      <c r="AR602" t="s">
        <v>292</v>
      </c>
      <c r="AS602" t="s">
        <v>292</v>
      </c>
      <c r="AT602">
        <v>0</v>
      </c>
      <c r="AU602">
        <v>0</v>
      </c>
      <c r="AV602">
        <f>1-AT602/AU602</f>
        <v>0</v>
      </c>
      <c r="AW602">
        <v>0.5</v>
      </c>
      <c r="AX602">
        <f>BO602</f>
        <v>0</v>
      </c>
      <c r="AY602">
        <f>L602</f>
        <v>0</v>
      </c>
      <c r="AZ602">
        <f>AV602*AW602*AX602</f>
        <v>0</v>
      </c>
      <c r="BA602">
        <f>(AY602-AQ602)/AX602</f>
        <v>0</v>
      </c>
      <c r="BB602">
        <f>(AO602-AU602)/AU602</f>
        <v>0</v>
      </c>
      <c r="BC602">
        <f>AN602/(AP602+AN602/AU602)</f>
        <v>0</v>
      </c>
      <c r="BD602" t="s">
        <v>292</v>
      </c>
      <c r="BE602">
        <v>0</v>
      </c>
      <c r="BF602">
        <f>IF(BE602&lt;&gt;0, BE602, BC602)</f>
        <v>0</v>
      </c>
      <c r="BG602">
        <f>1-BF602/AU602</f>
        <v>0</v>
      </c>
      <c r="BH602">
        <f>(AU602-AT602)/(AU602-BF602)</f>
        <v>0</v>
      </c>
      <c r="BI602">
        <f>(AO602-AU602)/(AO602-BF602)</f>
        <v>0</v>
      </c>
      <c r="BJ602">
        <f>(AU602-AT602)/(AU602-AN602)</f>
        <v>0</v>
      </c>
      <c r="BK602">
        <f>(AO602-AU602)/(AO602-AN602)</f>
        <v>0</v>
      </c>
      <c r="BL602">
        <f>(BH602*BF602/AT602)</f>
        <v>0</v>
      </c>
      <c r="BM602">
        <f>(1-BL602)</f>
        <v>0</v>
      </c>
      <c r="BN602">
        <f>$B$11*CL602+$C$11*CM602+$F$11*CN602*(1-CQ602)</f>
        <v>0</v>
      </c>
      <c r="BO602">
        <f>BN602*BP602</f>
        <v>0</v>
      </c>
      <c r="BP602">
        <f>($B$11*$D$9+$C$11*$D$9+$F$11*((DA602+CS602)/MAX(DA602+CS602+DB602, 0.1)*$I$9+DB602/MAX(DA602+CS602+DB602, 0.1)*$J$9))/($B$11+$C$11+$F$11)</f>
        <v>0</v>
      </c>
      <c r="BQ602">
        <f>($B$11*$K$9+$C$11*$K$9+$F$11*((DA602+CS602)/MAX(DA602+CS602+DB602, 0.1)*$P$9+DB602/MAX(DA602+CS602+DB602, 0.1)*$Q$9))/($B$11+$C$11+$F$11)</f>
        <v>0</v>
      </c>
      <c r="BR602">
        <v>6</v>
      </c>
      <c r="BS602">
        <v>0.5</v>
      </c>
      <c r="BT602" t="s">
        <v>293</v>
      </c>
      <c r="BU602">
        <v>2</v>
      </c>
      <c r="BV602">
        <v>1626127483.6</v>
      </c>
      <c r="BW602">
        <v>400.359333333333</v>
      </c>
      <c r="BX602">
        <v>419.980666666667</v>
      </c>
      <c r="BY602">
        <v>20.7590333333333</v>
      </c>
      <c r="BZ602">
        <v>13.6592333333333</v>
      </c>
      <c r="CA602">
        <v>398.232333333333</v>
      </c>
      <c r="CB602">
        <v>20.6835666666667</v>
      </c>
      <c r="CC602">
        <v>900.039666666667</v>
      </c>
      <c r="CD602">
        <v>100.769333333333</v>
      </c>
      <c r="CE602">
        <v>0.114056333333333</v>
      </c>
      <c r="CF602">
        <v>36.2890666666667</v>
      </c>
      <c r="CG602">
        <v>33.4822</v>
      </c>
      <c r="CH602">
        <v>999.9</v>
      </c>
      <c r="CI602">
        <v>0</v>
      </c>
      <c r="CJ602">
        <v>0</v>
      </c>
      <c r="CK602">
        <v>9969.99666666667</v>
      </c>
      <c r="CL602">
        <v>0</v>
      </c>
      <c r="CM602">
        <v>0.221023</v>
      </c>
      <c r="CN602">
        <v>1459.94333333333</v>
      </c>
      <c r="CO602">
        <v>0.972989333333333</v>
      </c>
      <c r="CP602">
        <v>0.0270107333333333</v>
      </c>
      <c r="CQ602">
        <v>0</v>
      </c>
      <c r="CR602">
        <v>884.76</v>
      </c>
      <c r="CS602">
        <v>4.99999</v>
      </c>
      <c r="CT602">
        <v>13050.3333333333</v>
      </c>
      <c r="CU602">
        <v>12727.8</v>
      </c>
      <c r="CV602">
        <v>41.875</v>
      </c>
      <c r="CW602">
        <v>43.125</v>
      </c>
      <c r="CX602">
        <v>42.625</v>
      </c>
      <c r="CY602">
        <v>42.875</v>
      </c>
      <c r="CZ602">
        <v>44.687</v>
      </c>
      <c r="DA602">
        <v>1415.64333333333</v>
      </c>
      <c r="DB602">
        <v>39.3</v>
      </c>
      <c r="DC602">
        <v>0</v>
      </c>
      <c r="DD602">
        <v>1626127494.1</v>
      </c>
      <c r="DE602">
        <v>0</v>
      </c>
      <c r="DF602">
        <v>884.982307692308</v>
      </c>
      <c r="DG602">
        <v>-2.0361025620918</v>
      </c>
      <c r="DH602">
        <v>3.83931631789771</v>
      </c>
      <c r="DI602">
        <v>13050.5346153846</v>
      </c>
      <c r="DJ602">
        <v>15</v>
      </c>
      <c r="DK602">
        <v>1626126261</v>
      </c>
      <c r="DL602" t="s">
        <v>294</v>
      </c>
      <c r="DM602">
        <v>1626126255</v>
      </c>
      <c r="DN602">
        <v>1626126261</v>
      </c>
      <c r="DO602">
        <v>7</v>
      </c>
      <c r="DP602">
        <v>0.339</v>
      </c>
      <c r="DQ602">
        <v>0.02</v>
      </c>
      <c r="DR602">
        <v>2.158</v>
      </c>
      <c r="DS602">
        <v>-0.064</v>
      </c>
      <c r="DT602">
        <v>420</v>
      </c>
      <c r="DU602">
        <v>4</v>
      </c>
      <c r="DV602">
        <v>0.09</v>
      </c>
      <c r="DW602">
        <v>0.05</v>
      </c>
      <c r="DX602">
        <v>-19.6881707317073</v>
      </c>
      <c r="DY602">
        <v>0.351370034843237</v>
      </c>
      <c r="DZ602">
        <v>0.0412253429271925</v>
      </c>
      <c r="EA602">
        <v>1</v>
      </c>
      <c r="EB602">
        <v>885.039121212121</v>
      </c>
      <c r="EC602">
        <v>-1.06536127778251</v>
      </c>
      <c r="ED602">
        <v>0.234042052369473</v>
      </c>
      <c r="EE602">
        <v>1</v>
      </c>
      <c r="EF602">
        <v>7.06325658536585</v>
      </c>
      <c r="EG602">
        <v>0.210723135888519</v>
      </c>
      <c r="EH602">
        <v>0.0269502576674189</v>
      </c>
      <c r="EI602">
        <v>0</v>
      </c>
      <c r="EJ602">
        <v>2</v>
      </c>
      <c r="EK602">
        <v>3</v>
      </c>
      <c r="EL602" t="s">
        <v>340</v>
      </c>
      <c r="EM602">
        <v>100</v>
      </c>
      <c r="EN602">
        <v>100</v>
      </c>
      <c r="EO602">
        <v>2.127</v>
      </c>
      <c r="EP602">
        <v>0.0757</v>
      </c>
      <c r="EQ602">
        <v>1.36772170046793</v>
      </c>
      <c r="ER602">
        <v>0.00225868272383977</v>
      </c>
      <c r="ES602">
        <v>-9.96746185667655e-07</v>
      </c>
      <c r="ET602">
        <v>2.83711317370827e-10</v>
      </c>
      <c r="EU602">
        <v>-0.063082517618382</v>
      </c>
      <c r="EV602">
        <v>-0.00217948432402501</v>
      </c>
      <c r="EW602">
        <v>0.000453263451741206</v>
      </c>
      <c r="EX602">
        <v>-1.16319206543697e-06</v>
      </c>
      <c r="EY602">
        <v>-2</v>
      </c>
      <c r="EZ602">
        <v>2196</v>
      </c>
      <c r="FA602">
        <v>1</v>
      </c>
      <c r="FB602">
        <v>25</v>
      </c>
      <c r="FC602">
        <v>20.5</v>
      </c>
      <c r="FD602">
        <v>20.4</v>
      </c>
      <c r="FE602">
        <v>18</v>
      </c>
      <c r="FF602">
        <v>951.783</v>
      </c>
      <c r="FG602">
        <v>439.792</v>
      </c>
      <c r="FH602">
        <v>44.6415</v>
      </c>
      <c r="FI602">
        <v>26.063</v>
      </c>
      <c r="FJ602">
        <v>30.0007</v>
      </c>
      <c r="FK602">
        <v>25.8587</v>
      </c>
      <c r="FL602">
        <v>25.8632</v>
      </c>
      <c r="FM602">
        <v>25.506</v>
      </c>
      <c r="FN602">
        <v>27.6069</v>
      </c>
      <c r="FO602">
        <v>0</v>
      </c>
      <c r="FP602">
        <v>46.65</v>
      </c>
      <c r="FQ602">
        <v>420</v>
      </c>
      <c r="FR602">
        <v>13.8591</v>
      </c>
      <c r="FS602">
        <v>101.39</v>
      </c>
      <c r="FT602">
        <v>101.987</v>
      </c>
    </row>
    <row r="603" spans="1:176">
      <c r="A603">
        <v>587</v>
      </c>
      <c r="B603">
        <v>1626127486.6</v>
      </c>
      <c r="C603">
        <v>1172.09999990463</v>
      </c>
      <c r="D603" t="s">
        <v>1468</v>
      </c>
      <c r="E603" t="s">
        <v>1469</v>
      </c>
      <c r="F603">
        <v>1</v>
      </c>
      <c r="I603">
        <v>1626127485.6</v>
      </c>
      <c r="J603">
        <f>(K603)/1000</f>
        <v>0</v>
      </c>
      <c r="K603">
        <f>1000*CC603*AI603*(BY603-BZ603)/(100*BR603*(1000-AI603*BY603))</f>
        <v>0</v>
      </c>
      <c r="L603">
        <f>CC603*AI603*(BX603-BW603*(1000-AI603*BZ603)/(1000-AI603*BY603))/(100*BR603)</f>
        <v>0</v>
      </c>
      <c r="M603">
        <f>BW603 - IF(AI603&gt;1, L603*BR603*100.0/(AK603*CK603), 0)</f>
        <v>0</v>
      </c>
      <c r="N603">
        <f>((T603-J603/2)*M603-L603)/(T603+J603/2)</f>
        <v>0</v>
      </c>
      <c r="O603">
        <f>N603*(CD603+CE603)/1000.0</f>
        <v>0</v>
      </c>
      <c r="P603">
        <f>(BW603 - IF(AI603&gt;1, L603*BR603*100.0/(AK603*CK603), 0))*(CD603+CE603)/1000.0</f>
        <v>0</v>
      </c>
      <c r="Q603">
        <f>2.0/((1/S603-1/R603)+SIGN(S603)*SQRT((1/S603-1/R603)*(1/S603-1/R603) + 4*BS603/((BS603+1)*(BS603+1))*(2*1/S603*1/R603-1/R603*1/R603)))</f>
        <v>0</v>
      </c>
      <c r="R603">
        <f>IF(LEFT(BT603,1)&lt;&gt;"0",IF(LEFT(BT603,1)="1",3.0,BU603),$D$5+$E$5*(CK603*CD603/($K$5*1000))+$F$5*(CK603*CD603/($K$5*1000))*MAX(MIN(BR603,$J$5),$I$5)*MAX(MIN(BR603,$J$5),$I$5)+$G$5*MAX(MIN(BR603,$J$5),$I$5)*(CK603*CD603/($K$5*1000))+$H$5*(CK603*CD603/($K$5*1000))*(CK603*CD603/($K$5*1000)))</f>
        <v>0</v>
      </c>
      <c r="S603">
        <f>J603*(1000-(1000*0.61365*exp(17.502*W603/(240.97+W603))/(CD603+CE603)+BY603)/2)/(1000*0.61365*exp(17.502*W603/(240.97+W603))/(CD603+CE603)-BY603)</f>
        <v>0</v>
      </c>
      <c r="T603">
        <f>1/((BS603+1)/(Q603/1.6)+1/(R603/1.37)) + BS603/((BS603+1)/(Q603/1.6) + BS603/(R603/1.37))</f>
        <v>0</v>
      </c>
      <c r="U603">
        <f>(BN603*BQ603)</f>
        <v>0</v>
      </c>
      <c r="V603">
        <f>(CF603+(U603+2*0.95*5.67E-8*(((CF603+$B$7)+273)^4-(CF603+273)^4)-44100*J603)/(1.84*29.3*R603+8*0.95*5.67E-8*(CF603+273)^3))</f>
        <v>0</v>
      </c>
      <c r="W603">
        <f>($C$7*CG603+$D$7*CH603+$E$7*V603)</f>
        <v>0</v>
      </c>
      <c r="X603">
        <f>0.61365*exp(17.502*W603/(240.97+W603))</f>
        <v>0</v>
      </c>
      <c r="Y603">
        <f>(Z603/AA603*100)</f>
        <v>0</v>
      </c>
      <c r="Z603">
        <f>BY603*(CD603+CE603)/1000</f>
        <v>0</v>
      </c>
      <c r="AA603">
        <f>0.61365*exp(17.502*CF603/(240.97+CF603))</f>
        <v>0</v>
      </c>
      <c r="AB603">
        <f>(X603-BY603*(CD603+CE603)/1000)</f>
        <v>0</v>
      </c>
      <c r="AC603">
        <f>(-J603*44100)</f>
        <v>0</v>
      </c>
      <c r="AD603">
        <f>2*29.3*R603*0.92*(CF603-W603)</f>
        <v>0</v>
      </c>
      <c r="AE603">
        <f>2*0.95*5.67E-8*(((CF603+$B$7)+273)^4-(W603+273)^4)</f>
        <v>0</v>
      </c>
      <c r="AF603">
        <f>U603+AE603+AC603+AD603</f>
        <v>0</v>
      </c>
      <c r="AG603">
        <v>6</v>
      </c>
      <c r="AH603">
        <v>1</v>
      </c>
      <c r="AI603">
        <f>IF(AG603*$H$13&gt;=AK603,1.0,(AK603/(AK603-AG603*$H$13)))</f>
        <v>0</v>
      </c>
      <c r="AJ603">
        <f>(AI603-1)*100</f>
        <v>0</v>
      </c>
      <c r="AK603">
        <f>MAX(0,($B$13+$C$13*CK603)/(1+$D$13*CK603)*CD603/(CF603+273)*$E$13)</f>
        <v>0</v>
      </c>
      <c r="AL603" t="s">
        <v>292</v>
      </c>
      <c r="AM603" t="s">
        <v>292</v>
      </c>
      <c r="AN603">
        <v>0</v>
      </c>
      <c r="AO603">
        <v>0</v>
      </c>
      <c r="AP603">
        <f>1-AN603/AO603</f>
        <v>0</v>
      </c>
      <c r="AQ603">
        <v>0</v>
      </c>
      <c r="AR603" t="s">
        <v>292</v>
      </c>
      <c r="AS603" t="s">
        <v>292</v>
      </c>
      <c r="AT603">
        <v>0</v>
      </c>
      <c r="AU603">
        <v>0</v>
      </c>
      <c r="AV603">
        <f>1-AT603/AU603</f>
        <v>0</v>
      </c>
      <c r="AW603">
        <v>0.5</v>
      </c>
      <c r="AX603">
        <f>BO603</f>
        <v>0</v>
      </c>
      <c r="AY603">
        <f>L603</f>
        <v>0</v>
      </c>
      <c r="AZ603">
        <f>AV603*AW603*AX603</f>
        <v>0</v>
      </c>
      <c r="BA603">
        <f>(AY603-AQ603)/AX603</f>
        <v>0</v>
      </c>
      <c r="BB603">
        <f>(AO603-AU603)/AU603</f>
        <v>0</v>
      </c>
      <c r="BC603">
        <f>AN603/(AP603+AN603/AU603)</f>
        <v>0</v>
      </c>
      <c r="BD603" t="s">
        <v>292</v>
      </c>
      <c r="BE603">
        <v>0</v>
      </c>
      <c r="BF603">
        <f>IF(BE603&lt;&gt;0, BE603, BC603)</f>
        <v>0</v>
      </c>
      <c r="BG603">
        <f>1-BF603/AU603</f>
        <v>0</v>
      </c>
      <c r="BH603">
        <f>(AU603-AT603)/(AU603-BF603)</f>
        <v>0</v>
      </c>
      <c r="BI603">
        <f>(AO603-AU603)/(AO603-BF603)</f>
        <v>0</v>
      </c>
      <c r="BJ603">
        <f>(AU603-AT603)/(AU603-AN603)</f>
        <v>0</v>
      </c>
      <c r="BK603">
        <f>(AO603-AU603)/(AO603-AN603)</f>
        <v>0</v>
      </c>
      <c r="BL603">
        <f>(BH603*BF603/AT603)</f>
        <v>0</v>
      </c>
      <c r="BM603">
        <f>(1-BL603)</f>
        <v>0</v>
      </c>
      <c r="BN603">
        <f>$B$11*CL603+$C$11*CM603+$F$11*CN603*(1-CQ603)</f>
        <v>0</v>
      </c>
      <c r="BO603">
        <f>BN603*BP603</f>
        <v>0</v>
      </c>
      <c r="BP603">
        <f>($B$11*$D$9+$C$11*$D$9+$F$11*((DA603+CS603)/MAX(DA603+CS603+DB603, 0.1)*$I$9+DB603/MAX(DA603+CS603+DB603, 0.1)*$J$9))/($B$11+$C$11+$F$11)</f>
        <v>0</v>
      </c>
      <c r="BQ603">
        <f>($B$11*$K$9+$C$11*$K$9+$F$11*((DA603+CS603)/MAX(DA603+CS603+DB603, 0.1)*$P$9+DB603/MAX(DA603+CS603+DB603, 0.1)*$Q$9))/($B$11+$C$11+$F$11)</f>
        <v>0</v>
      </c>
      <c r="BR603">
        <v>6</v>
      </c>
      <c r="BS603">
        <v>0.5</v>
      </c>
      <c r="BT603" t="s">
        <v>293</v>
      </c>
      <c r="BU603">
        <v>2</v>
      </c>
      <c r="BV603">
        <v>1626127485.6</v>
      </c>
      <c r="BW603">
        <v>400.351333333333</v>
      </c>
      <c r="BX603">
        <v>419.947666666667</v>
      </c>
      <c r="BY603">
        <v>20.7935333333333</v>
      </c>
      <c r="BZ603">
        <v>13.6999666666667</v>
      </c>
      <c r="CA603">
        <v>398.224333333333</v>
      </c>
      <c r="CB603">
        <v>20.7175333333333</v>
      </c>
      <c r="CC603">
        <v>899.985333333333</v>
      </c>
      <c r="CD603">
        <v>100.768666666667</v>
      </c>
      <c r="CE603">
        <v>0.113729</v>
      </c>
      <c r="CF603">
        <v>36.3190666666667</v>
      </c>
      <c r="CG603">
        <v>33.5095666666667</v>
      </c>
      <c r="CH603">
        <v>999.9</v>
      </c>
      <c r="CI603">
        <v>0</v>
      </c>
      <c r="CJ603">
        <v>0</v>
      </c>
      <c r="CK603">
        <v>10012.4666666667</v>
      </c>
      <c r="CL603">
        <v>0</v>
      </c>
      <c r="CM603">
        <v>0.221023</v>
      </c>
      <c r="CN603">
        <v>1459.92666666667</v>
      </c>
      <c r="CO603">
        <v>0.973003</v>
      </c>
      <c r="CP603">
        <v>0.0269969666666667</v>
      </c>
      <c r="CQ603">
        <v>0</v>
      </c>
      <c r="CR603">
        <v>884.589666666667</v>
      </c>
      <c r="CS603">
        <v>4.99999</v>
      </c>
      <c r="CT603">
        <v>13049.7</v>
      </c>
      <c r="CU603">
        <v>12727.7</v>
      </c>
      <c r="CV603">
        <v>41.875</v>
      </c>
      <c r="CW603">
        <v>43.104</v>
      </c>
      <c r="CX603">
        <v>42.625</v>
      </c>
      <c r="CY603">
        <v>42.875</v>
      </c>
      <c r="CZ603">
        <v>44.687</v>
      </c>
      <c r="DA603">
        <v>1415.64666666667</v>
      </c>
      <c r="DB603">
        <v>39.28</v>
      </c>
      <c r="DC603">
        <v>0</v>
      </c>
      <c r="DD603">
        <v>1626127495.9</v>
      </c>
      <c r="DE603">
        <v>0</v>
      </c>
      <c r="DF603">
        <v>884.8956</v>
      </c>
      <c r="DG603">
        <v>-2.36399999558963</v>
      </c>
      <c r="DH603">
        <v>2.6307693126351</v>
      </c>
      <c r="DI603">
        <v>13050.424</v>
      </c>
      <c r="DJ603">
        <v>15</v>
      </c>
      <c r="DK603">
        <v>1626126261</v>
      </c>
      <c r="DL603" t="s">
        <v>294</v>
      </c>
      <c r="DM603">
        <v>1626126255</v>
      </c>
      <c r="DN603">
        <v>1626126261</v>
      </c>
      <c r="DO603">
        <v>7</v>
      </c>
      <c r="DP603">
        <v>0.339</v>
      </c>
      <c r="DQ603">
        <v>0.02</v>
      </c>
      <c r="DR603">
        <v>2.158</v>
      </c>
      <c r="DS603">
        <v>-0.064</v>
      </c>
      <c r="DT603">
        <v>420</v>
      </c>
      <c r="DU603">
        <v>4</v>
      </c>
      <c r="DV603">
        <v>0.09</v>
      </c>
      <c r="DW603">
        <v>0.05</v>
      </c>
      <c r="DX603">
        <v>-19.6726512195122</v>
      </c>
      <c r="DY603">
        <v>0.35170452961669</v>
      </c>
      <c r="DZ603">
        <v>0.0411724577721636</v>
      </c>
      <c r="EA603">
        <v>1</v>
      </c>
      <c r="EB603">
        <v>884.979151515152</v>
      </c>
      <c r="EC603">
        <v>-1.6608513145732</v>
      </c>
      <c r="ED603">
        <v>0.272468527091253</v>
      </c>
      <c r="EE603">
        <v>1</v>
      </c>
      <c r="EF603">
        <v>7.06730731707317</v>
      </c>
      <c r="EG603">
        <v>0.250277351916386</v>
      </c>
      <c r="EH603">
        <v>0.0286329712747631</v>
      </c>
      <c r="EI603">
        <v>0</v>
      </c>
      <c r="EJ603">
        <v>2</v>
      </c>
      <c r="EK603">
        <v>3</v>
      </c>
      <c r="EL603" t="s">
        <v>340</v>
      </c>
      <c r="EM603">
        <v>100</v>
      </c>
      <c r="EN603">
        <v>100</v>
      </c>
      <c r="EO603">
        <v>2.127</v>
      </c>
      <c r="EP603">
        <v>0.0762</v>
      </c>
      <c r="EQ603">
        <v>1.36772170046793</v>
      </c>
      <c r="ER603">
        <v>0.00225868272383977</v>
      </c>
      <c r="ES603">
        <v>-9.96746185667655e-07</v>
      </c>
      <c r="ET603">
        <v>2.83711317370827e-10</v>
      </c>
      <c r="EU603">
        <v>-0.063082517618382</v>
      </c>
      <c r="EV603">
        <v>-0.00217948432402501</v>
      </c>
      <c r="EW603">
        <v>0.000453263451741206</v>
      </c>
      <c r="EX603">
        <v>-1.16319206543697e-06</v>
      </c>
      <c r="EY603">
        <v>-2</v>
      </c>
      <c r="EZ603">
        <v>2196</v>
      </c>
      <c r="FA603">
        <v>1</v>
      </c>
      <c r="FB603">
        <v>25</v>
      </c>
      <c r="FC603">
        <v>20.5</v>
      </c>
      <c r="FD603">
        <v>20.4</v>
      </c>
      <c r="FE603">
        <v>18</v>
      </c>
      <c r="FF603">
        <v>951.945</v>
      </c>
      <c r="FG603">
        <v>439.574</v>
      </c>
      <c r="FH603">
        <v>44.6754</v>
      </c>
      <c r="FI603">
        <v>26.0676</v>
      </c>
      <c r="FJ603">
        <v>30.0008</v>
      </c>
      <c r="FK603">
        <v>25.8619</v>
      </c>
      <c r="FL603">
        <v>25.8661</v>
      </c>
      <c r="FM603">
        <v>25.5071</v>
      </c>
      <c r="FN603">
        <v>27.6069</v>
      </c>
      <c r="FO603">
        <v>0</v>
      </c>
      <c r="FP603">
        <v>46.65</v>
      </c>
      <c r="FQ603">
        <v>420</v>
      </c>
      <c r="FR603">
        <v>13.8556</v>
      </c>
      <c r="FS603">
        <v>101.39</v>
      </c>
      <c r="FT603">
        <v>101.986</v>
      </c>
    </row>
    <row r="604" spans="1:176">
      <c r="A604">
        <v>588</v>
      </c>
      <c r="B604">
        <v>1626127488.6</v>
      </c>
      <c r="C604">
        <v>1174.09999990463</v>
      </c>
      <c r="D604" t="s">
        <v>1470</v>
      </c>
      <c r="E604" t="s">
        <v>1471</v>
      </c>
      <c r="F604">
        <v>1</v>
      </c>
      <c r="I604">
        <v>1626127487.6</v>
      </c>
      <c r="J604">
        <f>(K604)/1000</f>
        <v>0</v>
      </c>
      <c r="K604">
        <f>1000*CC604*AI604*(BY604-BZ604)/(100*BR604*(1000-AI604*BY604))</f>
        <v>0</v>
      </c>
      <c r="L604">
        <f>CC604*AI604*(BX604-BW604*(1000-AI604*BZ604)/(1000-AI604*BY604))/(100*BR604)</f>
        <v>0</v>
      </c>
      <c r="M604">
        <f>BW604 - IF(AI604&gt;1, L604*BR604*100.0/(AK604*CK604), 0)</f>
        <v>0</v>
      </c>
      <c r="N604">
        <f>((T604-J604/2)*M604-L604)/(T604+J604/2)</f>
        <v>0</v>
      </c>
      <c r="O604">
        <f>N604*(CD604+CE604)/1000.0</f>
        <v>0</v>
      </c>
      <c r="P604">
        <f>(BW604 - IF(AI604&gt;1, L604*BR604*100.0/(AK604*CK604), 0))*(CD604+CE604)/1000.0</f>
        <v>0</v>
      </c>
      <c r="Q604">
        <f>2.0/((1/S604-1/R604)+SIGN(S604)*SQRT((1/S604-1/R604)*(1/S604-1/R604) + 4*BS604/((BS604+1)*(BS604+1))*(2*1/S604*1/R604-1/R604*1/R604)))</f>
        <v>0</v>
      </c>
      <c r="R604">
        <f>IF(LEFT(BT604,1)&lt;&gt;"0",IF(LEFT(BT604,1)="1",3.0,BU604),$D$5+$E$5*(CK604*CD604/($K$5*1000))+$F$5*(CK604*CD604/($K$5*1000))*MAX(MIN(BR604,$J$5),$I$5)*MAX(MIN(BR604,$J$5),$I$5)+$G$5*MAX(MIN(BR604,$J$5),$I$5)*(CK604*CD604/($K$5*1000))+$H$5*(CK604*CD604/($K$5*1000))*(CK604*CD604/($K$5*1000)))</f>
        <v>0</v>
      </c>
      <c r="S604">
        <f>J604*(1000-(1000*0.61365*exp(17.502*W604/(240.97+W604))/(CD604+CE604)+BY604)/2)/(1000*0.61365*exp(17.502*W604/(240.97+W604))/(CD604+CE604)-BY604)</f>
        <v>0</v>
      </c>
      <c r="T604">
        <f>1/((BS604+1)/(Q604/1.6)+1/(R604/1.37)) + BS604/((BS604+1)/(Q604/1.6) + BS604/(R604/1.37))</f>
        <v>0</v>
      </c>
      <c r="U604">
        <f>(BN604*BQ604)</f>
        <v>0</v>
      </c>
      <c r="V604">
        <f>(CF604+(U604+2*0.95*5.67E-8*(((CF604+$B$7)+273)^4-(CF604+273)^4)-44100*J604)/(1.84*29.3*R604+8*0.95*5.67E-8*(CF604+273)^3))</f>
        <v>0</v>
      </c>
      <c r="W604">
        <f>($C$7*CG604+$D$7*CH604+$E$7*V604)</f>
        <v>0</v>
      </c>
      <c r="X604">
        <f>0.61365*exp(17.502*W604/(240.97+W604))</f>
        <v>0</v>
      </c>
      <c r="Y604">
        <f>(Z604/AA604*100)</f>
        <v>0</v>
      </c>
      <c r="Z604">
        <f>BY604*(CD604+CE604)/1000</f>
        <v>0</v>
      </c>
      <c r="AA604">
        <f>0.61365*exp(17.502*CF604/(240.97+CF604))</f>
        <v>0</v>
      </c>
      <c r="AB604">
        <f>(X604-BY604*(CD604+CE604)/1000)</f>
        <v>0</v>
      </c>
      <c r="AC604">
        <f>(-J604*44100)</f>
        <v>0</v>
      </c>
      <c r="AD604">
        <f>2*29.3*R604*0.92*(CF604-W604)</f>
        <v>0</v>
      </c>
      <c r="AE604">
        <f>2*0.95*5.67E-8*(((CF604+$B$7)+273)^4-(W604+273)^4)</f>
        <v>0</v>
      </c>
      <c r="AF604">
        <f>U604+AE604+AC604+AD604</f>
        <v>0</v>
      </c>
      <c r="AG604">
        <v>6</v>
      </c>
      <c r="AH604">
        <v>1</v>
      </c>
      <c r="AI604">
        <f>IF(AG604*$H$13&gt;=AK604,1.0,(AK604/(AK604-AG604*$H$13)))</f>
        <v>0</v>
      </c>
      <c r="AJ604">
        <f>(AI604-1)*100</f>
        <v>0</v>
      </c>
      <c r="AK604">
        <f>MAX(0,($B$13+$C$13*CK604)/(1+$D$13*CK604)*CD604/(CF604+273)*$E$13)</f>
        <v>0</v>
      </c>
      <c r="AL604" t="s">
        <v>292</v>
      </c>
      <c r="AM604" t="s">
        <v>292</v>
      </c>
      <c r="AN604">
        <v>0</v>
      </c>
      <c r="AO604">
        <v>0</v>
      </c>
      <c r="AP604">
        <f>1-AN604/AO604</f>
        <v>0</v>
      </c>
      <c r="AQ604">
        <v>0</v>
      </c>
      <c r="AR604" t="s">
        <v>292</v>
      </c>
      <c r="AS604" t="s">
        <v>292</v>
      </c>
      <c r="AT604">
        <v>0</v>
      </c>
      <c r="AU604">
        <v>0</v>
      </c>
      <c r="AV604">
        <f>1-AT604/AU604</f>
        <v>0</v>
      </c>
      <c r="AW604">
        <v>0.5</v>
      </c>
      <c r="AX604">
        <f>BO604</f>
        <v>0</v>
      </c>
      <c r="AY604">
        <f>L604</f>
        <v>0</v>
      </c>
      <c r="AZ604">
        <f>AV604*AW604*AX604</f>
        <v>0</v>
      </c>
      <c r="BA604">
        <f>(AY604-AQ604)/AX604</f>
        <v>0</v>
      </c>
      <c r="BB604">
        <f>(AO604-AU604)/AU604</f>
        <v>0</v>
      </c>
      <c r="BC604">
        <f>AN604/(AP604+AN604/AU604)</f>
        <v>0</v>
      </c>
      <c r="BD604" t="s">
        <v>292</v>
      </c>
      <c r="BE604">
        <v>0</v>
      </c>
      <c r="BF604">
        <f>IF(BE604&lt;&gt;0, BE604, BC604)</f>
        <v>0</v>
      </c>
      <c r="BG604">
        <f>1-BF604/AU604</f>
        <v>0</v>
      </c>
      <c r="BH604">
        <f>(AU604-AT604)/(AU604-BF604)</f>
        <v>0</v>
      </c>
      <c r="BI604">
        <f>(AO604-AU604)/(AO604-BF604)</f>
        <v>0</v>
      </c>
      <c r="BJ604">
        <f>(AU604-AT604)/(AU604-AN604)</f>
        <v>0</v>
      </c>
      <c r="BK604">
        <f>(AO604-AU604)/(AO604-AN604)</f>
        <v>0</v>
      </c>
      <c r="BL604">
        <f>(BH604*BF604/AT604)</f>
        <v>0</v>
      </c>
      <c r="BM604">
        <f>(1-BL604)</f>
        <v>0</v>
      </c>
      <c r="BN604">
        <f>$B$11*CL604+$C$11*CM604+$F$11*CN604*(1-CQ604)</f>
        <v>0</v>
      </c>
      <c r="BO604">
        <f>BN604*BP604</f>
        <v>0</v>
      </c>
      <c r="BP604">
        <f>($B$11*$D$9+$C$11*$D$9+$F$11*((DA604+CS604)/MAX(DA604+CS604+DB604, 0.1)*$I$9+DB604/MAX(DA604+CS604+DB604, 0.1)*$J$9))/($B$11+$C$11+$F$11)</f>
        <v>0</v>
      </c>
      <c r="BQ604">
        <f>($B$11*$K$9+$C$11*$K$9+$F$11*((DA604+CS604)/MAX(DA604+CS604+DB604, 0.1)*$P$9+DB604/MAX(DA604+CS604+DB604, 0.1)*$Q$9))/($B$11+$C$11+$F$11)</f>
        <v>0</v>
      </c>
      <c r="BR604">
        <v>6</v>
      </c>
      <c r="BS604">
        <v>0.5</v>
      </c>
      <c r="BT604" t="s">
        <v>293</v>
      </c>
      <c r="BU604">
        <v>2</v>
      </c>
      <c r="BV604">
        <v>1626127487.6</v>
      </c>
      <c r="BW604">
        <v>400.333333333333</v>
      </c>
      <c r="BX604">
        <v>419.936333333333</v>
      </c>
      <c r="BY604">
        <v>20.8340333333333</v>
      </c>
      <c r="BZ604">
        <v>13.7462333333333</v>
      </c>
      <c r="CA604">
        <v>398.206333333333</v>
      </c>
      <c r="CB604">
        <v>20.7574333333333</v>
      </c>
      <c r="CC604">
        <v>900.034</v>
      </c>
      <c r="CD604">
        <v>100.768</v>
      </c>
      <c r="CE604">
        <v>0.113797666666667</v>
      </c>
      <c r="CF604">
        <v>36.3470333333333</v>
      </c>
      <c r="CG604">
        <v>33.5419333333333</v>
      </c>
      <c r="CH604">
        <v>999.9</v>
      </c>
      <c r="CI604">
        <v>0</v>
      </c>
      <c r="CJ604">
        <v>0</v>
      </c>
      <c r="CK604">
        <v>10020.8333333333</v>
      </c>
      <c r="CL604">
        <v>0</v>
      </c>
      <c r="CM604">
        <v>0.221023</v>
      </c>
      <c r="CN604">
        <v>1460.01666666667</v>
      </c>
      <c r="CO604">
        <v>0.972988</v>
      </c>
      <c r="CP604">
        <v>0.0270123</v>
      </c>
      <c r="CQ604">
        <v>0</v>
      </c>
      <c r="CR604">
        <v>884.68</v>
      </c>
      <c r="CS604">
        <v>4.99999</v>
      </c>
      <c r="CT604">
        <v>13050.7333333333</v>
      </c>
      <c r="CU604">
        <v>12728.4666666667</v>
      </c>
      <c r="CV604">
        <v>41.875</v>
      </c>
      <c r="CW604">
        <v>43.125</v>
      </c>
      <c r="CX604">
        <v>42.625</v>
      </c>
      <c r="CY604">
        <v>42.875</v>
      </c>
      <c r="CZ604">
        <v>44.687</v>
      </c>
      <c r="DA604">
        <v>1415.71</v>
      </c>
      <c r="DB604">
        <v>39.3066666666667</v>
      </c>
      <c r="DC604">
        <v>0</v>
      </c>
      <c r="DD604">
        <v>1626127497.7</v>
      </c>
      <c r="DE604">
        <v>0</v>
      </c>
      <c r="DF604">
        <v>884.871076923077</v>
      </c>
      <c r="DG604">
        <v>-2.06331624095464</v>
      </c>
      <c r="DH604">
        <v>2.35897444701943</v>
      </c>
      <c r="DI604">
        <v>13050.4846153846</v>
      </c>
      <c r="DJ604">
        <v>15</v>
      </c>
      <c r="DK604">
        <v>1626126261</v>
      </c>
      <c r="DL604" t="s">
        <v>294</v>
      </c>
      <c r="DM604">
        <v>1626126255</v>
      </c>
      <c r="DN604">
        <v>1626126261</v>
      </c>
      <c r="DO604">
        <v>7</v>
      </c>
      <c r="DP604">
        <v>0.339</v>
      </c>
      <c r="DQ604">
        <v>0.02</v>
      </c>
      <c r="DR604">
        <v>2.158</v>
      </c>
      <c r="DS604">
        <v>-0.064</v>
      </c>
      <c r="DT604">
        <v>420</v>
      </c>
      <c r="DU604">
        <v>4</v>
      </c>
      <c r="DV604">
        <v>0.09</v>
      </c>
      <c r="DW604">
        <v>0.05</v>
      </c>
      <c r="DX604">
        <v>-19.6622268292683</v>
      </c>
      <c r="DY604">
        <v>0.402842508710755</v>
      </c>
      <c r="DZ604">
        <v>0.0445910196820831</v>
      </c>
      <c r="EA604">
        <v>1</v>
      </c>
      <c r="EB604">
        <v>884.954085714286</v>
      </c>
      <c r="EC604">
        <v>-1.81279843444385</v>
      </c>
      <c r="ED604">
        <v>0.287881560112939</v>
      </c>
      <c r="EE604">
        <v>1</v>
      </c>
      <c r="EF604">
        <v>7.07135414634146</v>
      </c>
      <c r="EG604">
        <v>0.242568083623698</v>
      </c>
      <c r="EH604">
        <v>0.0281762188236479</v>
      </c>
      <c r="EI604">
        <v>0</v>
      </c>
      <c r="EJ604">
        <v>2</v>
      </c>
      <c r="EK604">
        <v>3</v>
      </c>
      <c r="EL604" t="s">
        <v>340</v>
      </c>
      <c r="EM604">
        <v>100</v>
      </c>
      <c r="EN604">
        <v>100</v>
      </c>
      <c r="EO604">
        <v>2.127</v>
      </c>
      <c r="EP604">
        <v>0.0768</v>
      </c>
      <c r="EQ604">
        <v>1.36772170046793</v>
      </c>
      <c r="ER604">
        <v>0.00225868272383977</v>
      </c>
      <c r="ES604">
        <v>-9.96746185667655e-07</v>
      </c>
      <c r="ET604">
        <v>2.83711317370827e-10</v>
      </c>
      <c r="EU604">
        <v>-0.063082517618382</v>
      </c>
      <c r="EV604">
        <v>-0.00217948432402501</v>
      </c>
      <c r="EW604">
        <v>0.000453263451741206</v>
      </c>
      <c r="EX604">
        <v>-1.16319206543697e-06</v>
      </c>
      <c r="EY604">
        <v>-2</v>
      </c>
      <c r="EZ604">
        <v>2196</v>
      </c>
      <c r="FA604">
        <v>1</v>
      </c>
      <c r="FB604">
        <v>25</v>
      </c>
      <c r="FC604">
        <v>20.6</v>
      </c>
      <c r="FD604">
        <v>20.5</v>
      </c>
      <c r="FE604">
        <v>18</v>
      </c>
      <c r="FF604">
        <v>952.154</v>
      </c>
      <c r="FG604">
        <v>439.596</v>
      </c>
      <c r="FH604">
        <v>44.7067</v>
      </c>
      <c r="FI604">
        <v>26.072</v>
      </c>
      <c r="FJ604">
        <v>30.0007</v>
      </c>
      <c r="FK604">
        <v>25.8649</v>
      </c>
      <c r="FL604">
        <v>25.8689</v>
      </c>
      <c r="FM604">
        <v>25.5067</v>
      </c>
      <c r="FN604">
        <v>27.6069</v>
      </c>
      <c r="FO604">
        <v>0</v>
      </c>
      <c r="FP604">
        <v>46.76</v>
      </c>
      <c r="FQ604">
        <v>420</v>
      </c>
      <c r="FR604">
        <v>13.8483</v>
      </c>
      <c r="FS604">
        <v>101.39</v>
      </c>
      <c r="FT604">
        <v>101.985</v>
      </c>
    </row>
    <row r="605" spans="1:176">
      <c r="A605">
        <v>589</v>
      </c>
      <c r="B605">
        <v>1626127490.6</v>
      </c>
      <c r="C605">
        <v>1176.09999990463</v>
      </c>
      <c r="D605" t="s">
        <v>1472</v>
      </c>
      <c r="E605" t="s">
        <v>1473</v>
      </c>
      <c r="F605">
        <v>1</v>
      </c>
      <c r="I605">
        <v>1626127489.6</v>
      </c>
      <c r="J605">
        <f>(K605)/1000</f>
        <v>0</v>
      </c>
      <c r="K605">
        <f>1000*CC605*AI605*(BY605-BZ605)/(100*BR605*(1000-AI605*BY605))</f>
        <v>0</v>
      </c>
      <c r="L605">
        <f>CC605*AI605*(BX605-BW605*(1000-AI605*BZ605)/(1000-AI605*BY605))/(100*BR605)</f>
        <v>0</v>
      </c>
      <c r="M605">
        <f>BW605 - IF(AI605&gt;1, L605*BR605*100.0/(AK605*CK605), 0)</f>
        <v>0</v>
      </c>
      <c r="N605">
        <f>((T605-J605/2)*M605-L605)/(T605+J605/2)</f>
        <v>0</v>
      </c>
      <c r="O605">
        <f>N605*(CD605+CE605)/1000.0</f>
        <v>0</v>
      </c>
      <c r="P605">
        <f>(BW605 - IF(AI605&gt;1, L605*BR605*100.0/(AK605*CK605), 0))*(CD605+CE605)/1000.0</f>
        <v>0</v>
      </c>
      <c r="Q605">
        <f>2.0/((1/S605-1/R605)+SIGN(S605)*SQRT((1/S605-1/R605)*(1/S605-1/R605) + 4*BS605/((BS605+1)*(BS605+1))*(2*1/S605*1/R605-1/R605*1/R605)))</f>
        <v>0</v>
      </c>
      <c r="R605">
        <f>IF(LEFT(BT605,1)&lt;&gt;"0",IF(LEFT(BT605,1)="1",3.0,BU605),$D$5+$E$5*(CK605*CD605/($K$5*1000))+$F$5*(CK605*CD605/($K$5*1000))*MAX(MIN(BR605,$J$5),$I$5)*MAX(MIN(BR605,$J$5),$I$5)+$G$5*MAX(MIN(BR605,$J$5),$I$5)*(CK605*CD605/($K$5*1000))+$H$5*(CK605*CD605/($K$5*1000))*(CK605*CD605/($K$5*1000)))</f>
        <v>0</v>
      </c>
      <c r="S605">
        <f>J605*(1000-(1000*0.61365*exp(17.502*W605/(240.97+W605))/(CD605+CE605)+BY605)/2)/(1000*0.61365*exp(17.502*W605/(240.97+W605))/(CD605+CE605)-BY605)</f>
        <v>0</v>
      </c>
      <c r="T605">
        <f>1/((BS605+1)/(Q605/1.6)+1/(R605/1.37)) + BS605/((BS605+1)/(Q605/1.6) + BS605/(R605/1.37))</f>
        <v>0</v>
      </c>
      <c r="U605">
        <f>(BN605*BQ605)</f>
        <v>0</v>
      </c>
      <c r="V605">
        <f>(CF605+(U605+2*0.95*5.67E-8*(((CF605+$B$7)+273)^4-(CF605+273)^4)-44100*J605)/(1.84*29.3*R605+8*0.95*5.67E-8*(CF605+273)^3))</f>
        <v>0</v>
      </c>
      <c r="W605">
        <f>($C$7*CG605+$D$7*CH605+$E$7*V605)</f>
        <v>0</v>
      </c>
      <c r="X605">
        <f>0.61365*exp(17.502*W605/(240.97+W605))</f>
        <v>0</v>
      </c>
      <c r="Y605">
        <f>(Z605/AA605*100)</f>
        <v>0</v>
      </c>
      <c r="Z605">
        <f>BY605*(CD605+CE605)/1000</f>
        <v>0</v>
      </c>
      <c r="AA605">
        <f>0.61365*exp(17.502*CF605/(240.97+CF605))</f>
        <v>0</v>
      </c>
      <c r="AB605">
        <f>(X605-BY605*(CD605+CE605)/1000)</f>
        <v>0</v>
      </c>
      <c r="AC605">
        <f>(-J605*44100)</f>
        <v>0</v>
      </c>
      <c r="AD605">
        <f>2*29.3*R605*0.92*(CF605-W605)</f>
        <v>0</v>
      </c>
      <c r="AE605">
        <f>2*0.95*5.67E-8*(((CF605+$B$7)+273)^4-(W605+273)^4)</f>
        <v>0</v>
      </c>
      <c r="AF605">
        <f>U605+AE605+AC605+AD605</f>
        <v>0</v>
      </c>
      <c r="AG605">
        <v>7</v>
      </c>
      <c r="AH605">
        <v>1</v>
      </c>
      <c r="AI605">
        <f>IF(AG605*$H$13&gt;=AK605,1.0,(AK605/(AK605-AG605*$H$13)))</f>
        <v>0</v>
      </c>
      <c r="AJ605">
        <f>(AI605-1)*100</f>
        <v>0</v>
      </c>
      <c r="AK605">
        <f>MAX(0,($B$13+$C$13*CK605)/(1+$D$13*CK605)*CD605/(CF605+273)*$E$13)</f>
        <v>0</v>
      </c>
      <c r="AL605" t="s">
        <v>292</v>
      </c>
      <c r="AM605" t="s">
        <v>292</v>
      </c>
      <c r="AN605">
        <v>0</v>
      </c>
      <c r="AO605">
        <v>0</v>
      </c>
      <c r="AP605">
        <f>1-AN605/AO605</f>
        <v>0</v>
      </c>
      <c r="AQ605">
        <v>0</v>
      </c>
      <c r="AR605" t="s">
        <v>292</v>
      </c>
      <c r="AS605" t="s">
        <v>292</v>
      </c>
      <c r="AT605">
        <v>0</v>
      </c>
      <c r="AU605">
        <v>0</v>
      </c>
      <c r="AV605">
        <f>1-AT605/AU605</f>
        <v>0</v>
      </c>
      <c r="AW605">
        <v>0.5</v>
      </c>
      <c r="AX605">
        <f>BO605</f>
        <v>0</v>
      </c>
      <c r="AY605">
        <f>L605</f>
        <v>0</v>
      </c>
      <c r="AZ605">
        <f>AV605*AW605*AX605</f>
        <v>0</v>
      </c>
      <c r="BA605">
        <f>(AY605-AQ605)/AX605</f>
        <v>0</v>
      </c>
      <c r="BB605">
        <f>(AO605-AU605)/AU605</f>
        <v>0</v>
      </c>
      <c r="BC605">
        <f>AN605/(AP605+AN605/AU605)</f>
        <v>0</v>
      </c>
      <c r="BD605" t="s">
        <v>292</v>
      </c>
      <c r="BE605">
        <v>0</v>
      </c>
      <c r="BF605">
        <f>IF(BE605&lt;&gt;0, BE605, BC605)</f>
        <v>0</v>
      </c>
      <c r="BG605">
        <f>1-BF605/AU605</f>
        <v>0</v>
      </c>
      <c r="BH605">
        <f>(AU605-AT605)/(AU605-BF605)</f>
        <v>0</v>
      </c>
      <c r="BI605">
        <f>(AO605-AU605)/(AO605-BF605)</f>
        <v>0</v>
      </c>
      <c r="BJ605">
        <f>(AU605-AT605)/(AU605-AN605)</f>
        <v>0</v>
      </c>
      <c r="BK605">
        <f>(AO605-AU605)/(AO605-AN605)</f>
        <v>0</v>
      </c>
      <c r="BL605">
        <f>(BH605*BF605/AT605)</f>
        <v>0</v>
      </c>
      <c r="BM605">
        <f>(1-BL605)</f>
        <v>0</v>
      </c>
      <c r="BN605">
        <f>$B$11*CL605+$C$11*CM605+$F$11*CN605*(1-CQ605)</f>
        <v>0</v>
      </c>
      <c r="BO605">
        <f>BN605*BP605</f>
        <v>0</v>
      </c>
      <c r="BP605">
        <f>($B$11*$D$9+$C$11*$D$9+$F$11*((DA605+CS605)/MAX(DA605+CS605+DB605, 0.1)*$I$9+DB605/MAX(DA605+CS605+DB605, 0.1)*$J$9))/($B$11+$C$11+$F$11)</f>
        <v>0</v>
      </c>
      <c r="BQ605">
        <f>($B$11*$K$9+$C$11*$K$9+$F$11*((DA605+CS605)/MAX(DA605+CS605+DB605, 0.1)*$P$9+DB605/MAX(DA605+CS605+DB605, 0.1)*$Q$9))/($B$11+$C$11+$F$11)</f>
        <v>0</v>
      </c>
      <c r="BR605">
        <v>6</v>
      </c>
      <c r="BS605">
        <v>0.5</v>
      </c>
      <c r="BT605" t="s">
        <v>293</v>
      </c>
      <c r="BU605">
        <v>2</v>
      </c>
      <c r="BV605">
        <v>1626127489.6</v>
      </c>
      <c r="BW605">
        <v>400.351333333333</v>
      </c>
      <c r="BX605">
        <v>419.977333333333</v>
      </c>
      <c r="BY605">
        <v>20.8732666666667</v>
      </c>
      <c r="BZ605">
        <v>13.7693666666667</v>
      </c>
      <c r="CA605">
        <v>398.224333333333</v>
      </c>
      <c r="CB605">
        <v>20.7961</v>
      </c>
      <c r="CC605">
        <v>900.039</v>
      </c>
      <c r="CD605">
        <v>100.769</v>
      </c>
      <c r="CE605">
        <v>0.113915333333333</v>
      </c>
      <c r="CF605">
        <v>36.3711666666667</v>
      </c>
      <c r="CG605">
        <v>33.5678666666667</v>
      </c>
      <c r="CH605">
        <v>999.9</v>
      </c>
      <c r="CI605">
        <v>0</v>
      </c>
      <c r="CJ605">
        <v>0</v>
      </c>
      <c r="CK605">
        <v>9986.86</v>
      </c>
      <c r="CL605">
        <v>0</v>
      </c>
      <c r="CM605">
        <v>0.221023</v>
      </c>
      <c r="CN605">
        <v>1460.02333333333</v>
      </c>
      <c r="CO605">
        <v>0.972990666666667</v>
      </c>
      <c r="CP605">
        <v>0.0270091666666667</v>
      </c>
      <c r="CQ605">
        <v>0</v>
      </c>
      <c r="CR605">
        <v>884.775666666667</v>
      </c>
      <c r="CS605">
        <v>4.99999</v>
      </c>
      <c r="CT605">
        <v>13050.3666666667</v>
      </c>
      <c r="CU605">
        <v>12728.5333333333</v>
      </c>
      <c r="CV605">
        <v>41.8956666666667</v>
      </c>
      <c r="CW605">
        <v>43.125</v>
      </c>
      <c r="CX605">
        <v>42.625</v>
      </c>
      <c r="CY605">
        <v>42.875</v>
      </c>
      <c r="CZ605">
        <v>44.687</v>
      </c>
      <c r="DA605">
        <v>1415.72333333333</v>
      </c>
      <c r="DB605">
        <v>39.3</v>
      </c>
      <c r="DC605">
        <v>0</v>
      </c>
      <c r="DD605">
        <v>1626127500.1</v>
      </c>
      <c r="DE605">
        <v>0</v>
      </c>
      <c r="DF605">
        <v>884.835769230769</v>
      </c>
      <c r="DG605">
        <v>-1.31124786859833</v>
      </c>
      <c r="DH605">
        <v>-2.32478623619972</v>
      </c>
      <c r="DI605">
        <v>13050.6538461538</v>
      </c>
      <c r="DJ605">
        <v>15</v>
      </c>
      <c r="DK605">
        <v>1626126261</v>
      </c>
      <c r="DL605" t="s">
        <v>294</v>
      </c>
      <c r="DM605">
        <v>1626126255</v>
      </c>
      <c r="DN605">
        <v>1626126261</v>
      </c>
      <c r="DO605">
        <v>7</v>
      </c>
      <c r="DP605">
        <v>0.339</v>
      </c>
      <c r="DQ605">
        <v>0.02</v>
      </c>
      <c r="DR605">
        <v>2.158</v>
      </c>
      <c r="DS605">
        <v>-0.064</v>
      </c>
      <c r="DT605">
        <v>420</v>
      </c>
      <c r="DU605">
        <v>4</v>
      </c>
      <c r="DV605">
        <v>0.09</v>
      </c>
      <c r="DW605">
        <v>0.05</v>
      </c>
      <c r="DX605">
        <v>-19.6558585365854</v>
      </c>
      <c r="DY605">
        <v>0.425326829268277</v>
      </c>
      <c r="DZ605">
        <v>0.0455572862401365</v>
      </c>
      <c r="EA605">
        <v>1</v>
      </c>
      <c r="EB605">
        <v>884.918151515152</v>
      </c>
      <c r="EC605">
        <v>-1.61798698554558</v>
      </c>
      <c r="ED605">
        <v>0.270576278519941</v>
      </c>
      <c r="EE605">
        <v>1</v>
      </c>
      <c r="EF605">
        <v>7.07893024390244</v>
      </c>
      <c r="EG605">
        <v>0.177882857142846</v>
      </c>
      <c r="EH605">
        <v>0.0224407233794762</v>
      </c>
      <c r="EI605">
        <v>0</v>
      </c>
      <c r="EJ605">
        <v>2</v>
      </c>
      <c r="EK605">
        <v>3</v>
      </c>
      <c r="EL605" t="s">
        <v>340</v>
      </c>
      <c r="EM605">
        <v>100</v>
      </c>
      <c r="EN605">
        <v>100</v>
      </c>
      <c r="EO605">
        <v>2.127</v>
      </c>
      <c r="EP605">
        <v>0.0775</v>
      </c>
      <c r="EQ605">
        <v>1.36772170046793</v>
      </c>
      <c r="ER605">
        <v>0.00225868272383977</v>
      </c>
      <c r="ES605">
        <v>-9.96746185667655e-07</v>
      </c>
      <c r="ET605">
        <v>2.83711317370827e-10</v>
      </c>
      <c r="EU605">
        <v>-0.063082517618382</v>
      </c>
      <c r="EV605">
        <v>-0.00217948432402501</v>
      </c>
      <c r="EW605">
        <v>0.000453263451741206</v>
      </c>
      <c r="EX605">
        <v>-1.16319206543697e-06</v>
      </c>
      <c r="EY605">
        <v>-2</v>
      </c>
      <c r="EZ605">
        <v>2196</v>
      </c>
      <c r="FA605">
        <v>1</v>
      </c>
      <c r="FB605">
        <v>25</v>
      </c>
      <c r="FC605">
        <v>20.6</v>
      </c>
      <c r="FD605">
        <v>20.5</v>
      </c>
      <c r="FE605">
        <v>18</v>
      </c>
      <c r="FF605">
        <v>951.898</v>
      </c>
      <c r="FG605">
        <v>439.754</v>
      </c>
      <c r="FH605">
        <v>44.7365</v>
      </c>
      <c r="FI605">
        <v>26.0764</v>
      </c>
      <c r="FJ605">
        <v>30.0007</v>
      </c>
      <c r="FK605">
        <v>25.8681</v>
      </c>
      <c r="FL605">
        <v>25.8715</v>
      </c>
      <c r="FM605">
        <v>25.5059</v>
      </c>
      <c r="FN605">
        <v>27.1359</v>
      </c>
      <c r="FO605">
        <v>0</v>
      </c>
      <c r="FP605">
        <v>46.86</v>
      </c>
      <c r="FQ605">
        <v>420</v>
      </c>
      <c r="FR605">
        <v>13.9625</v>
      </c>
      <c r="FS605">
        <v>101.39</v>
      </c>
      <c r="FT605">
        <v>101.985</v>
      </c>
    </row>
    <row r="606" spans="1:176">
      <c r="A606">
        <v>590</v>
      </c>
      <c r="B606">
        <v>1626127492.6</v>
      </c>
      <c r="C606">
        <v>1178.09999990463</v>
      </c>
      <c r="D606" t="s">
        <v>1474</v>
      </c>
      <c r="E606" t="s">
        <v>1475</v>
      </c>
      <c r="F606">
        <v>1</v>
      </c>
      <c r="I606">
        <v>1626127491.6</v>
      </c>
      <c r="J606">
        <f>(K606)/1000</f>
        <v>0</v>
      </c>
      <c r="K606">
        <f>1000*CC606*AI606*(BY606-BZ606)/(100*BR606*(1000-AI606*BY606))</f>
        <v>0</v>
      </c>
      <c r="L606">
        <f>CC606*AI606*(BX606-BW606*(1000-AI606*BZ606)/(1000-AI606*BY606))/(100*BR606)</f>
        <v>0</v>
      </c>
      <c r="M606">
        <f>BW606 - IF(AI606&gt;1, L606*BR606*100.0/(AK606*CK606), 0)</f>
        <v>0</v>
      </c>
      <c r="N606">
        <f>((T606-J606/2)*M606-L606)/(T606+J606/2)</f>
        <v>0</v>
      </c>
      <c r="O606">
        <f>N606*(CD606+CE606)/1000.0</f>
        <v>0</v>
      </c>
      <c r="P606">
        <f>(BW606 - IF(AI606&gt;1, L606*BR606*100.0/(AK606*CK606), 0))*(CD606+CE606)/1000.0</f>
        <v>0</v>
      </c>
      <c r="Q606">
        <f>2.0/((1/S606-1/R606)+SIGN(S606)*SQRT((1/S606-1/R606)*(1/S606-1/R606) + 4*BS606/((BS606+1)*(BS606+1))*(2*1/S606*1/R606-1/R606*1/R606)))</f>
        <v>0</v>
      </c>
      <c r="R606">
        <f>IF(LEFT(BT606,1)&lt;&gt;"0",IF(LEFT(BT606,1)="1",3.0,BU606),$D$5+$E$5*(CK606*CD606/($K$5*1000))+$F$5*(CK606*CD606/($K$5*1000))*MAX(MIN(BR606,$J$5),$I$5)*MAX(MIN(BR606,$J$5),$I$5)+$G$5*MAX(MIN(BR606,$J$5),$I$5)*(CK606*CD606/($K$5*1000))+$H$5*(CK606*CD606/($K$5*1000))*(CK606*CD606/($K$5*1000)))</f>
        <v>0</v>
      </c>
      <c r="S606">
        <f>J606*(1000-(1000*0.61365*exp(17.502*W606/(240.97+W606))/(CD606+CE606)+BY606)/2)/(1000*0.61365*exp(17.502*W606/(240.97+W606))/(CD606+CE606)-BY606)</f>
        <v>0</v>
      </c>
      <c r="T606">
        <f>1/((BS606+1)/(Q606/1.6)+1/(R606/1.37)) + BS606/((BS606+1)/(Q606/1.6) + BS606/(R606/1.37))</f>
        <v>0</v>
      </c>
      <c r="U606">
        <f>(BN606*BQ606)</f>
        <v>0</v>
      </c>
      <c r="V606">
        <f>(CF606+(U606+2*0.95*5.67E-8*(((CF606+$B$7)+273)^4-(CF606+273)^4)-44100*J606)/(1.84*29.3*R606+8*0.95*5.67E-8*(CF606+273)^3))</f>
        <v>0</v>
      </c>
      <c r="W606">
        <f>($C$7*CG606+$D$7*CH606+$E$7*V606)</f>
        <v>0</v>
      </c>
      <c r="X606">
        <f>0.61365*exp(17.502*W606/(240.97+W606))</f>
        <v>0</v>
      </c>
      <c r="Y606">
        <f>(Z606/AA606*100)</f>
        <v>0</v>
      </c>
      <c r="Z606">
        <f>BY606*(CD606+CE606)/1000</f>
        <v>0</v>
      </c>
      <c r="AA606">
        <f>0.61365*exp(17.502*CF606/(240.97+CF606))</f>
        <v>0</v>
      </c>
      <c r="AB606">
        <f>(X606-BY606*(CD606+CE606)/1000)</f>
        <v>0</v>
      </c>
      <c r="AC606">
        <f>(-J606*44100)</f>
        <v>0</v>
      </c>
      <c r="AD606">
        <f>2*29.3*R606*0.92*(CF606-W606)</f>
        <v>0</v>
      </c>
      <c r="AE606">
        <f>2*0.95*5.67E-8*(((CF606+$B$7)+273)^4-(W606+273)^4)</f>
        <v>0</v>
      </c>
      <c r="AF606">
        <f>U606+AE606+AC606+AD606</f>
        <v>0</v>
      </c>
      <c r="AG606">
        <v>6</v>
      </c>
      <c r="AH606">
        <v>1</v>
      </c>
      <c r="AI606">
        <f>IF(AG606*$H$13&gt;=AK606,1.0,(AK606/(AK606-AG606*$H$13)))</f>
        <v>0</v>
      </c>
      <c r="AJ606">
        <f>(AI606-1)*100</f>
        <v>0</v>
      </c>
      <c r="AK606">
        <f>MAX(0,($B$13+$C$13*CK606)/(1+$D$13*CK606)*CD606/(CF606+273)*$E$13)</f>
        <v>0</v>
      </c>
      <c r="AL606" t="s">
        <v>292</v>
      </c>
      <c r="AM606" t="s">
        <v>292</v>
      </c>
      <c r="AN606">
        <v>0</v>
      </c>
      <c r="AO606">
        <v>0</v>
      </c>
      <c r="AP606">
        <f>1-AN606/AO606</f>
        <v>0</v>
      </c>
      <c r="AQ606">
        <v>0</v>
      </c>
      <c r="AR606" t="s">
        <v>292</v>
      </c>
      <c r="AS606" t="s">
        <v>292</v>
      </c>
      <c r="AT606">
        <v>0</v>
      </c>
      <c r="AU606">
        <v>0</v>
      </c>
      <c r="AV606">
        <f>1-AT606/AU606</f>
        <v>0</v>
      </c>
      <c r="AW606">
        <v>0.5</v>
      </c>
      <c r="AX606">
        <f>BO606</f>
        <v>0</v>
      </c>
      <c r="AY606">
        <f>L606</f>
        <v>0</v>
      </c>
      <c r="AZ606">
        <f>AV606*AW606*AX606</f>
        <v>0</v>
      </c>
      <c r="BA606">
        <f>(AY606-AQ606)/AX606</f>
        <v>0</v>
      </c>
      <c r="BB606">
        <f>(AO606-AU606)/AU606</f>
        <v>0</v>
      </c>
      <c r="BC606">
        <f>AN606/(AP606+AN606/AU606)</f>
        <v>0</v>
      </c>
      <c r="BD606" t="s">
        <v>292</v>
      </c>
      <c r="BE606">
        <v>0</v>
      </c>
      <c r="BF606">
        <f>IF(BE606&lt;&gt;0, BE606, BC606)</f>
        <v>0</v>
      </c>
      <c r="BG606">
        <f>1-BF606/AU606</f>
        <v>0</v>
      </c>
      <c r="BH606">
        <f>(AU606-AT606)/(AU606-BF606)</f>
        <v>0</v>
      </c>
      <c r="BI606">
        <f>(AO606-AU606)/(AO606-BF606)</f>
        <v>0</v>
      </c>
      <c r="BJ606">
        <f>(AU606-AT606)/(AU606-AN606)</f>
        <v>0</v>
      </c>
      <c r="BK606">
        <f>(AO606-AU606)/(AO606-AN606)</f>
        <v>0</v>
      </c>
      <c r="BL606">
        <f>(BH606*BF606/AT606)</f>
        <v>0</v>
      </c>
      <c r="BM606">
        <f>(1-BL606)</f>
        <v>0</v>
      </c>
      <c r="BN606">
        <f>$B$11*CL606+$C$11*CM606+$F$11*CN606*(1-CQ606)</f>
        <v>0</v>
      </c>
      <c r="BO606">
        <f>BN606*BP606</f>
        <v>0</v>
      </c>
      <c r="BP606">
        <f>($B$11*$D$9+$C$11*$D$9+$F$11*((DA606+CS606)/MAX(DA606+CS606+DB606, 0.1)*$I$9+DB606/MAX(DA606+CS606+DB606, 0.1)*$J$9))/($B$11+$C$11+$F$11)</f>
        <v>0</v>
      </c>
      <c r="BQ606">
        <f>($B$11*$K$9+$C$11*$K$9+$F$11*((DA606+CS606)/MAX(DA606+CS606+DB606, 0.1)*$P$9+DB606/MAX(DA606+CS606+DB606, 0.1)*$Q$9))/($B$11+$C$11+$F$11)</f>
        <v>0</v>
      </c>
      <c r="BR606">
        <v>6</v>
      </c>
      <c r="BS606">
        <v>0.5</v>
      </c>
      <c r="BT606" t="s">
        <v>293</v>
      </c>
      <c r="BU606">
        <v>2</v>
      </c>
      <c r="BV606">
        <v>1626127491.6</v>
      </c>
      <c r="BW606">
        <v>400.398333333333</v>
      </c>
      <c r="BX606">
        <v>419.98</v>
      </c>
      <c r="BY606">
        <v>20.9063333333333</v>
      </c>
      <c r="BZ606">
        <v>13.7765</v>
      </c>
      <c r="CA606">
        <v>398.271333333333</v>
      </c>
      <c r="CB606">
        <v>20.8286666666667</v>
      </c>
      <c r="CC606">
        <v>900.020666666667</v>
      </c>
      <c r="CD606">
        <v>100.769</v>
      </c>
      <c r="CE606">
        <v>0.112789666666667</v>
      </c>
      <c r="CF606">
        <v>36.3995333333333</v>
      </c>
      <c r="CG606">
        <v>33.5911333333333</v>
      </c>
      <c r="CH606">
        <v>999.9</v>
      </c>
      <c r="CI606">
        <v>0</v>
      </c>
      <c r="CJ606">
        <v>0</v>
      </c>
      <c r="CK606">
        <v>10001.65</v>
      </c>
      <c r="CL606">
        <v>0</v>
      </c>
      <c r="CM606">
        <v>0.221023</v>
      </c>
      <c r="CN606">
        <v>1460.01</v>
      </c>
      <c r="CO606">
        <v>0.972997666666667</v>
      </c>
      <c r="CP606">
        <v>0.0270022</v>
      </c>
      <c r="CQ606">
        <v>0</v>
      </c>
      <c r="CR606">
        <v>884.874666666667</v>
      </c>
      <c r="CS606">
        <v>4.99999</v>
      </c>
      <c r="CT606">
        <v>13049.5666666667</v>
      </c>
      <c r="CU606">
        <v>12728.4</v>
      </c>
      <c r="CV606">
        <v>41.9163333333333</v>
      </c>
      <c r="CW606">
        <v>43.125</v>
      </c>
      <c r="CX606">
        <v>42.625</v>
      </c>
      <c r="CY606">
        <v>42.875</v>
      </c>
      <c r="CZ606">
        <v>44.687</v>
      </c>
      <c r="DA606">
        <v>1415.72</v>
      </c>
      <c r="DB606">
        <v>39.29</v>
      </c>
      <c r="DC606">
        <v>0</v>
      </c>
      <c r="DD606">
        <v>1626127501.9</v>
      </c>
      <c r="DE606">
        <v>0</v>
      </c>
      <c r="DF606">
        <v>884.77508</v>
      </c>
      <c r="DG606">
        <v>-0.157307692119643</v>
      </c>
      <c r="DH606">
        <v>-1.26153839470694</v>
      </c>
      <c r="DI606">
        <v>13050.38</v>
      </c>
      <c r="DJ606">
        <v>15</v>
      </c>
      <c r="DK606">
        <v>1626126261</v>
      </c>
      <c r="DL606" t="s">
        <v>294</v>
      </c>
      <c r="DM606">
        <v>1626126255</v>
      </c>
      <c r="DN606">
        <v>1626126261</v>
      </c>
      <c r="DO606">
        <v>7</v>
      </c>
      <c r="DP606">
        <v>0.339</v>
      </c>
      <c r="DQ606">
        <v>0.02</v>
      </c>
      <c r="DR606">
        <v>2.158</v>
      </c>
      <c r="DS606">
        <v>-0.064</v>
      </c>
      <c r="DT606">
        <v>420</v>
      </c>
      <c r="DU606">
        <v>4</v>
      </c>
      <c r="DV606">
        <v>0.09</v>
      </c>
      <c r="DW606">
        <v>0.05</v>
      </c>
      <c r="DX606">
        <v>-19.6437048780488</v>
      </c>
      <c r="DY606">
        <v>0.374124041811831</v>
      </c>
      <c r="DZ606">
        <v>0.0415540198003814</v>
      </c>
      <c r="EA606">
        <v>1</v>
      </c>
      <c r="EB606">
        <v>884.882151515152</v>
      </c>
      <c r="EC606">
        <v>-1.19125480512746</v>
      </c>
      <c r="ED606">
        <v>0.252784867356353</v>
      </c>
      <c r="EE606">
        <v>1</v>
      </c>
      <c r="EF606">
        <v>7.0883712195122</v>
      </c>
      <c r="EG606">
        <v>0.138965226480834</v>
      </c>
      <c r="EH606">
        <v>0.0170036104050132</v>
      </c>
      <c r="EI606">
        <v>0</v>
      </c>
      <c r="EJ606">
        <v>2</v>
      </c>
      <c r="EK606">
        <v>3</v>
      </c>
      <c r="EL606" t="s">
        <v>340</v>
      </c>
      <c r="EM606">
        <v>100</v>
      </c>
      <c r="EN606">
        <v>100</v>
      </c>
      <c r="EO606">
        <v>2.127</v>
      </c>
      <c r="EP606">
        <v>0.0779</v>
      </c>
      <c r="EQ606">
        <v>1.36772170046793</v>
      </c>
      <c r="ER606">
        <v>0.00225868272383977</v>
      </c>
      <c r="ES606">
        <v>-9.96746185667655e-07</v>
      </c>
      <c r="ET606">
        <v>2.83711317370827e-10</v>
      </c>
      <c r="EU606">
        <v>-0.063082517618382</v>
      </c>
      <c r="EV606">
        <v>-0.00217948432402501</v>
      </c>
      <c r="EW606">
        <v>0.000453263451741206</v>
      </c>
      <c r="EX606">
        <v>-1.16319206543697e-06</v>
      </c>
      <c r="EY606">
        <v>-2</v>
      </c>
      <c r="EZ606">
        <v>2196</v>
      </c>
      <c r="FA606">
        <v>1</v>
      </c>
      <c r="FB606">
        <v>25</v>
      </c>
      <c r="FC606">
        <v>20.6</v>
      </c>
      <c r="FD606">
        <v>20.5</v>
      </c>
      <c r="FE606">
        <v>18</v>
      </c>
      <c r="FF606">
        <v>952.269</v>
      </c>
      <c r="FG606">
        <v>439.837</v>
      </c>
      <c r="FH606">
        <v>44.768</v>
      </c>
      <c r="FI606">
        <v>26.0808</v>
      </c>
      <c r="FJ606">
        <v>30.0006</v>
      </c>
      <c r="FK606">
        <v>25.8714</v>
      </c>
      <c r="FL606">
        <v>25.8742</v>
      </c>
      <c r="FM606">
        <v>25.5079</v>
      </c>
      <c r="FN606">
        <v>26.8154</v>
      </c>
      <c r="FO606">
        <v>0</v>
      </c>
      <c r="FP606">
        <v>46.86</v>
      </c>
      <c r="FQ606">
        <v>420</v>
      </c>
      <c r="FR606">
        <v>13.9872</v>
      </c>
      <c r="FS606">
        <v>101.389</v>
      </c>
      <c r="FT606">
        <v>101.984</v>
      </c>
    </row>
    <row r="607" spans="1:176">
      <c r="A607">
        <v>591</v>
      </c>
      <c r="B607">
        <v>1626127494.6</v>
      </c>
      <c r="C607">
        <v>1180.09999990463</v>
      </c>
      <c r="D607" t="s">
        <v>1476</v>
      </c>
      <c r="E607" t="s">
        <v>1477</v>
      </c>
      <c r="F607">
        <v>1</v>
      </c>
      <c r="I607">
        <v>1626127493.6</v>
      </c>
      <c r="J607">
        <f>(K607)/1000</f>
        <v>0</v>
      </c>
      <c r="K607">
        <f>1000*CC607*AI607*(BY607-BZ607)/(100*BR607*(1000-AI607*BY607))</f>
        <v>0</v>
      </c>
      <c r="L607">
        <f>CC607*AI607*(BX607-BW607*(1000-AI607*BZ607)/(1000-AI607*BY607))/(100*BR607)</f>
        <v>0</v>
      </c>
      <c r="M607">
        <f>BW607 - IF(AI607&gt;1, L607*BR607*100.0/(AK607*CK607), 0)</f>
        <v>0</v>
      </c>
      <c r="N607">
        <f>((T607-J607/2)*M607-L607)/(T607+J607/2)</f>
        <v>0</v>
      </c>
      <c r="O607">
        <f>N607*(CD607+CE607)/1000.0</f>
        <v>0</v>
      </c>
      <c r="P607">
        <f>(BW607 - IF(AI607&gt;1, L607*BR607*100.0/(AK607*CK607), 0))*(CD607+CE607)/1000.0</f>
        <v>0</v>
      </c>
      <c r="Q607">
        <f>2.0/((1/S607-1/R607)+SIGN(S607)*SQRT((1/S607-1/R607)*(1/S607-1/R607) + 4*BS607/((BS607+1)*(BS607+1))*(2*1/S607*1/R607-1/R607*1/R607)))</f>
        <v>0</v>
      </c>
      <c r="R607">
        <f>IF(LEFT(BT607,1)&lt;&gt;"0",IF(LEFT(BT607,1)="1",3.0,BU607),$D$5+$E$5*(CK607*CD607/($K$5*1000))+$F$5*(CK607*CD607/($K$5*1000))*MAX(MIN(BR607,$J$5),$I$5)*MAX(MIN(BR607,$J$5),$I$5)+$G$5*MAX(MIN(BR607,$J$5),$I$5)*(CK607*CD607/($K$5*1000))+$H$5*(CK607*CD607/($K$5*1000))*(CK607*CD607/($K$5*1000)))</f>
        <v>0</v>
      </c>
      <c r="S607">
        <f>J607*(1000-(1000*0.61365*exp(17.502*W607/(240.97+W607))/(CD607+CE607)+BY607)/2)/(1000*0.61365*exp(17.502*W607/(240.97+W607))/(CD607+CE607)-BY607)</f>
        <v>0</v>
      </c>
      <c r="T607">
        <f>1/((BS607+1)/(Q607/1.6)+1/(R607/1.37)) + BS607/((BS607+1)/(Q607/1.6) + BS607/(R607/1.37))</f>
        <v>0</v>
      </c>
      <c r="U607">
        <f>(BN607*BQ607)</f>
        <v>0</v>
      </c>
      <c r="V607">
        <f>(CF607+(U607+2*0.95*5.67E-8*(((CF607+$B$7)+273)^4-(CF607+273)^4)-44100*J607)/(1.84*29.3*R607+8*0.95*5.67E-8*(CF607+273)^3))</f>
        <v>0</v>
      </c>
      <c r="W607">
        <f>($C$7*CG607+$D$7*CH607+$E$7*V607)</f>
        <v>0</v>
      </c>
      <c r="X607">
        <f>0.61365*exp(17.502*W607/(240.97+W607))</f>
        <v>0</v>
      </c>
      <c r="Y607">
        <f>(Z607/AA607*100)</f>
        <v>0</v>
      </c>
      <c r="Z607">
        <f>BY607*(CD607+CE607)/1000</f>
        <v>0</v>
      </c>
      <c r="AA607">
        <f>0.61365*exp(17.502*CF607/(240.97+CF607))</f>
        <v>0</v>
      </c>
      <c r="AB607">
        <f>(X607-BY607*(CD607+CE607)/1000)</f>
        <v>0</v>
      </c>
      <c r="AC607">
        <f>(-J607*44100)</f>
        <v>0</v>
      </c>
      <c r="AD607">
        <f>2*29.3*R607*0.92*(CF607-W607)</f>
        <v>0</v>
      </c>
      <c r="AE607">
        <f>2*0.95*5.67E-8*(((CF607+$B$7)+273)^4-(W607+273)^4)</f>
        <v>0</v>
      </c>
      <c r="AF607">
        <f>U607+AE607+AC607+AD607</f>
        <v>0</v>
      </c>
      <c r="AG607">
        <v>6</v>
      </c>
      <c r="AH607">
        <v>1</v>
      </c>
      <c r="AI607">
        <f>IF(AG607*$H$13&gt;=AK607,1.0,(AK607/(AK607-AG607*$H$13)))</f>
        <v>0</v>
      </c>
      <c r="AJ607">
        <f>(AI607-1)*100</f>
        <v>0</v>
      </c>
      <c r="AK607">
        <f>MAX(0,($B$13+$C$13*CK607)/(1+$D$13*CK607)*CD607/(CF607+273)*$E$13)</f>
        <v>0</v>
      </c>
      <c r="AL607" t="s">
        <v>292</v>
      </c>
      <c r="AM607" t="s">
        <v>292</v>
      </c>
      <c r="AN607">
        <v>0</v>
      </c>
      <c r="AO607">
        <v>0</v>
      </c>
      <c r="AP607">
        <f>1-AN607/AO607</f>
        <v>0</v>
      </c>
      <c r="AQ607">
        <v>0</v>
      </c>
      <c r="AR607" t="s">
        <v>292</v>
      </c>
      <c r="AS607" t="s">
        <v>292</v>
      </c>
      <c r="AT607">
        <v>0</v>
      </c>
      <c r="AU607">
        <v>0</v>
      </c>
      <c r="AV607">
        <f>1-AT607/AU607</f>
        <v>0</v>
      </c>
      <c r="AW607">
        <v>0.5</v>
      </c>
      <c r="AX607">
        <f>BO607</f>
        <v>0</v>
      </c>
      <c r="AY607">
        <f>L607</f>
        <v>0</v>
      </c>
      <c r="AZ607">
        <f>AV607*AW607*AX607</f>
        <v>0</v>
      </c>
      <c r="BA607">
        <f>(AY607-AQ607)/AX607</f>
        <v>0</v>
      </c>
      <c r="BB607">
        <f>(AO607-AU607)/AU607</f>
        <v>0</v>
      </c>
      <c r="BC607">
        <f>AN607/(AP607+AN607/AU607)</f>
        <v>0</v>
      </c>
      <c r="BD607" t="s">
        <v>292</v>
      </c>
      <c r="BE607">
        <v>0</v>
      </c>
      <c r="BF607">
        <f>IF(BE607&lt;&gt;0, BE607, BC607)</f>
        <v>0</v>
      </c>
      <c r="BG607">
        <f>1-BF607/AU607</f>
        <v>0</v>
      </c>
      <c r="BH607">
        <f>(AU607-AT607)/(AU607-BF607)</f>
        <v>0</v>
      </c>
      <c r="BI607">
        <f>(AO607-AU607)/(AO607-BF607)</f>
        <v>0</v>
      </c>
      <c r="BJ607">
        <f>(AU607-AT607)/(AU607-AN607)</f>
        <v>0</v>
      </c>
      <c r="BK607">
        <f>(AO607-AU607)/(AO607-AN607)</f>
        <v>0</v>
      </c>
      <c r="BL607">
        <f>(BH607*BF607/AT607)</f>
        <v>0</v>
      </c>
      <c r="BM607">
        <f>(1-BL607)</f>
        <v>0</v>
      </c>
      <c r="BN607">
        <f>$B$11*CL607+$C$11*CM607+$F$11*CN607*(1-CQ607)</f>
        <v>0</v>
      </c>
      <c r="BO607">
        <f>BN607*BP607</f>
        <v>0</v>
      </c>
      <c r="BP607">
        <f>($B$11*$D$9+$C$11*$D$9+$F$11*((DA607+CS607)/MAX(DA607+CS607+DB607, 0.1)*$I$9+DB607/MAX(DA607+CS607+DB607, 0.1)*$J$9))/($B$11+$C$11+$F$11)</f>
        <v>0</v>
      </c>
      <c r="BQ607">
        <f>($B$11*$K$9+$C$11*$K$9+$F$11*((DA607+CS607)/MAX(DA607+CS607+DB607, 0.1)*$P$9+DB607/MAX(DA607+CS607+DB607, 0.1)*$Q$9))/($B$11+$C$11+$F$11)</f>
        <v>0</v>
      </c>
      <c r="BR607">
        <v>6</v>
      </c>
      <c r="BS607">
        <v>0.5</v>
      </c>
      <c r="BT607" t="s">
        <v>293</v>
      </c>
      <c r="BU607">
        <v>2</v>
      </c>
      <c r="BV607">
        <v>1626127493.6</v>
      </c>
      <c r="BW607">
        <v>400.436666666667</v>
      </c>
      <c r="BX607">
        <v>419.962666666667</v>
      </c>
      <c r="BY607">
        <v>20.9336666666667</v>
      </c>
      <c r="BZ607">
        <v>13.7946666666667</v>
      </c>
      <c r="CA607">
        <v>398.309666666667</v>
      </c>
      <c r="CB607">
        <v>20.8556</v>
      </c>
      <c r="CC607">
        <v>900.014666666667</v>
      </c>
      <c r="CD607">
        <v>100.768333333333</v>
      </c>
      <c r="CE607">
        <v>0.113136333333333</v>
      </c>
      <c r="CF607">
        <v>36.4286</v>
      </c>
      <c r="CG607">
        <v>33.6186333333333</v>
      </c>
      <c r="CH607">
        <v>999.9</v>
      </c>
      <c r="CI607">
        <v>0</v>
      </c>
      <c r="CJ607">
        <v>0</v>
      </c>
      <c r="CK607">
        <v>10020.0333333333</v>
      </c>
      <c r="CL607">
        <v>0</v>
      </c>
      <c r="CM607">
        <v>0.221023</v>
      </c>
      <c r="CN607">
        <v>1459.99666666667</v>
      </c>
      <c r="CO607">
        <v>0.972997666666667</v>
      </c>
      <c r="CP607">
        <v>0.0270022</v>
      </c>
      <c r="CQ607">
        <v>0</v>
      </c>
      <c r="CR607">
        <v>884.578333333333</v>
      </c>
      <c r="CS607">
        <v>4.99999</v>
      </c>
      <c r="CT607">
        <v>13049.0666666667</v>
      </c>
      <c r="CU607">
        <v>12728.3</v>
      </c>
      <c r="CV607">
        <v>41.8956666666667</v>
      </c>
      <c r="CW607">
        <v>43.125</v>
      </c>
      <c r="CX607">
        <v>42.625</v>
      </c>
      <c r="CY607">
        <v>42.875</v>
      </c>
      <c r="CZ607">
        <v>44.687</v>
      </c>
      <c r="DA607">
        <v>1415.70666666667</v>
      </c>
      <c r="DB607">
        <v>39.29</v>
      </c>
      <c r="DC607">
        <v>0</v>
      </c>
      <c r="DD607">
        <v>1626127503.7</v>
      </c>
      <c r="DE607">
        <v>0</v>
      </c>
      <c r="DF607">
        <v>884.758346153846</v>
      </c>
      <c r="DG607">
        <v>-0.738632479943555</v>
      </c>
      <c r="DH607">
        <v>-6.40683754062076</v>
      </c>
      <c r="DI607">
        <v>13050.3153846154</v>
      </c>
      <c r="DJ607">
        <v>15</v>
      </c>
      <c r="DK607">
        <v>1626126261</v>
      </c>
      <c r="DL607" t="s">
        <v>294</v>
      </c>
      <c r="DM607">
        <v>1626126255</v>
      </c>
      <c r="DN607">
        <v>1626126261</v>
      </c>
      <c r="DO607">
        <v>7</v>
      </c>
      <c r="DP607">
        <v>0.339</v>
      </c>
      <c r="DQ607">
        <v>0.02</v>
      </c>
      <c r="DR607">
        <v>2.158</v>
      </c>
      <c r="DS607">
        <v>-0.064</v>
      </c>
      <c r="DT607">
        <v>420</v>
      </c>
      <c r="DU607">
        <v>4</v>
      </c>
      <c r="DV607">
        <v>0.09</v>
      </c>
      <c r="DW607">
        <v>0.05</v>
      </c>
      <c r="DX607">
        <v>-19.6252</v>
      </c>
      <c r="DY607">
        <v>0.358764459930309</v>
      </c>
      <c r="DZ607">
        <v>0.0397014529438614</v>
      </c>
      <c r="EA607">
        <v>1</v>
      </c>
      <c r="EB607">
        <v>884.841028571429</v>
      </c>
      <c r="EC607">
        <v>-1.30018003913775</v>
      </c>
      <c r="ED607">
        <v>0.252204167374002</v>
      </c>
      <c r="EE607">
        <v>1</v>
      </c>
      <c r="EF607">
        <v>7.0967712195122</v>
      </c>
      <c r="EG607">
        <v>0.147865087108023</v>
      </c>
      <c r="EH607">
        <v>0.0181695718831025</v>
      </c>
      <c r="EI607">
        <v>0</v>
      </c>
      <c r="EJ607">
        <v>2</v>
      </c>
      <c r="EK607">
        <v>3</v>
      </c>
      <c r="EL607" t="s">
        <v>340</v>
      </c>
      <c r="EM607">
        <v>100</v>
      </c>
      <c r="EN607">
        <v>100</v>
      </c>
      <c r="EO607">
        <v>2.128</v>
      </c>
      <c r="EP607">
        <v>0.0783</v>
      </c>
      <c r="EQ607">
        <v>1.36772170046793</v>
      </c>
      <c r="ER607">
        <v>0.00225868272383977</v>
      </c>
      <c r="ES607">
        <v>-9.96746185667655e-07</v>
      </c>
      <c r="ET607">
        <v>2.83711317370827e-10</v>
      </c>
      <c r="EU607">
        <v>-0.063082517618382</v>
      </c>
      <c r="EV607">
        <v>-0.00217948432402501</v>
      </c>
      <c r="EW607">
        <v>0.000453263451741206</v>
      </c>
      <c r="EX607">
        <v>-1.16319206543697e-06</v>
      </c>
      <c r="EY607">
        <v>-2</v>
      </c>
      <c r="EZ607">
        <v>2196</v>
      </c>
      <c r="FA607">
        <v>1</v>
      </c>
      <c r="FB607">
        <v>25</v>
      </c>
      <c r="FC607">
        <v>20.7</v>
      </c>
      <c r="FD607">
        <v>20.6</v>
      </c>
      <c r="FE607">
        <v>18</v>
      </c>
      <c r="FF607">
        <v>952.159</v>
      </c>
      <c r="FG607">
        <v>439.815</v>
      </c>
      <c r="FH607">
        <v>44.7983</v>
      </c>
      <c r="FI607">
        <v>26.0852</v>
      </c>
      <c r="FJ607">
        <v>30.0007</v>
      </c>
      <c r="FK607">
        <v>25.8741</v>
      </c>
      <c r="FL607">
        <v>25.877</v>
      </c>
      <c r="FM607">
        <v>25.5075</v>
      </c>
      <c r="FN607">
        <v>26.8154</v>
      </c>
      <c r="FO607">
        <v>0</v>
      </c>
      <c r="FP607">
        <v>46.96</v>
      </c>
      <c r="FQ607">
        <v>420</v>
      </c>
      <c r="FR607">
        <v>13.983</v>
      </c>
      <c r="FS607">
        <v>101.388</v>
      </c>
      <c r="FT607">
        <v>101.984</v>
      </c>
    </row>
    <row r="608" spans="1:176">
      <c r="A608">
        <v>592</v>
      </c>
      <c r="B608">
        <v>1626127496.6</v>
      </c>
      <c r="C608">
        <v>1182.09999990463</v>
      </c>
      <c r="D608" t="s">
        <v>1478</v>
      </c>
      <c r="E608" t="s">
        <v>1479</v>
      </c>
      <c r="F608">
        <v>1</v>
      </c>
      <c r="I608">
        <v>1626127495.6</v>
      </c>
      <c r="J608">
        <f>(K608)/1000</f>
        <v>0</v>
      </c>
      <c r="K608">
        <f>1000*CC608*AI608*(BY608-BZ608)/(100*BR608*(1000-AI608*BY608))</f>
        <v>0</v>
      </c>
      <c r="L608">
        <f>CC608*AI608*(BX608-BW608*(1000-AI608*BZ608)/(1000-AI608*BY608))/(100*BR608)</f>
        <v>0</v>
      </c>
      <c r="M608">
        <f>BW608 - IF(AI608&gt;1, L608*BR608*100.0/(AK608*CK608), 0)</f>
        <v>0</v>
      </c>
      <c r="N608">
        <f>((T608-J608/2)*M608-L608)/(T608+J608/2)</f>
        <v>0</v>
      </c>
      <c r="O608">
        <f>N608*(CD608+CE608)/1000.0</f>
        <v>0</v>
      </c>
      <c r="P608">
        <f>(BW608 - IF(AI608&gt;1, L608*BR608*100.0/(AK608*CK608), 0))*(CD608+CE608)/1000.0</f>
        <v>0</v>
      </c>
      <c r="Q608">
        <f>2.0/((1/S608-1/R608)+SIGN(S608)*SQRT((1/S608-1/R608)*(1/S608-1/R608) + 4*BS608/((BS608+1)*(BS608+1))*(2*1/S608*1/R608-1/R608*1/R608)))</f>
        <v>0</v>
      </c>
      <c r="R608">
        <f>IF(LEFT(BT608,1)&lt;&gt;"0",IF(LEFT(BT608,1)="1",3.0,BU608),$D$5+$E$5*(CK608*CD608/($K$5*1000))+$F$5*(CK608*CD608/($K$5*1000))*MAX(MIN(BR608,$J$5),$I$5)*MAX(MIN(BR608,$J$5),$I$5)+$G$5*MAX(MIN(BR608,$J$5),$I$5)*(CK608*CD608/($K$5*1000))+$H$5*(CK608*CD608/($K$5*1000))*(CK608*CD608/($K$5*1000)))</f>
        <v>0</v>
      </c>
      <c r="S608">
        <f>J608*(1000-(1000*0.61365*exp(17.502*W608/(240.97+W608))/(CD608+CE608)+BY608)/2)/(1000*0.61365*exp(17.502*W608/(240.97+W608))/(CD608+CE608)-BY608)</f>
        <v>0</v>
      </c>
      <c r="T608">
        <f>1/((BS608+1)/(Q608/1.6)+1/(R608/1.37)) + BS608/((BS608+1)/(Q608/1.6) + BS608/(R608/1.37))</f>
        <v>0</v>
      </c>
      <c r="U608">
        <f>(BN608*BQ608)</f>
        <v>0</v>
      </c>
      <c r="V608">
        <f>(CF608+(U608+2*0.95*5.67E-8*(((CF608+$B$7)+273)^4-(CF608+273)^4)-44100*J608)/(1.84*29.3*R608+8*0.95*5.67E-8*(CF608+273)^3))</f>
        <v>0</v>
      </c>
      <c r="W608">
        <f>($C$7*CG608+$D$7*CH608+$E$7*V608)</f>
        <v>0</v>
      </c>
      <c r="X608">
        <f>0.61365*exp(17.502*W608/(240.97+W608))</f>
        <v>0</v>
      </c>
      <c r="Y608">
        <f>(Z608/AA608*100)</f>
        <v>0</v>
      </c>
      <c r="Z608">
        <f>BY608*(CD608+CE608)/1000</f>
        <v>0</v>
      </c>
      <c r="AA608">
        <f>0.61365*exp(17.502*CF608/(240.97+CF608))</f>
        <v>0</v>
      </c>
      <c r="AB608">
        <f>(X608-BY608*(CD608+CE608)/1000)</f>
        <v>0</v>
      </c>
      <c r="AC608">
        <f>(-J608*44100)</f>
        <v>0</v>
      </c>
      <c r="AD608">
        <f>2*29.3*R608*0.92*(CF608-W608)</f>
        <v>0</v>
      </c>
      <c r="AE608">
        <f>2*0.95*5.67E-8*(((CF608+$B$7)+273)^4-(W608+273)^4)</f>
        <v>0</v>
      </c>
      <c r="AF608">
        <f>U608+AE608+AC608+AD608</f>
        <v>0</v>
      </c>
      <c r="AG608">
        <v>7</v>
      </c>
      <c r="AH608">
        <v>1</v>
      </c>
      <c r="AI608">
        <f>IF(AG608*$H$13&gt;=AK608,1.0,(AK608/(AK608-AG608*$H$13)))</f>
        <v>0</v>
      </c>
      <c r="AJ608">
        <f>(AI608-1)*100</f>
        <v>0</v>
      </c>
      <c r="AK608">
        <f>MAX(0,($B$13+$C$13*CK608)/(1+$D$13*CK608)*CD608/(CF608+273)*$E$13)</f>
        <v>0</v>
      </c>
      <c r="AL608" t="s">
        <v>292</v>
      </c>
      <c r="AM608" t="s">
        <v>292</v>
      </c>
      <c r="AN608">
        <v>0</v>
      </c>
      <c r="AO608">
        <v>0</v>
      </c>
      <c r="AP608">
        <f>1-AN608/AO608</f>
        <v>0</v>
      </c>
      <c r="AQ608">
        <v>0</v>
      </c>
      <c r="AR608" t="s">
        <v>292</v>
      </c>
      <c r="AS608" t="s">
        <v>292</v>
      </c>
      <c r="AT608">
        <v>0</v>
      </c>
      <c r="AU608">
        <v>0</v>
      </c>
      <c r="AV608">
        <f>1-AT608/AU608</f>
        <v>0</v>
      </c>
      <c r="AW608">
        <v>0.5</v>
      </c>
      <c r="AX608">
        <f>BO608</f>
        <v>0</v>
      </c>
      <c r="AY608">
        <f>L608</f>
        <v>0</v>
      </c>
      <c r="AZ608">
        <f>AV608*AW608*AX608</f>
        <v>0</v>
      </c>
      <c r="BA608">
        <f>(AY608-AQ608)/AX608</f>
        <v>0</v>
      </c>
      <c r="BB608">
        <f>(AO608-AU608)/AU608</f>
        <v>0</v>
      </c>
      <c r="BC608">
        <f>AN608/(AP608+AN608/AU608)</f>
        <v>0</v>
      </c>
      <c r="BD608" t="s">
        <v>292</v>
      </c>
      <c r="BE608">
        <v>0</v>
      </c>
      <c r="BF608">
        <f>IF(BE608&lt;&gt;0, BE608, BC608)</f>
        <v>0</v>
      </c>
      <c r="BG608">
        <f>1-BF608/AU608</f>
        <v>0</v>
      </c>
      <c r="BH608">
        <f>(AU608-AT608)/(AU608-BF608)</f>
        <v>0</v>
      </c>
      <c r="BI608">
        <f>(AO608-AU608)/(AO608-BF608)</f>
        <v>0</v>
      </c>
      <c r="BJ608">
        <f>(AU608-AT608)/(AU608-AN608)</f>
        <v>0</v>
      </c>
      <c r="BK608">
        <f>(AO608-AU608)/(AO608-AN608)</f>
        <v>0</v>
      </c>
      <c r="BL608">
        <f>(BH608*BF608/AT608)</f>
        <v>0</v>
      </c>
      <c r="BM608">
        <f>(1-BL608)</f>
        <v>0</v>
      </c>
      <c r="BN608">
        <f>$B$11*CL608+$C$11*CM608+$F$11*CN608*(1-CQ608)</f>
        <v>0</v>
      </c>
      <c r="BO608">
        <f>BN608*BP608</f>
        <v>0</v>
      </c>
      <c r="BP608">
        <f>($B$11*$D$9+$C$11*$D$9+$F$11*((DA608+CS608)/MAX(DA608+CS608+DB608, 0.1)*$I$9+DB608/MAX(DA608+CS608+DB608, 0.1)*$J$9))/($B$11+$C$11+$F$11)</f>
        <v>0</v>
      </c>
      <c r="BQ608">
        <f>($B$11*$K$9+$C$11*$K$9+$F$11*((DA608+CS608)/MAX(DA608+CS608+DB608, 0.1)*$P$9+DB608/MAX(DA608+CS608+DB608, 0.1)*$Q$9))/($B$11+$C$11+$F$11)</f>
        <v>0</v>
      </c>
      <c r="BR608">
        <v>6</v>
      </c>
      <c r="BS608">
        <v>0.5</v>
      </c>
      <c r="BT608" t="s">
        <v>293</v>
      </c>
      <c r="BU608">
        <v>2</v>
      </c>
      <c r="BV608">
        <v>1626127495.6</v>
      </c>
      <c r="BW608">
        <v>400.437666666667</v>
      </c>
      <c r="BX608">
        <v>419.981666666667</v>
      </c>
      <c r="BY608">
        <v>20.9668</v>
      </c>
      <c r="BZ608">
        <v>13.8393666666667</v>
      </c>
      <c r="CA608">
        <v>398.310333333333</v>
      </c>
      <c r="CB608">
        <v>20.8882333333333</v>
      </c>
      <c r="CC608">
        <v>899.937333333333</v>
      </c>
      <c r="CD608">
        <v>100.768</v>
      </c>
      <c r="CE608">
        <v>0.113959333333333</v>
      </c>
      <c r="CF608">
        <v>36.4589666666667</v>
      </c>
      <c r="CG608">
        <v>33.6439</v>
      </c>
      <c r="CH608">
        <v>999.9</v>
      </c>
      <c r="CI608">
        <v>0</v>
      </c>
      <c r="CJ608">
        <v>0</v>
      </c>
      <c r="CK608">
        <v>10000</v>
      </c>
      <c r="CL608">
        <v>0</v>
      </c>
      <c r="CM608">
        <v>0.221023</v>
      </c>
      <c r="CN608">
        <v>1460</v>
      </c>
      <c r="CO608">
        <v>0.972997666666667</v>
      </c>
      <c r="CP608">
        <v>0.0270022</v>
      </c>
      <c r="CQ608">
        <v>0</v>
      </c>
      <c r="CR608">
        <v>884.74</v>
      </c>
      <c r="CS608">
        <v>4.99999</v>
      </c>
      <c r="CT608">
        <v>13048.7666666667</v>
      </c>
      <c r="CU608">
        <v>12728.3333333333</v>
      </c>
      <c r="CV608">
        <v>41.8956666666667</v>
      </c>
      <c r="CW608">
        <v>43.125</v>
      </c>
      <c r="CX608">
        <v>42.625</v>
      </c>
      <c r="CY608">
        <v>42.875</v>
      </c>
      <c r="CZ608">
        <v>44.75</v>
      </c>
      <c r="DA608">
        <v>1415.71</v>
      </c>
      <c r="DB608">
        <v>39.29</v>
      </c>
      <c r="DC608">
        <v>0</v>
      </c>
      <c r="DD608">
        <v>1626127506.1</v>
      </c>
      <c r="DE608">
        <v>0</v>
      </c>
      <c r="DF608">
        <v>884.730730769231</v>
      </c>
      <c r="DG608">
        <v>-0.374051277220881</v>
      </c>
      <c r="DH608">
        <v>-6.93675209531564</v>
      </c>
      <c r="DI608">
        <v>13049.9653846154</v>
      </c>
      <c r="DJ608">
        <v>15</v>
      </c>
      <c r="DK608">
        <v>1626126261</v>
      </c>
      <c r="DL608" t="s">
        <v>294</v>
      </c>
      <c r="DM608">
        <v>1626126255</v>
      </c>
      <c r="DN608">
        <v>1626126261</v>
      </c>
      <c r="DO608">
        <v>7</v>
      </c>
      <c r="DP608">
        <v>0.339</v>
      </c>
      <c r="DQ608">
        <v>0.02</v>
      </c>
      <c r="DR608">
        <v>2.158</v>
      </c>
      <c r="DS608">
        <v>-0.064</v>
      </c>
      <c r="DT608">
        <v>420</v>
      </c>
      <c r="DU608">
        <v>4</v>
      </c>
      <c r="DV608">
        <v>0.09</v>
      </c>
      <c r="DW608">
        <v>0.05</v>
      </c>
      <c r="DX608">
        <v>-19.6105146341463</v>
      </c>
      <c r="DY608">
        <v>0.390399303135866</v>
      </c>
      <c r="DZ608">
        <v>0.0430723982749839</v>
      </c>
      <c r="EA608">
        <v>1</v>
      </c>
      <c r="EB608">
        <v>884.813352941177</v>
      </c>
      <c r="EC608">
        <v>-0.854805800880874</v>
      </c>
      <c r="ED608">
        <v>0.246260488860274</v>
      </c>
      <c r="EE608">
        <v>1</v>
      </c>
      <c r="EF608">
        <v>7.10238195121951</v>
      </c>
      <c r="EG608">
        <v>0.164317630662027</v>
      </c>
      <c r="EH608">
        <v>0.0196390170658995</v>
      </c>
      <c r="EI608">
        <v>0</v>
      </c>
      <c r="EJ608">
        <v>2</v>
      </c>
      <c r="EK608">
        <v>3</v>
      </c>
      <c r="EL608" t="s">
        <v>340</v>
      </c>
      <c r="EM608">
        <v>100</v>
      </c>
      <c r="EN608">
        <v>100</v>
      </c>
      <c r="EO608">
        <v>2.127</v>
      </c>
      <c r="EP608">
        <v>0.0788</v>
      </c>
      <c r="EQ608">
        <v>1.36772170046793</v>
      </c>
      <c r="ER608">
        <v>0.00225868272383977</v>
      </c>
      <c r="ES608">
        <v>-9.96746185667655e-07</v>
      </c>
      <c r="ET608">
        <v>2.83711317370827e-10</v>
      </c>
      <c r="EU608">
        <v>-0.063082517618382</v>
      </c>
      <c r="EV608">
        <v>-0.00217948432402501</v>
      </c>
      <c r="EW608">
        <v>0.000453263451741206</v>
      </c>
      <c r="EX608">
        <v>-1.16319206543697e-06</v>
      </c>
      <c r="EY608">
        <v>-2</v>
      </c>
      <c r="EZ608">
        <v>2196</v>
      </c>
      <c r="FA608">
        <v>1</v>
      </c>
      <c r="FB608">
        <v>25</v>
      </c>
      <c r="FC608">
        <v>20.7</v>
      </c>
      <c r="FD608">
        <v>20.6</v>
      </c>
      <c r="FE608">
        <v>18</v>
      </c>
      <c r="FF608">
        <v>951.821</v>
      </c>
      <c r="FG608">
        <v>439.701</v>
      </c>
      <c r="FH608">
        <v>44.8283</v>
      </c>
      <c r="FI608">
        <v>26.0894</v>
      </c>
      <c r="FJ608">
        <v>30.0008</v>
      </c>
      <c r="FK608">
        <v>25.8772</v>
      </c>
      <c r="FL608">
        <v>25.8797</v>
      </c>
      <c r="FM608">
        <v>25.5083</v>
      </c>
      <c r="FN608">
        <v>26.8154</v>
      </c>
      <c r="FO608">
        <v>0</v>
      </c>
      <c r="FP608">
        <v>46.96</v>
      </c>
      <c r="FQ608">
        <v>420</v>
      </c>
      <c r="FR608">
        <v>13.9829</v>
      </c>
      <c r="FS608">
        <v>101.388</v>
      </c>
      <c r="FT608">
        <v>101.984</v>
      </c>
    </row>
    <row r="609" spans="1:176">
      <c r="A609">
        <v>593</v>
      </c>
      <c r="B609">
        <v>1626127498.6</v>
      </c>
      <c r="C609">
        <v>1184.09999990463</v>
      </c>
      <c r="D609" t="s">
        <v>1480</v>
      </c>
      <c r="E609" t="s">
        <v>1481</v>
      </c>
      <c r="F609">
        <v>1</v>
      </c>
      <c r="I609">
        <v>1626127497.6</v>
      </c>
      <c r="J609">
        <f>(K609)/1000</f>
        <v>0</v>
      </c>
      <c r="K609">
        <f>1000*CC609*AI609*(BY609-BZ609)/(100*BR609*(1000-AI609*BY609))</f>
        <v>0</v>
      </c>
      <c r="L609">
        <f>CC609*AI609*(BX609-BW609*(1000-AI609*BZ609)/(1000-AI609*BY609))/(100*BR609)</f>
        <v>0</v>
      </c>
      <c r="M609">
        <f>BW609 - IF(AI609&gt;1, L609*BR609*100.0/(AK609*CK609), 0)</f>
        <v>0</v>
      </c>
      <c r="N609">
        <f>((T609-J609/2)*M609-L609)/(T609+J609/2)</f>
        <v>0</v>
      </c>
      <c r="O609">
        <f>N609*(CD609+CE609)/1000.0</f>
        <v>0</v>
      </c>
      <c r="P609">
        <f>(BW609 - IF(AI609&gt;1, L609*BR609*100.0/(AK609*CK609), 0))*(CD609+CE609)/1000.0</f>
        <v>0</v>
      </c>
      <c r="Q609">
        <f>2.0/((1/S609-1/R609)+SIGN(S609)*SQRT((1/S609-1/R609)*(1/S609-1/R609) + 4*BS609/((BS609+1)*(BS609+1))*(2*1/S609*1/R609-1/R609*1/R609)))</f>
        <v>0</v>
      </c>
      <c r="R609">
        <f>IF(LEFT(BT609,1)&lt;&gt;"0",IF(LEFT(BT609,1)="1",3.0,BU609),$D$5+$E$5*(CK609*CD609/($K$5*1000))+$F$5*(CK609*CD609/($K$5*1000))*MAX(MIN(BR609,$J$5),$I$5)*MAX(MIN(BR609,$J$5),$I$5)+$G$5*MAX(MIN(BR609,$J$5),$I$5)*(CK609*CD609/($K$5*1000))+$H$5*(CK609*CD609/($K$5*1000))*(CK609*CD609/($K$5*1000)))</f>
        <v>0</v>
      </c>
      <c r="S609">
        <f>J609*(1000-(1000*0.61365*exp(17.502*W609/(240.97+W609))/(CD609+CE609)+BY609)/2)/(1000*0.61365*exp(17.502*W609/(240.97+W609))/(CD609+CE609)-BY609)</f>
        <v>0</v>
      </c>
      <c r="T609">
        <f>1/((BS609+1)/(Q609/1.6)+1/(R609/1.37)) + BS609/((BS609+1)/(Q609/1.6) + BS609/(R609/1.37))</f>
        <v>0</v>
      </c>
      <c r="U609">
        <f>(BN609*BQ609)</f>
        <v>0</v>
      </c>
      <c r="V609">
        <f>(CF609+(U609+2*0.95*5.67E-8*(((CF609+$B$7)+273)^4-(CF609+273)^4)-44100*J609)/(1.84*29.3*R609+8*0.95*5.67E-8*(CF609+273)^3))</f>
        <v>0</v>
      </c>
      <c r="W609">
        <f>($C$7*CG609+$D$7*CH609+$E$7*V609)</f>
        <v>0</v>
      </c>
      <c r="X609">
        <f>0.61365*exp(17.502*W609/(240.97+W609))</f>
        <v>0</v>
      </c>
      <c r="Y609">
        <f>(Z609/AA609*100)</f>
        <v>0</v>
      </c>
      <c r="Z609">
        <f>BY609*(CD609+CE609)/1000</f>
        <v>0</v>
      </c>
      <c r="AA609">
        <f>0.61365*exp(17.502*CF609/(240.97+CF609))</f>
        <v>0</v>
      </c>
      <c r="AB609">
        <f>(X609-BY609*(CD609+CE609)/1000)</f>
        <v>0</v>
      </c>
      <c r="AC609">
        <f>(-J609*44100)</f>
        <v>0</v>
      </c>
      <c r="AD609">
        <f>2*29.3*R609*0.92*(CF609-W609)</f>
        <v>0</v>
      </c>
      <c r="AE609">
        <f>2*0.95*5.67E-8*(((CF609+$B$7)+273)^4-(W609+273)^4)</f>
        <v>0</v>
      </c>
      <c r="AF609">
        <f>U609+AE609+AC609+AD609</f>
        <v>0</v>
      </c>
      <c r="AG609">
        <v>6</v>
      </c>
      <c r="AH609">
        <v>1</v>
      </c>
      <c r="AI609">
        <f>IF(AG609*$H$13&gt;=AK609,1.0,(AK609/(AK609-AG609*$H$13)))</f>
        <v>0</v>
      </c>
      <c r="AJ609">
        <f>(AI609-1)*100</f>
        <v>0</v>
      </c>
      <c r="AK609">
        <f>MAX(0,($B$13+$C$13*CK609)/(1+$D$13*CK609)*CD609/(CF609+273)*$E$13)</f>
        <v>0</v>
      </c>
      <c r="AL609" t="s">
        <v>292</v>
      </c>
      <c r="AM609" t="s">
        <v>292</v>
      </c>
      <c r="AN609">
        <v>0</v>
      </c>
      <c r="AO609">
        <v>0</v>
      </c>
      <c r="AP609">
        <f>1-AN609/AO609</f>
        <v>0</v>
      </c>
      <c r="AQ609">
        <v>0</v>
      </c>
      <c r="AR609" t="s">
        <v>292</v>
      </c>
      <c r="AS609" t="s">
        <v>292</v>
      </c>
      <c r="AT609">
        <v>0</v>
      </c>
      <c r="AU609">
        <v>0</v>
      </c>
      <c r="AV609">
        <f>1-AT609/AU609</f>
        <v>0</v>
      </c>
      <c r="AW609">
        <v>0.5</v>
      </c>
      <c r="AX609">
        <f>BO609</f>
        <v>0</v>
      </c>
      <c r="AY609">
        <f>L609</f>
        <v>0</v>
      </c>
      <c r="AZ609">
        <f>AV609*AW609*AX609</f>
        <v>0</v>
      </c>
      <c r="BA609">
        <f>(AY609-AQ609)/AX609</f>
        <v>0</v>
      </c>
      <c r="BB609">
        <f>(AO609-AU609)/AU609</f>
        <v>0</v>
      </c>
      <c r="BC609">
        <f>AN609/(AP609+AN609/AU609)</f>
        <v>0</v>
      </c>
      <c r="BD609" t="s">
        <v>292</v>
      </c>
      <c r="BE609">
        <v>0</v>
      </c>
      <c r="BF609">
        <f>IF(BE609&lt;&gt;0, BE609, BC609)</f>
        <v>0</v>
      </c>
      <c r="BG609">
        <f>1-BF609/AU609</f>
        <v>0</v>
      </c>
      <c r="BH609">
        <f>(AU609-AT609)/(AU609-BF609)</f>
        <v>0</v>
      </c>
      <c r="BI609">
        <f>(AO609-AU609)/(AO609-BF609)</f>
        <v>0</v>
      </c>
      <c r="BJ609">
        <f>(AU609-AT609)/(AU609-AN609)</f>
        <v>0</v>
      </c>
      <c r="BK609">
        <f>(AO609-AU609)/(AO609-AN609)</f>
        <v>0</v>
      </c>
      <c r="BL609">
        <f>(BH609*BF609/AT609)</f>
        <v>0</v>
      </c>
      <c r="BM609">
        <f>(1-BL609)</f>
        <v>0</v>
      </c>
      <c r="BN609">
        <f>$B$11*CL609+$C$11*CM609+$F$11*CN609*(1-CQ609)</f>
        <v>0</v>
      </c>
      <c r="BO609">
        <f>BN609*BP609</f>
        <v>0</v>
      </c>
      <c r="BP609">
        <f>($B$11*$D$9+$C$11*$D$9+$F$11*((DA609+CS609)/MAX(DA609+CS609+DB609, 0.1)*$I$9+DB609/MAX(DA609+CS609+DB609, 0.1)*$J$9))/($B$11+$C$11+$F$11)</f>
        <v>0</v>
      </c>
      <c r="BQ609">
        <f>($B$11*$K$9+$C$11*$K$9+$F$11*((DA609+CS609)/MAX(DA609+CS609+DB609, 0.1)*$P$9+DB609/MAX(DA609+CS609+DB609, 0.1)*$Q$9))/($B$11+$C$11+$F$11)</f>
        <v>0</v>
      </c>
      <c r="BR609">
        <v>6</v>
      </c>
      <c r="BS609">
        <v>0.5</v>
      </c>
      <c r="BT609" t="s">
        <v>293</v>
      </c>
      <c r="BU609">
        <v>2</v>
      </c>
      <c r="BV609">
        <v>1626127497.6</v>
      </c>
      <c r="BW609">
        <v>400.455</v>
      </c>
      <c r="BX609">
        <v>419.990333333333</v>
      </c>
      <c r="BY609">
        <v>21.0051</v>
      </c>
      <c r="BZ609">
        <v>13.8834666666667</v>
      </c>
      <c r="CA609">
        <v>398.328</v>
      </c>
      <c r="CB609">
        <v>20.926</v>
      </c>
      <c r="CC609">
        <v>899.949</v>
      </c>
      <c r="CD609">
        <v>100.768666666667</v>
      </c>
      <c r="CE609">
        <v>0.113589666666667</v>
      </c>
      <c r="CF609">
        <v>36.4862666666667</v>
      </c>
      <c r="CG609">
        <v>33.6613333333333</v>
      </c>
      <c r="CH609">
        <v>999.9</v>
      </c>
      <c r="CI609">
        <v>0</v>
      </c>
      <c r="CJ609">
        <v>0</v>
      </c>
      <c r="CK609">
        <v>10012.9</v>
      </c>
      <c r="CL609">
        <v>0</v>
      </c>
      <c r="CM609">
        <v>0.221023</v>
      </c>
      <c r="CN609">
        <v>1460.09333333333</v>
      </c>
      <c r="CO609">
        <v>0.972992</v>
      </c>
      <c r="CP609">
        <v>0.0270076</v>
      </c>
      <c r="CQ609">
        <v>0</v>
      </c>
      <c r="CR609">
        <v>884.826</v>
      </c>
      <c r="CS609">
        <v>4.99999</v>
      </c>
      <c r="CT609">
        <v>13049.6</v>
      </c>
      <c r="CU609">
        <v>12729.1</v>
      </c>
      <c r="CV609">
        <v>41.8956666666667</v>
      </c>
      <c r="CW609">
        <v>43.125</v>
      </c>
      <c r="CX609">
        <v>42.625</v>
      </c>
      <c r="CY609">
        <v>42.875</v>
      </c>
      <c r="CZ609">
        <v>44.75</v>
      </c>
      <c r="DA609">
        <v>1415.79333333333</v>
      </c>
      <c r="DB609">
        <v>39.3</v>
      </c>
      <c r="DC609">
        <v>0</v>
      </c>
      <c r="DD609">
        <v>1626127507.9</v>
      </c>
      <c r="DE609">
        <v>0</v>
      </c>
      <c r="DF609">
        <v>884.72892</v>
      </c>
      <c r="DG609">
        <v>0.501384622609462</v>
      </c>
      <c r="DH609">
        <v>-10.6692307500509</v>
      </c>
      <c r="DI609">
        <v>13049.776</v>
      </c>
      <c r="DJ609">
        <v>15</v>
      </c>
      <c r="DK609">
        <v>1626126261</v>
      </c>
      <c r="DL609" t="s">
        <v>294</v>
      </c>
      <c r="DM609">
        <v>1626126255</v>
      </c>
      <c r="DN609">
        <v>1626126261</v>
      </c>
      <c r="DO609">
        <v>7</v>
      </c>
      <c r="DP609">
        <v>0.339</v>
      </c>
      <c r="DQ609">
        <v>0.02</v>
      </c>
      <c r="DR609">
        <v>2.158</v>
      </c>
      <c r="DS609">
        <v>-0.064</v>
      </c>
      <c r="DT609">
        <v>420</v>
      </c>
      <c r="DU609">
        <v>4</v>
      </c>
      <c r="DV609">
        <v>0.09</v>
      </c>
      <c r="DW609">
        <v>0.05</v>
      </c>
      <c r="DX609">
        <v>-19.5992268292683</v>
      </c>
      <c r="DY609">
        <v>0.404991637630675</v>
      </c>
      <c r="DZ609">
        <v>0.0440544232401201</v>
      </c>
      <c r="EA609">
        <v>1</v>
      </c>
      <c r="EB609">
        <v>884.761757575758</v>
      </c>
      <c r="EC609">
        <v>-0.159587550285812</v>
      </c>
      <c r="ED609">
        <v>0.23439154373813</v>
      </c>
      <c r="EE609">
        <v>1</v>
      </c>
      <c r="EF609">
        <v>7.10553170731707</v>
      </c>
      <c r="EG609">
        <v>0.170435749128923</v>
      </c>
      <c r="EH609">
        <v>0.0199244094569204</v>
      </c>
      <c r="EI609">
        <v>0</v>
      </c>
      <c r="EJ609">
        <v>2</v>
      </c>
      <c r="EK609">
        <v>3</v>
      </c>
      <c r="EL609" t="s">
        <v>340</v>
      </c>
      <c r="EM609">
        <v>100</v>
      </c>
      <c r="EN609">
        <v>100</v>
      </c>
      <c r="EO609">
        <v>2.128</v>
      </c>
      <c r="EP609">
        <v>0.0794</v>
      </c>
      <c r="EQ609">
        <v>1.36772170046793</v>
      </c>
      <c r="ER609">
        <v>0.00225868272383977</v>
      </c>
      <c r="ES609">
        <v>-9.96746185667655e-07</v>
      </c>
      <c r="ET609">
        <v>2.83711317370827e-10</v>
      </c>
      <c r="EU609">
        <v>-0.063082517618382</v>
      </c>
      <c r="EV609">
        <v>-0.00217948432402501</v>
      </c>
      <c r="EW609">
        <v>0.000453263451741206</v>
      </c>
      <c r="EX609">
        <v>-1.16319206543697e-06</v>
      </c>
      <c r="EY609">
        <v>-2</v>
      </c>
      <c r="EZ609">
        <v>2196</v>
      </c>
      <c r="FA609">
        <v>1</v>
      </c>
      <c r="FB609">
        <v>25</v>
      </c>
      <c r="FC609">
        <v>20.7</v>
      </c>
      <c r="FD609">
        <v>20.6</v>
      </c>
      <c r="FE609">
        <v>18</v>
      </c>
      <c r="FF609">
        <v>952.161</v>
      </c>
      <c r="FG609">
        <v>439.667</v>
      </c>
      <c r="FH609">
        <v>44.8582</v>
      </c>
      <c r="FI609">
        <v>26.0927</v>
      </c>
      <c r="FJ609">
        <v>30.0007</v>
      </c>
      <c r="FK609">
        <v>25.8801</v>
      </c>
      <c r="FL609">
        <v>25.8829</v>
      </c>
      <c r="FM609">
        <v>25.5092</v>
      </c>
      <c r="FN609">
        <v>26.3327</v>
      </c>
      <c r="FO609">
        <v>0</v>
      </c>
      <c r="FP609">
        <v>47.06</v>
      </c>
      <c r="FQ609">
        <v>420</v>
      </c>
      <c r="FR609">
        <v>14.0827</v>
      </c>
      <c r="FS609">
        <v>101.388</v>
      </c>
      <c r="FT609">
        <v>101.984</v>
      </c>
    </row>
    <row r="610" spans="1:176">
      <c r="A610">
        <v>594</v>
      </c>
      <c r="B610">
        <v>1626127500.6</v>
      </c>
      <c r="C610">
        <v>1186.09999990463</v>
      </c>
      <c r="D610" t="s">
        <v>1482</v>
      </c>
      <c r="E610" t="s">
        <v>1483</v>
      </c>
      <c r="F610">
        <v>1</v>
      </c>
      <c r="I610">
        <v>1626127499.6</v>
      </c>
      <c r="J610">
        <f>(K610)/1000</f>
        <v>0</v>
      </c>
      <c r="K610">
        <f>1000*CC610*AI610*(BY610-BZ610)/(100*BR610*(1000-AI610*BY610))</f>
        <v>0</v>
      </c>
      <c r="L610">
        <f>CC610*AI610*(BX610-BW610*(1000-AI610*BZ610)/(1000-AI610*BY610))/(100*BR610)</f>
        <v>0</v>
      </c>
      <c r="M610">
        <f>BW610 - IF(AI610&gt;1, L610*BR610*100.0/(AK610*CK610), 0)</f>
        <v>0</v>
      </c>
      <c r="N610">
        <f>((T610-J610/2)*M610-L610)/(T610+J610/2)</f>
        <v>0</v>
      </c>
      <c r="O610">
        <f>N610*(CD610+CE610)/1000.0</f>
        <v>0</v>
      </c>
      <c r="P610">
        <f>(BW610 - IF(AI610&gt;1, L610*BR610*100.0/(AK610*CK610), 0))*(CD610+CE610)/1000.0</f>
        <v>0</v>
      </c>
      <c r="Q610">
        <f>2.0/((1/S610-1/R610)+SIGN(S610)*SQRT((1/S610-1/R610)*(1/S610-1/R610) + 4*BS610/((BS610+1)*(BS610+1))*(2*1/S610*1/R610-1/R610*1/R610)))</f>
        <v>0</v>
      </c>
      <c r="R610">
        <f>IF(LEFT(BT610,1)&lt;&gt;"0",IF(LEFT(BT610,1)="1",3.0,BU610),$D$5+$E$5*(CK610*CD610/($K$5*1000))+$F$5*(CK610*CD610/($K$5*1000))*MAX(MIN(BR610,$J$5),$I$5)*MAX(MIN(BR610,$J$5),$I$5)+$G$5*MAX(MIN(BR610,$J$5),$I$5)*(CK610*CD610/($K$5*1000))+$H$5*(CK610*CD610/($K$5*1000))*(CK610*CD610/($K$5*1000)))</f>
        <v>0</v>
      </c>
      <c r="S610">
        <f>J610*(1000-(1000*0.61365*exp(17.502*W610/(240.97+W610))/(CD610+CE610)+BY610)/2)/(1000*0.61365*exp(17.502*W610/(240.97+W610))/(CD610+CE610)-BY610)</f>
        <v>0</v>
      </c>
      <c r="T610">
        <f>1/((BS610+1)/(Q610/1.6)+1/(R610/1.37)) + BS610/((BS610+1)/(Q610/1.6) + BS610/(R610/1.37))</f>
        <v>0</v>
      </c>
      <c r="U610">
        <f>(BN610*BQ610)</f>
        <v>0</v>
      </c>
      <c r="V610">
        <f>(CF610+(U610+2*0.95*5.67E-8*(((CF610+$B$7)+273)^4-(CF610+273)^4)-44100*J610)/(1.84*29.3*R610+8*0.95*5.67E-8*(CF610+273)^3))</f>
        <v>0</v>
      </c>
      <c r="W610">
        <f>($C$7*CG610+$D$7*CH610+$E$7*V610)</f>
        <v>0</v>
      </c>
      <c r="X610">
        <f>0.61365*exp(17.502*W610/(240.97+W610))</f>
        <v>0</v>
      </c>
      <c r="Y610">
        <f>(Z610/AA610*100)</f>
        <v>0</v>
      </c>
      <c r="Z610">
        <f>BY610*(CD610+CE610)/1000</f>
        <v>0</v>
      </c>
      <c r="AA610">
        <f>0.61365*exp(17.502*CF610/(240.97+CF610))</f>
        <v>0</v>
      </c>
      <c r="AB610">
        <f>(X610-BY610*(CD610+CE610)/1000)</f>
        <v>0</v>
      </c>
      <c r="AC610">
        <f>(-J610*44100)</f>
        <v>0</v>
      </c>
      <c r="AD610">
        <f>2*29.3*R610*0.92*(CF610-W610)</f>
        <v>0</v>
      </c>
      <c r="AE610">
        <f>2*0.95*5.67E-8*(((CF610+$B$7)+273)^4-(W610+273)^4)</f>
        <v>0</v>
      </c>
      <c r="AF610">
        <f>U610+AE610+AC610+AD610</f>
        <v>0</v>
      </c>
      <c r="AG610">
        <v>6</v>
      </c>
      <c r="AH610">
        <v>1</v>
      </c>
      <c r="AI610">
        <f>IF(AG610*$H$13&gt;=AK610,1.0,(AK610/(AK610-AG610*$H$13)))</f>
        <v>0</v>
      </c>
      <c r="AJ610">
        <f>(AI610-1)*100</f>
        <v>0</v>
      </c>
      <c r="AK610">
        <f>MAX(0,($B$13+$C$13*CK610)/(1+$D$13*CK610)*CD610/(CF610+273)*$E$13)</f>
        <v>0</v>
      </c>
      <c r="AL610" t="s">
        <v>292</v>
      </c>
      <c r="AM610" t="s">
        <v>292</v>
      </c>
      <c r="AN610">
        <v>0</v>
      </c>
      <c r="AO610">
        <v>0</v>
      </c>
      <c r="AP610">
        <f>1-AN610/AO610</f>
        <v>0</v>
      </c>
      <c r="AQ610">
        <v>0</v>
      </c>
      <c r="AR610" t="s">
        <v>292</v>
      </c>
      <c r="AS610" t="s">
        <v>292</v>
      </c>
      <c r="AT610">
        <v>0</v>
      </c>
      <c r="AU610">
        <v>0</v>
      </c>
      <c r="AV610">
        <f>1-AT610/AU610</f>
        <v>0</v>
      </c>
      <c r="AW610">
        <v>0.5</v>
      </c>
      <c r="AX610">
        <f>BO610</f>
        <v>0</v>
      </c>
      <c r="AY610">
        <f>L610</f>
        <v>0</v>
      </c>
      <c r="AZ610">
        <f>AV610*AW610*AX610</f>
        <v>0</v>
      </c>
      <c r="BA610">
        <f>(AY610-AQ610)/AX610</f>
        <v>0</v>
      </c>
      <c r="BB610">
        <f>(AO610-AU610)/AU610</f>
        <v>0</v>
      </c>
      <c r="BC610">
        <f>AN610/(AP610+AN610/AU610)</f>
        <v>0</v>
      </c>
      <c r="BD610" t="s">
        <v>292</v>
      </c>
      <c r="BE610">
        <v>0</v>
      </c>
      <c r="BF610">
        <f>IF(BE610&lt;&gt;0, BE610, BC610)</f>
        <v>0</v>
      </c>
      <c r="BG610">
        <f>1-BF610/AU610</f>
        <v>0</v>
      </c>
      <c r="BH610">
        <f>(AU610-AT610)/(AU610-BF610)</f>
        <v>0</v>
      </c>
      <c r="BI610">
        <f>(AO610-AU610)/(AO610-BF610)</f>
        <v>0</v>
      </c>
      <c r="BJ610">
        <f>(AU610-AT610)/(AU610-AN610)</f>
        <v>0</v>
      </c>
      <c r="BK610">
        <f>(AO610-AU610)/(AO610-AN610)</f>
        <v>0</v>
      </c>
      <c r="BL610">
        <f>(BH610*BF610/AT610)</f>
        <v>0</v>
      </c>
      <c r="BM610">
        <f>(1-BL610)</f>
        <v>0</v>
      </c>
      <c r="BN610">
        <f>$B$11*CL610+$C$11*CM610+$F$11*CN610*(1-CQ610)</f>
        <v>0</v>
      </c>
      <c r="BO610">
        <f>BN610*BP610</f>
        <v>0</v>
      </c>
      <c r="BP610">
        <f>($B$11*$D$9+$C$11*$D$9+$F$11*((DA610+CS610)/MAX(DA610+CS610+DB610, 0.1)*$I$9+DB610/MAX(DA610+CS610+DB610, 0.1)*$J$9))/($B$11+$C$11+$F$11)</f>
        <v>0</v>
      </c>
      <c r="BQ610">
        <f>($B$11*$K$9+$C$11*$K$9+$F$11*((DA610+CS610)/MAX(DA610+CS610+DB610, 0.1)*$P$9+DB610/MAX(DA610+CS610+DB610, 0.1)*$Q$9))/($B$11+$C$11+$F$11)</f>
        <v>0</v>
      </c>
      <c r="BR610">
        <v>6</v>
      </c>
      <c r="BS610">
        <v>0.5</v>
      </c>
      <c r="BT610" t="s">
        <v>293</v>
      </c>
      <c r="BU610">
        <v>2</v>
      </c>
      <c r="BV610">
        <v>1626127499.6</v>
      </c>
      <c r="BW610">
        <v>400.467666666667</v>
      </c>
      <c r="BX610">
        <v>419.956333333333</v>
      </c>
      <c r="BY610">
        <v>21.0404</v>
      </c>
      <c r="BZ610">
        <v>13.9016</v>
      </c>
      <c r="CA610">
        <v>398.340666666667</v>
      </c>
      <c r="CB610">
        <v>20.9607</v>
      </c>
      <c r="CC610">
        <v>900.047666666667</v>
      </c>
      <c r="CD610">
        <v>100.77</v>
      </c>
      <c r="CE610">
        <v>0.113062</v>
      </c>
      <c r="CF610">
        <v>36.5104333333333</v>
      </c>
      <c r="CG610">
        <v>33.6872333333333</v>
      </c>
      <c r="CH610">
        <v>999.9</v>
      </c>
      <c r="CI610">
        <v>0</v>
      </c>
      <c r="CJ610">
        <v>0</v>
      </c>
      <c r="CK610">
        <v>10023.5666666667</v>
      </c>
      <c r="CL610">
        <v>0</v>
      </c>
      <c r="CM610">
        <v>0.221023</v>
      </c>
      <c r="CN610">
        <v>1460.08333333333</v>
      </c>
      <c r="CO610">
        <v>0.972992</v>
      </c>
      <c r="CP610">
        <v>0.0270076</v>
      </c>
      <c r="CQ610">
        <v>0</v>
      </c>
      <c r="CR610">
        <v>884.635</v>
      </c>
      <c r="CS610">
        <v>4.99999</v>
      </c>
      <c r="CT610">
        <v>13049.6666666667</v>
      </c>
      <c r="CU610">
        <v>12729.0666666667</v>
      </c>
      <c r="CV610">
        <v>41.937</v>
      </c>
      <c r="CW610">
        <v>43.125</v>
      </c>
      <c r="CX610">
        <v>42.625</v>
      </c>
      <c r="CY610">
        <v>42.875</v>
      </c>
      <c r="CZ610">
        <v>44.75</v>
      </c>
      <c r="DA610">
        <v>1415.78333333333</v>
      </c>
      <c r="DB610">
        <v>39.3</v>
      </c>
      <c r="DC610">
        <v>0</v>
      </c>
      <c r="DD610">
        <v>1626127509.7</v>
      </c>
      <c r="DE610">
        <v>0</v>
      </c>
      <c r="DF610">
        <v>884.724846153846</v>
      </c>
      <c r="DG610">
        <v>0.0232478712706146</v>
      </c>
      <c r="DH610">
        <v>-5.64786324629673</v>
      </c>
      <c r="DI610">
        <v>13049.6</v>
      </c>
      <c r="DJ610">
        <v>15</v>
      </c>
      <c r="DK610">
        <v>1626126261</v>
      </c>
      <c r="DL610" t="s">
        <v>294</v>
      </c>
      <c r="DM610">
        <v>1626126255</v>
      </c>
      <c r="DN610">
        <v>1626126261</v>
      </c>
      <c r="DO610">
        <v>7</v>
      </c>
      <c r="DP610">
        <v>0.339</v>
      </c>
      <c r="DQ610">
        <v>0.02</v>
      </c>
      <c r="DR610">
        <v>2.158</v>
      </c>
      <c r="DS610">
        <v>-0.064</v>
      </c>
      <c r="DT610">
        <v>420</v>
      </c>
      <c r="DU610">
        <v>4</v>
      </c>
      <c r="DV610">
        <v>0.09</v>
      </c>
      <c r="DW610">
        <v>0.05</v>
      </c>
      <c r="DX610">
        <v>-19.5840731707317</v>
      </c>
      <c r="DY610">
        <v>0.422563066202081</v>
      </c>
      <c r="DZ610">
        <v>0.0459539537532542</v>
      </c>
      <c r="EA610">
        <v>1</v>
      </c>
      <c r="EB610">
        <v>884.761571428572</v>
      </c>
      <c r="EC610">
        <v>-0.263582588787442</v>
      </c>
      <c r="ED610">
        <v>0.230815979357005</v>
      </c>
      <c r="EE610">
        <v>1</v>
      </c>
      <c r="EF610">
        <v>7.10984317073171</v>
      </c>
      <c r="EG610">
        <v>0.172881324041803</v>
      </c>
      <c r="EH610">
        <v>0.0201013958305562</v>
      </c>
      <c r="EI610">
        <v>0</v>
      </c>
      <c r="EJ610">
        <v>2</v>
      </c>
      <c r="EK610">
        <v>3</v>
      </c>
      <c r="EL610" t="s">
        <v>340</v>
      </c>
      <c r="EM610">
        <v>100</v>
      </c>
      <c r="EN610">
        <v>100</v>
      </c>
      <c r="EO610">
        <v>2.127</v>
      </c>
      <c r="EP610">
        <v>0.0799</v>
      </c>
      <c r="EQ610">
        <v>1.36772170046793</v>
      </c>
      <c r="ER610">
        <v>0.00225868272383977</v>
      </c>
      <c r="ES610">
        <v>-9.96746185667655e-07</v>
      </c>
      <c r="ET610">
        <v>2.83711317370827e-10</v>
      </c>
      <c r="EU610">
        <v>-0.063082517618382</v>
      </c>
      <c r="EV610">
        <v>-0.00217948432402501</v>
      </c>
      <c r="EW610">
        <v>0.000453263451741206</v>
      </c>
      <c r="EX610">
        <v>-1.16319206543697e-06</v>
      </c>
      <c r="EY610">
        <v>-2</v>
      </c>
      <c r="EZ610">
        <v>2196</v>
      </c>
      <c r="FA610">
        <v>1</v>
      </c>
      <c r="FB610">
        <v>25</v>
      </c>
      <c r="FC610">
        <v>20.8</v>
      </c>
      <c r="FD610">
        <v>20.7</v>
      </c>
      <c r="FE610">
        <v>18</v>
      </c>
      <c r="FF610">
        <v>952.129</v>
      </c>
      <c r="FG610">
        <v>439.931</v>
      </c>
      <c r="FH610">
        <v>44.8882</v>
      </c>
      <c r="FI610">
        <v>26.0962</v>
      </c>
      <c r="FJ610">
        <v>30.0006</v>
      </c>
      <c r="FK610">
        <v>25.8828</v>
      </c>
      <c r="FL610">
        <v>25.8856</v>
      </c>
      <c r="FM610">
        <v>25.5099</v>
      </c>
      <c r="FN610">
        <v>26.0623</v>
      </c>
      <c r="FO610">
        <v>0</v>
      </c>
      <c r="FP610">
        <v>47.16</v>
      </c>
      <c r="FQ610">
        <v>420</v>
      </c>
      <c r="FR610">
        <v>14.1132</v>
      </c>
      <c r="FS610">
        <v>101.389</v>
      </c>
      <c r="FT610">
        <v>101.984</v>
      </c>
    </row>
    <row r="611" spans="1:176">
      <c r="A611">
        <v>595</v>
      </c>
      <c r="B611">
        <v>1626127502.6</v>
      </c>
      <c r="C611">
        <v>1188.09999990463</v>
      </c>
      <c r="D611" t="s">
        <v>1484</v>
      </c>
      <c r="E611" t="s">
        <v>1485</v>
      </c>
      <c r="F611">
        <v>1</v>
      </c>
      <c r="I611">
        <v>1626127501.6</v>
      </c>
      <c r="J611">
        <f>(K611)/1000</f>
        <v>0</v>
      </c>
      <c r="K611">
        <f>1000*CC611*AI611*(BY611-BZ611)/(100*BR611*(1000-AI611*BY611))</f>
        <v>0</v>
      </c>
      <c r="L611">
        <f>CC611*AI611*(BX611-BW611*(1000-AI611*BZ611)/(1000-AI611*BY611))/(100*BR611)</f>
        <v>0</v>
      </c>
      <c r="M611">
        <f>BW611 - IF(AI611&gt;1, L611*BR611*100.0/(AK611*CK611), 0)</f>
        <v>0</v>
      </c>
      <c r="N611">
        <f>((T611-J611/2)*M611-L611)/(T611+J611/2)</f>
        <v>0</v>
      </c>
      <c r="O611">
        <f>N611*(CD611+CE611)/1000.0</f>
        <v>0</v>
      </c>
      <c r="P611">
        <f>(BW611 - IF(AI611&gt;1, L611*BR611*100.0/(AK611*CK611), 0))*(CD611+CE611)/1000.0</f>
        <v>0</v>
      </c>
      <c r="Q611">
        <f>2.0/((1/S611-1/R611)+SIGN(S611)*SQRT((1/S611-1/R611)*(1/S611-1/R611) + 4*BS611/((BS611+1)*(BS611+1))*(2*1/S611*1/R611-1/R611*1/R611)))</f>
        <v>0</v>
      </c>
      <c r="R611">
        <f>IF(LEFT(BT611,1)&lt;&gt;"0",IF(LEFT(BT611,1)="1",3.0,BU611),$D$5+$E$5*(CK611*CD611/($K$5*1000))+$F$5*(CK611*CD611/($K$5*1000))*MAX(MIN(BR611,$J$5),$I$5)*MAX(MIN(BR611,$J$5),$I$5)+$G$5*MAX(MIN(BR611,$J$5),$I$5)*(CK611*CD611/($K$5*1000))+$H$5*(CK611*CD611/($K$5*1000))*(CK611*CD611/($K$5*1000)))</f>
        <v>0</v>
      </c>
      <c r="S611">
        <f>J611*(1000-(1000*0.61365*exp(17.502*W611/(240.97+W611))/(CD611+CE611)+BY611)/2)/(1000*0.61365*exp(17.502*W611/(240.97+W611))/(CD611+CE611)-BY611)</f>
        <v>0</v>
      </c>
      <c r="T611">
        <f>1/((BS611+1)/(Q611/1.6)+1/(R611/1.37)) + BS611/((BS611+1)/(Q611/1.6) + BS611/(R611/1.37))</f>
        <v>0</v>
      </c>
      <c r="U611">
        <f>(BN611*BQ611)</f>
        <v>0</v>
      </c>
      <c r="V611">
        <f>(CF611+(U611+2*0.95*5.67E-8*(((CF611+$B$7)+273)^4-(CF611+273)^4)-44100*J611)/(1.84*29.3*R611+8*0.95*5.67E-8*(CF611+273)^3))</f>
        <v>0</v>
      </c>
      <c r="W611">
        <f>($C$7*CG611+$D$7*CH611+$E$7*V611)</f>
        <v>0</v>
      </c>
      <c r="X611">
        <f>0.61365*exp(17.502*W611/(240.97+W611))</f>
        <v>0</v>
      </c>
      <c r="Y611">
        <f>(Z611/AA611*100)</f>
        <v>0</v>
      </c>
      <c r="Z611">
        <f>BY611*(CD611+CE611)/1000</f>
        <v>0</v>
      </c>
      <c r="AA611">
        <f>0.61365*exp(17.502*CF611/(240.97+CF611))</f>
        <v>0</v>
      </c>
      <c r="AB611">
        <f>(X611-BY611*(CD611+CE611)/1000)</f>
        <v>0</v>
      </c>
      <c r="AC611">
        <f>(-J611*44100)</f>
        <v>0</v>
      </c>
      <c r="AD611">
        <f>2*29.3*R611*0.92*(CF611-W611)</f>
        <v>0</v>
      </c>
      <c r="AE611">
        <f>2*0.95*5.67E-8*(((CF611+$B$7)+273)^4-(W611+273)^4)</f>
        <v>0</v>
      </c>
      <c r="AF611">
        <f>U611+AE611+AC611+AD611</f>
        <v>0</v>
      </c>
      <c r="AG611">
        <v>6</v>
      </c>
      <c r="AH611">
        <v>1</v>
      </c>
      <c r="AI611">
        <f>IF(AG611*$H$13&gt;=AK611,1.0,(AK611/(AK611-AG611*$H$13)))</f>
        <v>0</v>
      </c>
      <c r="AJ611">
        <f>(AI611-1)*100</f>
        <v>0</v>
      </c>
      <c r="AK611">
        <f>MAX(0,($B$13+$C$13*CK611)/(1+$D$13*CK611)*CD611/(CF611+273)*$E$13)</f>
        <v>0</v>
      </c>
      <c r="AL611" t="s">
        <v>292</v>
      </c>
      <c r="AM611" t="s">
        <v>292</v>
      </c>
      <c r="AN611">
        <v>0</v>
      </c>
      <c r="AO611">
        <v>0</v>
      </c>
      <c r="AP611">
        <f>1-AN611/AO611</f>
        <v>0</v>
      </c>
      <c r="AQ611">
        <v>0</v>
      </c>
      <c r="AR611" t="s">
        <v>292</v>
      </c>
      <c r="AS611" t="s">
        <v>292</v>
      </c>
      <c r="AT611">
        <v>0</v>
      </c>
      <c r="AU611">
        <v>0</v>
      </c>
      <c r="AV611">
        <f>1-AT611/AU611</f>
        <v>0</v>
      </c>
      <c r="AW611">
        <v>0.5</v>
      </c>
      <c r="AX611">
        <f>BO611</f>
        <v>0</v>
      </c>
      <c r="AY611">
        <f>L611</f>
        <v>0</v>
      </c>
      <c r="AZ611">
        <f>AV611*AW611*AX611</f>
        <v>0</v>
      </c>
      <c r="BA611">
        <f>(AY611-AQ611)/AX611</f>
        <v>0</v>
      </c>
      <c r="BB611">
        <f>(AO611-AU611)/AU611</f>
        <v>0</v>
      </c>
      <c r="BC611">
        <f>AN611/(AP611+AN611/AU611)</f>
        <v>0</v>
      </c>
      <c r="BD611" t="s">
        <v>292</v>
      </c>
      <c r="BE611">
        <v>0</v>
      </c>
      <c r="BF611">
        <f>IF(BE611&lt;&gt;0, BE611, BC611)</f>
        <v>0</v>
      </c>
      <c r="BG611">
        <f>1-BF611/AU611</f>
        <v>0</v>
      </c>
      <c r="BH611">
        <f>(AU611-AT611)/(AU611-BF611)</f>
        <v>0</v>
      </c>
      <c r="BI611">
        <f>(AO611-AU611)/(AO611-BF611)</f>
        <v>0</v>
      </c>
      <c r="BJ611">
        <f>(AU611-AT611)/(AU611-AN611)</f>
        <v>0</v>
      </c>
      <c r="BK611">
        <f>(AO611-AU611)/(AO611-AN611)</f>
        <v>0</v>
      </c>
      <c r="BL611">
        <f>(BH611*BF611/AT611)</f>
        <v>0</v>
      </c>
      <c r="BM611">
        <f>(1-BL611)</f>
        <v>0</v>
      </c>
      <c r="BN611">
        <f>$B$11*CL611+$C$11*CM611+$F$11*CN611*(1-CQ611)</f>
        <v>0</v>
      </c>
      <c r="BO611">
        <f>BN611*BP611</f>
        <v>0</v>
      </c>
      <c r="BP611">
        <f>($B$11*$D$9+$C$11*$D$9+$F$11*((DA611+CS611)/MAX(DA611+CS611+DB611, 0.1)*$I$9+DB611/MAX(DA611+CS611+DB611, 0.1)*$J$9))/($B$11+$C$11+$F$11)</f>
        <v>0</v>
      </c>
      <c r="BQ611">
        <f>($B$11*$K$9+$C$11*$K$9+$F$11*((DA611+CS611)/MAX(DA611+CS611+DB611, 0.1)*$P$9+DB611/MAX(DA611+CS611+DB611, 0.1)*$Q$9))/($B$11+$C$11+$F$11)</f>
        <v>0</v>
      </c>
      <c r="BR611">
        <v>6</v>
      </c>
      <c r="BS611">
        <v>0.5</v>
      </c>
      <c r="BT611" t="s">
        <v>293</v>
      </c>
      <c r="BU611">
        <v>2</v>
      </c>
      <c r="BV611">
        <v>1626127501.6</v>
      </c>
      <c r="BW611">
        <v>400.452</v>
      </c>
      <c r="BX611">
        <v>419.946333333333</v>
      </c>
      <c r="BY611">
        <v>21.0689333333333</v>
      </c>
      <c r="BZ611">
        <v>13.9195</v>
      </c>
      <c r="CA611">
        <v>398.325</v>
      </c>
      <c r="CB611">
        <v>20.9888333333333</v>
      </c>
      <c r="CC611">
        <v>900.041666666667</v>
      </c>
      <c r="CD611">
        <v>100.769666666667</v>
      </c>
      <c r="CE611">
        <v>0.112868</v>
      </c>
      <c r="CF611">
        <v>36.5411</v>
      </c>
      <c r="CG611">
        <v>33.7242666666667</v>
      </c>
      <c r="CH611">
        <v>999.9</v>
      </c>
      <c r="CI611">
        <v>0</v>
      </c>
      <c r="CJ611">
        <v>0</v>
      </c>
      <c r="CK611">
        <v>10029.1833333333</v>
      </c>
      <c r="CL611">
        <v>0</v>
      </c>
      <c r="CM611">
        <v>0.221023</v>
      </c>
      <c r="CN611">
        <v>1459.98333333333</v>
      </c>
      <c r="CO611">
        <v>0.972997666666667</v>
      </c>
      <c r="CP611">
        <v>0.0270022</v>
      </c>
      <c r="CQ611">
        <v>0</v>
      </c>
      <c r="CR611">
        <v>884.629666666667</v>
      </c>
      <c r="CS611">
        <v>4.99999</v>
      </c>
      <c r="CT611">
        <v>13048.3</v>
      </c>
      <c r="CU611">
        <v>12728.1666666667</v>
      </c>
      <c r="CV611">
        <v>41.937</v>
      </c>
      <c r="CW611">
        <v>43.125</v>
      </c>
      <c r="CX611">
        <v>42.687</v>
      </c>
      <c r="CY611">
        <v>42.937</v>
      </c>
      <c r="CZ611">
        <v>44.75</v>
      </c>
      <c r="DA611">
        <v>1415.69333333333</v>
      </c>
      <c r="DB611">
        <v>39.29</v>
      </c>
      <c r="DC611">
        <v>0</v>
      </c>
      <c r="DD611">
        <v>1626127512.1</v>
      </c>
      <c r="DE611">
        <v>0</v>
      </c>
      <c r="DF611">
        <v>884.713653846154</v>
      </c>
      <c r="DG611">
        <v>-0.465880327564289</v>
      </c>
      <c r="DH611">
        <v>-8.91282051719973</v>
      </c>
      <c r="DI611">
        <v>13049.45</v>
      </c>
      <c r="DJ611">
        <v>15</v>
      </c>
      <c r="DK611">
        <v>1626126261</v>
      </c>
      <c r="DL611" t="s">
        <v>294</v>
      </c>
      <c r="DM611">
        <v>1626126255</v>
      </c>
      <c r="DN611">
        <v>1626126261</v>
      </c>
      <c r="DO611">
        <v>7</v>
      </c>
      <c r="DP611">
        <v>0.339</v>
      </c>
      <c r="DQ611">
        <v>0.02</v>
      </c>
      <c r="DR611">
        <v>2.158</v>
      </c>
      <c r="DS611">
        <v>-0.064</v>
      </c>
      <c r="DT611">
        <v>420</v>
      </c>
      <c r="DU611">
        <v>4</v>
      </c>
      <c r="DV611">
        <v>0.09</v>
      </c>
      <c r="DW611">
        <v>0.05</v>
      </c>
      <c r="DX611">
        <v>-19.5687609756098</v>
      </c>
      <c r="DY611">
        <v>0.452228571428581</v>
      </c>
      <c r="DZ611">
        <v>0.0489684212730512</v>
      </c>
      <c r="EA611">
        <v>1</v>
      </c>
      <c r="EB611">
        <v>884.729705882353</v>
      </c>
      <c r="EC611">
        <v>-0.245181408388651</v>
      </c>
      <c r="ED611">
        <v>0.234565873027026</v>
      </c>
      <c r="EE611">
        <v>1</v>
      </c>
      <c r="EF611">
        <v>7.11630926829268</v>
      </c>
      <c r="EG611">
        <v>0.179244041811858</v>
      </c>
      <c r="EH611">
        <v>0.0206874983327971</v>
      </c>
      <c r="EI611">
        <v>0</v>
      </c>
      <c r="EJ611">
        <v>2</v>
      </c>
      <c r="EK611">
        <v>3</v>
      </c>
      <c r="EL611" t="s">
        <v>340</v>
      </c>
      <c r="EM611">
        <v>100</v>
      </c>
      <c r="EN611">
        <v>100</v>
      </c>
      <c r="EO611">
        <v>2.127</v>
      </c>
      <c r="EP611">
        <v>0.0803</v>
      </c>
      <c r="EQ611">
        <v>1.36772170046793</v>
      </c>
      <c r="ER611">
        <v>0.00225868272383977</v>
      </c>
      <c r="ES611">
        <v>-9.96746185667655e-07</v>
      </c>
      <c r="ET611">
        <v>2.83711317370827e-10</v>
      </c>
      <c r="EU611">
        <v>-0.063082517618382</v>
      </c>
      <c r="EV611">
        <v>-0.00217948432402501</v>
      </c>
      <c r="EW611">
        <v>0.000453263451741206</v>
      </c>
      <c r="EX611">
        <v>-1.16319206543697e-06</v>
      </c>
      <c r="EY611">
        <v>-2</v>
      </c>
      <c r="EZ611">
        <v>2196</v>
      </c>
      <c r="FA611">
        <v>1</v>
      </c>
      <c r="FB611">
        <v>25</v>
      </c>
      <c r="FC611">
        <v>20.8</v>
      </c>
      <c r="FD611">
        <v>20.7</v>
      </c>
      <c r="FE611">
        <v>18</v>
      </c>
      <c r="FF611">
        <v>951.974</v>
      </c>
      <c r="FG611">
        <v>440.07</v>
      </c>
      <c r="FH611">
        <v>44.9188</v>
      </c>
      <c r="FI611">
        <v>26.1006</v>
      </c>
      <c r="FJ611">
        <v>30.0007</v>
      </c>
      <c r="FK611">
        <v>25.8859</v>
      </c>
      <c r="FL611">
        <v>25.8879</v>
      </c>
      <c r="FM611">
        <v>25.5117</v>
      </c>
      <c r="FN611">
        <v>26.0623</v>
      </c>
      <c r="FO611">
        <v>0</v>
      </c>
      <c r="FP611">
        <v>47.16</v>
      </c>
      <c r="FQ611">
        <v>420</v>
      </c>
      <c r="FR611">
        <v>14.1226</v>
      </c>
      <c r="FS611">
        <v>101.388</v>
      </c>
      <c r="FT611">
        <v>101.983</v>
      </c>
    </row>
    <row r="612" spans="1:176">
      <c r="A612">
        <v>596</v>
      </c>
      <c r="B612">
        <v>1626127504.6</v>
      </c>
      <c r="C612">
        <v>1190.09999990463</v>
      </c>
      <c r="D612" t="s">
        <v>1486</v>
      </c>
      <c r="E612" t="s">
        <v>1487</v>
      </c>
      <c r="F612">
        <v>1</v>
      </c>
      <c r="I612">
        <v>1626127503.6</v>
      </c>
      <c r="J612">
        <f>(K612)/1000</f>
        <v>0</v>
      </c>
      <c r="K612">
        <f>1000*CC612*AI612*(BY612-BZ612)/(100*BR612*(1000-AI612*BY612))</f>
        <v>0</v>
      </c>
      <c r="L612">
        <f>CC612*AI612*(BX612-BW612*(1000-AI612*BZ612)/(1000-AI612*BY612))/(100*BR612)</f>
        <v>0</v>
      </c>
      <c r="M612">
        <f>BW612 - IF(AI612&gt;1, L612*BR612*100.0/(AK612*CK612), 0)</f>
        <v>0</v>
      </c>
      <c r="N612">
        <f>((T612-J612/2)*M612-L612)/(T612+J612/2)</f>
        <v>0</v>
      </c>
      <c r="O612">
        <f>N612*(CD612+CE612)/1000.0</f>
        <v>0</v>
      </c>
      <c r="P612">
        <f>(BW612 - IF(AI612&gt;1, L612*BR612*100.0/(AK612*CK612), 0))*(CD612+CE612)/1000.0</f>
        <v>0</v>
      </c>
      <c r="Q612">
        <f>2.0/((1/S612-1/R612)+SIGN(S612)*SQRT((1/S612-1/R612)*(1/S612-1/R612) + 4*BS612/((BS612+1)*(BS612+1))*(2*1/S612*1/R612-1/R612*1/R612)))</f>
        <v>0</v>
      </c>
      <c r="R612">
        <f>IF(LEFT(BT612,1)&lt;&gt;"0",IF(LEFT(BT612,1)="1",3.0,BU612),$D$5+$E$5*(CK612*CD612/($K$5*1000))+$F$5*(CK612*CD612/($K$5*1000))*MAX(MIN(BR612,$J$5),$I$5)*MAX(MIN(BR612,$J$5),$I$5)+$G$5*MAX(MIN(BR612,$J$5),$I$5)*(CK612*CD612/($K$5*1000))+$H$5*(CK612*CD612/($K$5*1000))*(CK612*CD612/($K$5*1000)))</f>
        <v>0</v>
      </c>
      <c r="S612">
        <f>J612*(1000-(1000*0.61365*exp(17.502*W612/(240.97+W612))/(CD612+CE612)+BY612)/2)/(1000*0.61365*exp(17.502*W612/(240.97+W612))/(CD612+CE612)-BY612)</f>
        <v>0</v>
      </c>
      <c r="T612">
        <f>1/((BS612+1)/(Q612/1.6)+1/(R612/1.37)) + BS612/((BS612+1)/(Q612/1.6) + BS612/(R612/1.37))</f>
        <v>0</v>
      </c>
      <c r="U612">
        <f>(BN612*BQ612)</f>
        <v>0</v>
      </c>
      <c r="V612">
        <f>(CF612+(U612+2*0.95*5.67E-8*(((CF612+$B$7)+273)^4-(CF612+273)^4)-44100*J612)/(1.84*29.3*R612+8*0.95*5.67E-8*(CF612+273)^3))</f>
        <v>0</v>
      </c>
      <c r="W612">
        <f>($C$7*CG612+$D$7*CH612+$E$7*V612)</f>
        <v>0</v>
      </c>
      <c r="X612">
        <f>0.61365*exp(17.502*W612/(240.97+W612))</f>
        <v>0</v>
      </c>
      <c r="Y612">
        <f>(Z612/AA612*100)</f>
        <v>0</v>
      </c>
      <c r="Z612">
        <f>BY612*(CD612+CE612)/1000</f>
        <v>0</v>
      </c>
      <c r="AA612">
        <f>0.61365*exp(17.502*CF612/(240.97+CF612))</f>
        <v>0</v>
      </c>
      <c r="AB612">
        <f>(X612-BY612*(CD612+CE612)/1000)</f>
        <v>0</v>
      </c>
      <c r="AC612">
        <f>(-J612*44100)</f>
        <v>0</v>
      </c>
      <c r="AD612">
        <f>2*29.3*R612*0.92*(CF612-W612)</f>
        <v>0</v>
      </c>
      <c r="AE612">
        <f>2*0.95*5.67E-8*(((CF612+$B$7)+273)^4-(W612+273)^4)</f>
        <v>0</v>
      </c>
      <c r="AF612">
        <f>U612+AE612+AC612+AD612</f>
        <v>0</v>
      </c>
      <c r="AG612">
        <v>6</v>
      </c>
      <c r="AH612">
        <v>1</v>
      </c>
      <c r="AI612">
        <f>IF(AG612*$H$13&gt;=AK612,1.0,(AK612/(AK612-AG612*$H$13)))</f>
        <v>0</v>
      </c>
      <c r="AJ612">
        <f>(AI612-1)*100</f>
        <v>0</v>
      </c>
      <c r="AK612">
        <f>MAX(0,($B$13+$C$13*CK612)/(1+$D$13*CK612)*CD612/(CF612+273)*$E$13)</f>
        <v>0</v>
      </c>
      <c r="AL612" t="s">
        <v>292</v>
      </c>
      <c r="AM612" t="s">
        <v>292</v>
      </c>
      <c r="AN612">
        <v>0</v>
      </c>
      <c r="AO612">
        <v>0</v>
      </c>
      <c r="AP612">
        <f>1-AN612/AO612</f>
        <v>0</v>
      </c>
      <c r="AQ612">
        <v>0</v>
      </c>
      <c r="AR612" t="s">
        <v>292</v>
      </c>
      <c r="AS612" t="s">
        <v>292</v>
      </c>
      <c r="AT612">
        <v>0</v>
      </c>
      <c r="AU612">
        <v>0</v>
      </c>
      <c r="AV612">
        <f>1-AT612/AU612</f>
        <v>0</v>
      </c>
      <c r="AW612">
        <v>0.5</v>
      </c>
      <c r="AX612">
        <f>BO612</f>
        <v>0</v>
      </c>
      <c r="AY612">
        <f>L612</f>
        <v>0</v>
      </c>
      <c r="AZ612">
        <f>AV612*AW612*AX612</f>
        <v>0</v>
      </c>
      <c r="BA612">
        <f>(AY612-AQ612)/AX612</f>
        <v>0</v>
      </c>
      <c r="BB612">
        <f>(AO612-AU612)/AU612</f>
        <v>0</v>
      </c>
      <c r="BC612">
        <f>AN612/(AP612+AN612/AU612)</f>
        <v>0</v>
      </c>
      <c r="BD612" t="s">
        <v>292</v>
      </c>
      <c r="BE612">
        <v>0</v>
      </c>
      <c r="BF612">
        <f>IF(BE612&lt;&gt;0, BE612, BC612)</f>
        <v>0</v>
      </c>
      <c r="BG612">
        <f>1-BF612/AU612</f>
        <v>0</v>
      </c>
      <c r="BH612">
        <f>(AU612-AT612)/(AU612-BF612)</f>
        <v>0</v>
      </c>
      <c r="BI612">
        <f>(AO612-AU612)/(AO612-BF612)</f>
        <v>0</v>
      </c>
      <c r="BJ612">
        <f>(AU612-AT612)/(AU612-AN612)</f>
        <v>0</v>
      </c>
      <c r="BK612">
        <f>(AO612-AU612)/(AO612-AN612)</f>
        <v>0</v>
      </c>
      <c r="BL612">
        <f>(BH612*BF612/AT612)</f>
        <v>0</v>
      </c>
      <c r="BM612">
        <f>(1-BL612)</f>
        <v>0</v>
      </c>
      <c r="BN612">
        <f>$B$11*CL612+$C$11*CM612+$F$11*CN612*(1-CQ612)</f>
        <v>0</v>
      </c>
      <c r="BO612">
        <f>BN612*BP612</f>
        <v>0</v>
      </c>
      <c r="BP612">
        <f>($B$11*$D$9+$C$11*$D$9+$F$11*((DA612+CS612)/MAX(DA612+CS612+DB612, 0.1)*$I$9+DB612/MAX(DA612+CS612+DB612, 0.1)*$J$9))/($B$11+$C$11+$F$11)</f>
        <v>0</v>
      </c>
      <c r="BQ612">
        <f>($B$11*$K$9+$C$11*$K$9+$F$11*((DA612+CS612)/MAX(DA612+CS612+DB612, 0.1)*$P$9+DB612/MAX(DA612+CS612+DB612, 0.1)*$Q$9))/($B$11+$C$11+$F$11)</f>
        <v>0</v>
      </c>
      <c r="BR612">
        <v>6</v>
      </c>
      <c r="BS612">
        <v>0.5</v>
      </c>
      <c r="BT612" t="s">
        <v>293</v>
      </c>
      <c r="BU612">
        <v>2</v>
      </c>
      <c r="BV612">
        <v>1626127503.6</v>
      </c>
      <c r="BW612">
        <v>400.439666666667</v>
      </c>
      <c r="BX612">
        <v>419.914333333333</v>
      </c>
      <c r="BY612">
        <v>21.0995</v>
      </c>
      <c r="BZ612">
        <v>13.9672333333333</v>
      </c>
      <c r="CA612">
        <v>398.312666666667</v>
      </c>
      <c r="CB612">
        <v>21.0189666666667</v>
      </c>
      <c r="CC612">
        <v>900.019666666667</v>
      </c>
      <c r="CD612">
        <v>100.769333333333</v>
      </c>
      <c r="CE612">
        <v>0.113834333333333</v>
      </c>
      <c r="CF612">
        <v>36.571</v>
      </c>
      <c r="CG612">
        <v>33.7532333333333</v>
      </c>
      <c r="CH612">
        <v>999.9</v>
      </c>
      <c r="CI612">
        <v>0</v>
      </c>
      <c r="CJ612">
        <v>0</v>
      </c>
      <c r="CK612">
        <v>10012.8933333333</v>
      </c>
      <c r="CL612">
        <v>0</v>
      </c>
      <c r="CM612">
        <v>0.221023</v>
      </c>
      <c r="CN612">
        <v>1459.98</v>
      </c>
      <c r="CO612">
        <v>0.972990666666667</v>
      </c>
      <c r="CP612">
        <v>0.0270091666666667</v>
      </c>
      <c r="CQ612">
        <v>0</v>
      </c>
      <c r="CR612">
        <v>884.588666666667</v>
      </c>
      <c r="CS612">
        <v>4.99999</v>
      </c>
      <c r="CT612">
        <v>13048.0666666667</v>
      </c>
      <c r="CU612">
        <v>12728.1</v>
      </c>
      <c r="CV612">
        <v>41.937</v>
      </c>
      <c r="CW612">
        <v>43.125</v>
      </c>
      <c r="CX612">
        <v>42.687</v>
      </c>
      <c r="CY612">
        <v>42.937</v>
      </c>
      <c r="CZ612">
        <v>44.75</v>
      </c>
      <c r="DA612">
        <v>1415.68</v>
      </c>
      <c r="DB612">
        <v>39.3</v>
      </c>
      <c r="DC612">
        <v>0</v>
      </c>
      <c r="DD612">
        <v>1626127513.9</v>
      </c>
      <c r="DE612">
        <v>0</v>
      </c>
      <c r="DF612">
        <v>884.69472</v>
      </c>
      <c r="DG612">
        <v>-0.476384601889071</v>
      </c>
      <c r="DH612">
        <v>-7.83076924955328</v>
      </c>
      <c r="DI612">
        <v>13049.036</v>
      </c>
      <c r="DJ612">
        <v>15</v>
      </c>
      <c r="DK612">
        <v>1626126261</v>
      </c>
      <c r="DL612" t="s">
        <v>294</v>
      </c>
      <c r="DM612">
        <v>1626126255</v>
      </c>
      <c r="DN612">
        <v>1626126261</v>
      </c>
      <c r="DO612">
        <v>7</v>
      </c>
      <c r="DP612">
        <v>0.339</v>
      </c>
      <c r="DQ612">
        <v>0.02</v>
      </c>
      <c r="DR612">
        <v>2.158</v>
      </c>
      <c r="DS612">
        <v>-0.064</v>
      </c>
      <c r="DT612">
        <v>420</v>
      </c>
      <c r="DU612">
        <v>4</v>
      </c>
      <c r="DV612">
        <v>0.09</v>
      </c>
      <c r="DW612">
        <v>0.05</v>
      </c>
      <c r="DX612">
        <v>-19.5538756097561</v>
      </c>
      <c r="DY612">
        <v>0.470567247386775</v>
      </c>
      <c r="DZ612">
        <v>0.0505536072896293</v>
      </c>
      <c r="EA612">
        <v>1</v>
      </c>
      <c r="EB612">
        <v>884.703212121212</v>
      </c>
      <c r="EC612">
        <v>-0.144328103156605</v>
      </c>
      <c r="ED612">
        <v>0.229732487059743</v>
      </c>
      <c r="EE612">
        <v>1</v>
      </c>
      <c r="EF612">
        <v>7.1208087804878</v>
      </c>
      <c r="EG612">
        <v>0.174112473867601</v>
      </c>
      <c r="EH612">
        <v>0.0204651023839599</v>
      </c>
      <c r="EI612">
        <v>0</v>
      </c>
      <c r="EJ612">
        <v>2</v>
      </c>
      <c r="EK612">
        <v>3</v>
      </c>
      <c r="EL612" t="s">
        <v>340</v>
      </c>
      <c r="EM612">
        <v>100</v>
      </c>
      <c r="EN612">
        <v>100</v>
      </c>
      <c r="EO612">
        <v>2.127</v>
      </c>
      <c r="EP612">
        <v>0.0808</v>
      </c>
      <c r="EQ612">
        <v>1.36772170046793</v>
      </c>
      <c r="ER612">
        <v>0.00225868272383977</v>
      </c>
      <c r="ES612">
        <v>-9.96746185667655e-07</v>
      </c>
      <c r="ET612">
        <v>2.83711317370827e-10</v>
      </c>
      <c r="EU612">
        <v>-0.063082517618382</v>
      </c>
      <c r="EV612">
        <v>-0.00217948432402501</v>
      </c>
      <c r="EW612">
        <v>0.000453263451741206</v>
      </c>
      <c r="EX612">
        <v>-1.16319206543697e-06</v>
      </c>
      <c r="EY612">
        <v>-2</v>
      </c>
      <c r="EZ612">
        <v>2196</v>
      </c>
      <c r="FA612">
        <v>1</v>
      </c>
      <c r="FB612">
        <v>25</v>
      </c>
      <c r="FC612">
        <v>20.8</v>
      </c>
      <c r="FD612">
        <v>20.7</v>
      </c>
      <c r="FE612">
        <v>18</v>
      </c>
      <c r="FF612">
        <v>951.973</v>
      </c>
      <c r="FG612">
        <v>440.052</v>
      </c>
      <c r="FH612">
        <v>44.9488</v>
      </c>
      <c r="FI612">
        <v>26.105</v>
      </c>
      <c r="FJ612">
        <v>30.0008</v>
      </c>
      <c r="FK612">
        <v>25.8888</v>
      </c>
      <c r="FL612">
        <v>25.8911</v>
      </c>
      <c r="FM612">
        <v>25.5133</v>
      </c>
      <c r="FN612">
        <v>26.0623</v>
      </c>
      <c r="FO612">
        <v>0</v>
      </c>
      <c r="FP612">
        <v>47.26</v>
      </c>
      <c r="FQ612">
        <v>420</v>
      </c>
      <c r="FR612">
        <v>14.1161</v>
      </c>
      <c r="FS612">
        <v>101.386</v>
      </c>
      <c r="FT612">
        <v>101.981</v>
      </c>
    </row>
    <row r="613" spans="1:176">
      <c r="A613">
        <v>597</v>
      </c>
      <c r="B613">
        <v>1626127506.6</v>
      </c>
      <c r="C613">
        <v>1192.09999990463</v>
      </c>
      <c r="D613" t="s">
        <v>1488</v>
      </c>
      <c r="E613" t="s">
        <v>1489</v>
      </c>
      <c r="F613">
        <v>1</v>
      </c>
      <c r="I613">
        <v>1626127505.6</v>
      </c>
      <c r="J613">
        <f>(K613)/1000</f>
        <v>0</v>
      </c>
      <c r="K613">
        <f>1000*CC613*AI613*(BY613-BZ613)/(100*BR613*(1000-AI613*BY613))</f>
        <v>0</v>
      </c>
      <c r="L613">
        <f>CC613*AI613*(BX613-BW613*(1000-AI613*BZ613)/(1000-AI613*BY613))/(100*BR613)</f>
        <v>0</v>
      </c>
      <c r="M613">
        <f>BW613 - IF(AI613&gt;1, L613*BR613*100.0/(AK613*CK613), 0)</f>
        <v>0</v>
      </c>
      <c r="N613">
        <f>((T613-J613/2)*M613-L613)/(T613+J613/2)</f>
        <v>0</v>
      </c>
      <c r="O613">
        <f>N613*(CD613+CE613)/1000.0</f>
        <v>0</v>
      </c>
      <c r="P613">
        <f>(BW613 - IF(AI613&gt;1, L613*BR613*100.0/(AK613*CK613), 0))*(CD613+CE613)/1000.0</f>
        <v>0</v>
      </c>
      <c r="Q613">
        <f>2.0/((1/S613-1/R613)+SIGN(S613)*SQRT((1/S613-1/R613)*(1/S613-1/R613) + 4*BS613/((BS613+1)*(BS613+1))*(2*1/S613*1/R613-1/R613*1/R613)))</f>
        <v>0</v>
      </c>
      <c r="R613">
        <f>IF(LEFT(BT613,1)&lt;&gt;"0",IF(LEFT(BT613,1)="1",3.0,BU613),$D$5+$E$5*(CK613*CD613/($K$5*1000))+$F$5*(CK613*CD613/($K$5*1000))*MAX(MIN(BR613,$J$5),$I$5)*MAX(MIN(BR613,$J$5),$I$5)+$G$5*MAX(MIN(BR613,$J$5),$I$5)*(CK613*CD613/($K$5*1000))+$H$5*(CK613*CD613/($K$5*1000))*(CK613*CD613/($K$5*1000)))</f>
        <v>0</v>
      </c>
      <c r="S613">
        <f>J613*(1000-(1000*0.61365*exp(17.502*W613/(240.97+W613))/(CD613+CE613)+BY613)/2)/(1000*0.61365*exp(17.502*W613/(240.97+W613))/(CD613+CE613)-BY613)</f>
        <v>0</v>
      </c>
      <c r="T613">
        <f>1/((BS613+1)/(Q613/1.6)+1/(R613/1.37)) + BS613/((BS613+1)/(Q613/1.6) + BS613/(R613/1.37))</f>
        <v>0</v>
      </c>
      <c r="U613">
        <f>(BN613*BQ613)</f>
        <v>0</v>
      </c>
      <c r="V613">
        <f>(CF613+(U613+2*0.95*5.67E-8*(((CF613+$B$7)+273)^4-(CF613+273)^4)-44100*J613)/(1.84*29.3*R613+8*0.95*5.67E-8*(CF613+273)^3))</f>
        <v>0</v>
      </c>
      <c r="W613">
        <f>($C$7*CG613+$D$7*CH613+$E$7*V613)</f>
        <v>0</v>
      </c>
      <c r="X613">
        <f>0.61365*exp(17.502*W613/(240.97+W613))</f>
        <v>0</v>
      </c>
      <c r="Y613">
        <f>(Z613/AA613*100)</f>
        <v>0</v>
      </c>
      <c r="Z613">
        <f>BY613*(CD613+CE613)/1000</f>
        <v>0</v>
      </c>
      <c r="AA613">
        <f>0.61365*exp(17.502*CF613/(240.97+CF613))</f>
        <v>0</v>
      </c>
      <c r="AB613">
        <f>(X613-BY613*(CD613+CE613)/1000)</f>
        <v>0</v>
      </c>
      <c r="AC613">
        <f>(-J613*44100)</f>
        <v>0</v>
      </c>
      <c r="AD613">
        <f>2*29.3*R613*0.92*(CF613-W613)</f>
        <v>0</v>
      </c>
      <c r="AE613">
        <f>2*0.95*5.67E-8*(((CF613+$B$7)+273)^4-(W613+273)^4)</f>
        <v>0</v>
      </c>
      <c r="AF613">
        <f>U613+AE613+AC613+AD613</f>
        <v>0</v>
      </c>
      <c r="AG613">
        <v>6</v>
      </c>
      <c r="AH613">
        <v>1</v>
      </c>
      <c r="AI613">
        <f>IF(AG613*$H$13&gt;=AK613,1.0,(AK613/(AK613-AG613*$H$13)))</f>
        <v>0</v>
      </c>
      <c r="AJ613">
        <f>(AI613-1)*100</f>
        <v>0</v>
      </c>
      <c r="AK613">
        <f>MAX(0,($B$13+$C$13*CK613)/(1+$D$13*CK613)*CD613/(CF613+273)*$E$13)</f>
        <v>0</v>
      </c>
      <c r="AL613" t="s">
        <v>292</v>
      </c>
      <c r="AM613" t="s">
        <v>292</v>
      </c>
      <c r="AN613">
        <v>0</v>
      </c>
      <c r="AO613">
        <v>0</v>
      </c>
      <c r="AP613">
        <f>1-AN613/AO613</f>
        <v>0</v>
      </c>
      <c r="AQ613">
        <v>0</v>
      </c>
      <c r="AR613" t="s">
        <v>292</v>
      </c>
      <c r="AS613" t="s">
        <v>292</v>
      </c>
      <c r="AT613">
        <v>0</v>
      </c>
      <c r="AU613">
        <v>0</v>
      </c>
      <c r="AV613">
        <f>1-AT613/AU613</f>
        <v>0</v>
      </c>
      <c r="AW613">
        <v>0.5</v>
      </c>
      <c r="AX613">
        <f>BO613</f>
        <v>0</v>
      </c>
      <c r="AY613">
        <f>L613</f>
        <v>0</v>
      </c>
      <c r="AZ613">
        <f>AV613*AW613*AX613</f>
        <v>0</v>
      </c>
      <c r="BA613">
        <f>(AY613-AQ613)/AX613</f>
        <v>0</v>
      </c>
      <c r="BB613">
        <f>(AO613-AU613)/AU613</f>
        <v>0</v>
      </c>
      <c r="BC613">
        <f>AN613/(AP613+AN613/AU613)</f>
        <v>0</v>
      </c>
      <c r="BD613" t="s">
        <v>292</v>
      </c>
      <c r="BE613">
        <v>0</v>
      </c>
      <c r="BF613">
        <f>IF(BE613&lt;&gt;0, BE613, BC613)</f>
        <v>0</v>
      </c>
      <c r="BG613">
        <f>1-BF613/AU613</f>
        <v>0</v>
      </c>
      <c r="BH613">
        <f>(AU613-AT613)/(AU613-BF613)</f>
        <v>0</v>
      </c>
      <c r="BI613">
        <f>(AO613-AU613)/(AO613-BF613)</f>
        <v>0</v>
      </c>
      <c r="BJ613">
        <f>(AU613-AT613)/(AU613-AN613)</f>
        <v>0</v>
      </c>
      <c r="BK613">
        <f>(AO613-AU613)/(AO613-AN613)</f>
        <v>0</v>
      </c>
      <c r="BL613">
        <f>(BH613*BF613/AT613)</f>
        <v>0</v>
      </c>
      <c r="BM613">
        <f>(1-BL613)</f>
        <v>0</v>
      </c>
      <c r="BN613">
        <f>$B$11*CL613+$C$11*CM613+$F$11*CN613*(1-CQ613)</f>
        <v>0</v>
      </c>
      <c r="BO613">
        <f>BN613*BP613</f>
        <v>0</v>
      </c>
      <c r="BP613">
        <f>($B$11*$D$9+$C$11*$D$9+$F$11*((DA613+CS613)/MAX(DA613+CS613+DB613, 0.1)*$I$9+DB613/MAX(DA613+CS613+DB613, 0.1)*$J$9))/($B$11+$C$11+$F$11)</f>
        <v>0</v>
      </c>
      <c r="BQ613">
        <f>($B$11*$K$9+$C$11*$K$9+$F$11*((DA613+CS613)/MAX(DA613+CS613+DB613, 0.1)*$P$9+DB613/MAX(DA613+CS613+DB613, 0.1)*$Q$9))/($B$11+$C$11+$F$11)</f>
        <v>0</v>
      </c>
      <c r="BR613">
        <v>6</v>
      </c>
      <c r="BS613">
        <v>0.5</v>
      </c>
      <c r="BT613" t="s">
        <v>293</v>
      </c>
      <c r="BU613">
        <v>2</v>
      </c>
      <c r="BV613">
        <v>1626127505.6</v>
      </c>
      <c r="BW613">
        <v>400.432</v>
      </c>
      <c r="BX613">
        <v>419.898</v>
      </c>
      <c r="BY613">
        <v>21.1429666666667</v>
      </c>
      <c r="BZ613">
        <v>14.015</v>
      </c>
      <c r="CA613">
        <v>398.304666666667</v>
      </c>
      <c r="CB613">
        <v>21.0617666666667</v>
      </c>
      <c r="CC613">
        <v>899.998</v>
      </c>
      <c r="CD613">
        <v>100.770666666667</v>
      </c>
      <c r="CE613">
        <v>0.114077</v>
      </c>
      <c r="CF613">
        <v>36.5956333333333</v>
      </c>
      <c r="CG613">
        <v>33.7743666666667</v>
      </c>
      <c r="CH613">
        <v>999.9</v>
      </c>
      <c r="CI613">
        <v>0</v>
      </c>
      <c r="CJ613">
        <v>0</v>
      </c>
      <c r="CK613">
        <v>9986.46666666667</v>
      </c>
      <c r="CL613">
        <v>0</v>
      </c>
      <c r="CM613">
        <v>0.221023</v>
      </c>
      <c r="CN613">
        <v>1460.06333333333</v>
      </c>
      <c r="CO613">
        <v>0.972992</v>
      </c>
      <c r="CP613">
        <v>0.0270076</v>
      </c>
      <c r="CQ613">
        <v>0</v>
      </c>
      <c r="CR613">
        <v>884.546333333333</v>
      </c>
      <c r="CS613">
        <v>4.99999</v>
      </c>
      <c r="CT613">
        <v>13047.7</v>
      </c>
      <c r="CU613">
        <v>12728.8666666667</v>
      </c>
      <c r="CV613">
        <v>41.937</v>
      </c>
      <c r="CW613">
        <v>43.125</v>
      </c>
      <c r="CX613">
        <v>42.687</v>
      </c>
      <c r="CY613">
        <v>42.937</v>
      </c>
      <c r="CZ613">
        <v>44.75</v>
      </c>
      <c r="DA613">
        <v>1415.76333333333</v>
      </c>
      <c r="DB613">
        <v>39.3</v>
      </c>
      <c r="DC613">
        <v>0</v>
      </c>
      <c r="DD613">
        <v>1626127515.7</v>
      </c>
      <c r="DE613">
        <v>0</v>
      </c>
      <c r="DF613">
        <v>884.6735</v>
      </c>
      <c r="DG613">
        <v>-0.687418788759137</v>
      </c>
      <c r="DH613">
        <v>-6.49230771327078</v>
      </c>
      <c r="DI613">
        <v>13048.7346153846</v>
      </c>
      <c r="DJ613">
        <v>15</v>
      </c>
      <c r="DK613">
        <v>1626126261</v>
      </c>
      <c r="DL613" t="s">
        <v>294</v>
      </c>
      <c r="DM613">
        <v>1626126255</v>
      </c>
      <c r="DN613">
        <v>1626126261</v>
      </c>
      <c r="DO613">
        <v>7</v>
      </c>
      <c r="DP613">
        <v>0.339</v>
      </c>
      <c r="DQ613">
        <v>0.02</v>
      </c>
      <c r="DR613">
        <v>2.158</v>
      </c>
      <c r="DS613">
        <v>-0.064</v>
      </c>
      <c r="DT613">
        <v>420</v>
      </c>
      <c r="DU613">
        <v>4</v>
      </c>
      <c r="DV613">
        <v>0.09</v>
      </c>
      <c r="DW613">
        <v>0.05</v>
      </c>
      <c r="DX613">
        <v>-19.5402609756098</v>
      </c>
      <c r="DY613">
        <v>0.493925435540078</v>
      </c>
      <c r="DZ613">
        <v>0.052267463544634</v>
      </c>
      <c r="EA613">
        <v>1</v>
      </c>
      <c r="EB613">
        <v>884.6952</v>
      </c>
      <c r="EC613">
        <v>-0.369323824260204</v>
      </c>
      <c r="ED613">
        <v>0.227160459335943</v>
      </c>
      <c r="EE613">
        <v>1</v>
      </c>
      <c r="EF613">
        <v>7.1234156097561</v>
      </c>
      <c r="EG613">
        <v>0.141861114982595</v>
      </c>
      <c r="EH613">
        <v>0.0192294645675595</v>
      </c>
      <c r="EI613">
        <v>0</v>
      </c>
      <c r="EJ613">
        <v>2</v>
      </c>
      <c r="EK613">
        <v>3</v>
      </c>
      <c r="EL613" t="s">
        <v>340</v>
      </c>
      <c r="EM613">
        <v>100</v>
      </c>
      <c r="EN613">
        <v>100</v>
      </c>
      <c r="EO613">
        <v>2.127</v>
      </c>
      <c r="EP613">
        <v>0.0815</v>
      </c>
      <c r="EQ613">
        <v>1.36772170046793</v>
      </c>
      <c r="ER613">
        <v>0.00225868272383977</v>
      </c>
      <c r="ES613">
        <v>-9.96746185667655e-07</v>
      </c>
      <c r="ET613">
        <v>2.83711317370827e-10</v>
      </c>
      <c r="EU613">
        <v>-0.063082517618382</v>
      </c>
      <c r="EV613">
        <v>-0.00217948432402501</v>
      </c>
      <c r="EW613">
        <v>0.000453263451741206</v>
      </c>
      <c r="EX613">
        <v>-1.16319206543697e-06</v>
      </c>
      <c r="EY613">
        <v>-2</v>
      </c>
      <c r="EZ613">
        <v>2196</v>
      </c>
      <c r="FA613">
        <v>1</v>
      </c>
      <c r="FB613">
        <v>25</v>
      </c>
      <c r="FC613">
        <v>20.9</v>
      </c>
      <c r="FD613">
        <v>20.8</v>
      </c>
      <c r="FE613">
        <v>18</v>
      </c>
      <c r="FF613">
        <v>952.125</v>
      </c>
      <c r="FG613">
        <v>440.017</v>
      </c>
      <c r="FH613">
        <v>44.978</v>
      </c>
      <c r="FI613">
        <v>26.1094</v>
      </c>
      <c r="FJ613">
        <v>30.0007</v>
      </c>
      <c r="FK613">
        <v>25.8916</v>
      </c>
      <c r="FL613">
        <v>25.8943</v>
      </c>
      <c r="FM613">
        <v>25.5136</v>
      </c>
      <c r="FN613">
        <v>26.0623</v>
      </c>
      <c r="FO613">
        <v>0</v>
      </c>
      <c r="FP613">
        <v>47.36</v>
      </c>
      <c r="FQ613">
        <v>420</v>
      </c>
      <c r="FR613">
        <v>14.1065</v>
      </c>
      <c r="FS613">
        <v>101.387</v>
      </c>
      <c r="FT613">
        <v>101.981</v>
      </c>
    </row>
    <row r="614" spans="1:176">
      <c r="A614">
        <v>598</v>
      </c>
      <c r="B614">
        <v>1626127508.6</v>
      </c>
      <c r="C614">
        <v>1194.09999990463</v>
      </c>
      <c r="D614" t="s">
        <v>1490</v>
      </c>
      <c r="E614" t="s">
        <v>1491</v>
      </c>
      <c r="F614">
        <v>1</v>
      </c>
      <c r="I614">
        <v>1626127507.6</v>
      </c>
      <c r="J614">
        <f>(K614)/1000</f>
        <v>0</v>
      </c>
      <c r="K614">
        <f>1000*CC614*AI614*(BY614-BZ614)/(100*BR614*(1000-AI614*BY614))</f>
        <v>0</v>
      </c>
      <c r="L614">
        <f>CC614*AI614*(BX614-BW614*(1000-AI614*BZ614)/(1000-AI614*BY614))/(100*BR614)</f>
        <v>0</v>
      </c>
      <c r="M614">
        <f>BW614 - IF(AI614&gt;1, L614*BR614*100.0/(AK614*CK614), 0)</f>
        <v>0</v>
      </c>
      <c r="N614">
        <f>((T614-J614/2)*M614-L614)/(T614+J614/2)</f>
        <v>0</v>
      </c>
      <c r="O614">
        <f>N614*(CD614+CE614)/1000.0</f>
        <v>0</v>
      </c>
      <c r="P614">
        <f>(BW614 - IF(AI614&gt;1, L614*BR614*100.0/(AK614*CK614), 0))*(CD614+CE614)/1000.0</f>
        <v>0</v>
      </c>
      <c r="Q614">
        <f>2.0/((1/S614-1/R614)+SIGN(S614)*SQRT((1/S614-1/R614)*(1/S614-1/R614) + 4*BS614/((BS614+1)*(BS614+1))*(2*1/S614*1/R614-1/R614*1/R614)))</f>
        <v>0</v>
      </c>
      <c r="R614">
        <f>IF(LEFT(BT614,1)&lt;&gt;"0",IF(LEFT(BT614,1)="1",3.0,BU614),$D$5+$E$5*(CK614*CD614/($K$5*1000))+$F$5*(CK614*CD614/($K$5*1000))*MAX(MIN(BR614,$J$5),$I$5)*MAX(MIN(BR614,$J$5),$I$5)+$G$5*MAX(MIN(BR614,$J$5),$I$5)*(CK614*CD614/($K$5*1000))+$H$5*(CK614*CD614/($K$5*1000))*(CK614*CD614/($K$5*1000)))</f>
        <v>0</v>
      </c>
      <c r="S614">
        <f>J614*(1000-(1000*0.61365*exp(17.502*W614/(240.97+W614))/(CD614+CE614)+BY614)/2)/(1000*0.61365*exp(17.502*W614/(240.97+W614))/(CD614+CE614)-BY614)</f>
        <v>0</v>
      </c>
      <c r="T614">
        <f>1/((BS614+1)/(Q614/1.6)+1/(R614/1.37)) + BS614/((BS614+1)/(Q614/1.6) + BS614/(R614/1.37))</f>
        <v>0</v>
      </c>
      <c r="U614">
        <f>(BN614*BQ614)</f>
        <v>0</v>
      </c>
      <c r="V614">
        <f>(CF614+(U614+2*0.95*5.67E-8*(((CF614+$B$7)+273)^4-(CF614+273)^4)-44100*J614)/(1.84*29.3*R614+8*0.95*5.67E-8*(CF614+273)^3))</f>
        <v>0</v>
      </c>
      <c r="W614">
        <f>($C$7*CG614+$D$7*CH614+$E$7*V614)</f>
        <v>0</v>
      </c>
      <c r="X614">
        <f>0.61365*exp(17.502*W614/(240.97+W614))</f>
        <v>0</v>
      </c>
      <c r="Y614">
        <f>(Z614/AA614*100)</f>
        <v>0</v>
      </c>
      <c r="Z614">
        <f>BY614*(CD614+CE614)/1000</f>
        <v>0</v>
      </c>
      <c r="AA614">
        <f>0.61365*exp(17.502*CF614/(240.97+CF614))</f>
        <v>0</v>
      </c>
      <c r="AB614">
        <f>(X614-BY614*(CD614+CE614)/1000)</f>
        <v>0</v>
      </c>
      <c r="AC614">
        <f>(-J614*44100)</f>
        <v>0</v>
      </c>
      <c r="AD614">
        <f>2*29.3*R614*0.92*(CF614-W614)</f>
        <v>0</v>
      </c>
      <c r="AE614">
        <f>2*0.95*5.67E-8*(((CF614+$B$7)+273)^4-(W614+273)^4)</f>
        <v>0</v>
      </c>
      <c r="AF614">
        <f>U614+AE614+AC614+AD614</f>
        <v>0</v>
      </c>
      <c r="AG614">
        <v>6</v>
      </c>
      <c r="AH614">
        <v>1</v>
      </c>
      <c r="AI614">
        <f>IF(AG614*$H$13&gt;=AK614,1.0,(AK614/(AK614-AG614*$H$13)))</f>
        <v>0</v>
      </c>
      <c r="AJ614">
        <f>(AI614-1)*100</f>
        <v>0</v>
      </c>
      <c r="AK614">
        <f>MAX(0,($B$13+$C$13*CK614)/(1+$D$13*CK614)*CD614/(CF614+273)*$E$13)</f>
        <v>0</v>
      </c>
      <c r="AL614" t="s">
        <v>292</v>
      </c>
      <c r="AM614" t="s">
        <v>292</v>
      </c>
      <c r="AN614">
        <v>0</v>
      </c>
      <c r="AO614">
        <v>0</v>
      </c>
      <c r="AP614">
        <f>1-AN614/AO614</f>
        <v>0</v>
      </c>
      <c r="AQ614">
        <v>0</v>
      </c>
      <c r="AR614" t="s">
        <v>292</v>
      </c>
      <c r="AS614" t="s">
        <v>292</v>
      </c>
      <c r="AT614">
        <v>0</v>
      </c>
      <c r="AU614">
        <v>0</v>
      </c>
      <c r="AV614">
        <f>1-AT614/AU614</f>
        <v>0</v>
      </c>
      <c r="AW614">
        <v>0.5</v>
      </c>
      <c r="AX614">
        <f>BO614</f>
        <v>0</v>
      </c>
      <c r="AY614">
        <f>L614</f>
        <v>0</v>
      </c>
      <c r="AZ614">
        <f>AV614*AW614*AX614</f>
        <v>0</v>
      </c>
      <c r="BA614">
        <f>(AY614-AQ614)/AX614</f>
        <v>0</v>
      </c>
      <c r="BB614">
        <f>(AO614-AU614)/AU614</f>
        <v>0</v>
      </c>
      <c r="BC614">
        <f>AN614/(AP614+AN614/AU614)</f>
        <v>0</v>
      </c>
      <c r="BD614" t="s">
        <v>292</v>
      </c>
      <c r="BE614">
        <v>0</v>
      </c>
      <c r="BF614">
        <f>IF(BE614&lt;&gt;0, BE614, BC614)</f>
        <v>0</v>
      </c>
      <c r="BG614">
        <f>1-BF614/AU614</f>
        <v>0</v>
      </c>
      <c r="BH614">
        <f>(AU614-AT614)/(AU614-BF614)</f>
        <v>0</v>
      </c>
      <c r="BI614">
        <f>(AO614-AU614)/(AO614-BF614)</f>
        <v>0</v>
      </c>
      <c r="BJ614">
        <f>(AU614-AT614)/(AU614-AN614)</f>
        <v>0</v>
      </c>
      <c r="BK614">
        <f>(AO614-AU614)/(AO614-AN614)</f>
        <v>0</v>
      </c>
      <c r="BL614">
        <f>(BH614*BF614/AT614)</f>
        <v>0</v>
      </c>
      <c r="BM614">
        <f>(1-BL614)</f>
        <v>0</v>
      </c>
      <c r="BN614">
        <f>$B$11*CL614+$C$11*CM614+$F$11*CN614*(1-CQ614)</f>
        <v>0</v>
      </c>
      <c r="BO614">
        <f>BN614*BP614</f>
        <v>0</v>
      </c>
      <c r="BP614">
        <f>($B$11*$D$9+$C$11*$D$9+$F$11*((DA614+CS614)/MAX(DA614+CS614+DB614, 0.1)*$I$9+DB614/MAX(DA614+CS614+DB614, 0.1)*$J$9))/($B$11+$C$11+$F$11)</f>
        <v>0</v>
      </c>
      <c r="BQ614">
        <f>($B$11*$K$9+$C$11*$K$9+$F$11*((DA614+CS614)/MAX(DA614+CS614+DB614, 0.1)*$P$9+DB614/MAX(DA614+CS614+DB614, 0.1)*$Q$9))/($B$11+$C$11+$F$11)</f>
        <v>0</v>
      </c>
      <c r="BR614">
        <v>6</v>
      </c>
      <c r="BS614">
        <v>0.5</v>
      </c>
      <c r="BT614" t="s">
        <v>293</v>
      </c>
      <c r="BU614">
        <v>2</v>
      </c>
      <c r="BV614">
        <v>1626127507.6</v>
      </c>
      <c r="BW614">
        <v>400.460666666667</v>
      </c>
      <c r="BX614">
        <v>419.947333333333</v>
      </c>
      <c r="BY614">
        <v>21.1838666666667</v>
      </c>
      <c r="BZ614">
        <v>14.0333333333333</v>
      </c>
      <c r="CA614">
        <v>398.333333333333</v>
      </c>
      <c r="CB614">
        <v>21.102</v>
      </c>
      <c r="CC614">
        <v>900.011333333333</v>
      </c>
      <c r="CD614">
        <v>100.770666666667</v>
      </c>
      <c r="CE614">
        <v>0.113189</v>
      </c>
      <c r="CF614">
        <v>36.6198666666667</v>
      </c>
      <c r="CG614">
        <v>33.7966</v>
      </c>
      <c r="CH614">
        <v>999.9</v>
      </c>
      <c r="CI614">
        <v>0</v>
      </c>
      <c r="CJ614">
        <v>0</v>
      </c>
      <c r="CK614">
        <v>10007.9166666667</v>
      </c>
      <c r="CL614">
        <v>0</v>
      </c>
      <c r="CM614">
        <v>0.221023</v>
      </c>
      <c r="CN614">
        <v>1459.86666666667</v>
      </c>
      <c r="CO614">
        <v>0.973003</v>
      </c>
      <c r="CP614">
        <v>0.0269969666666667</v>
      </c>
      <c r="CQ614">
        <v>0</v>
      </c>
      <c r="CR614">
        <v>884.466</v>
      </c>
      <c r="CS614">
        <v>4.99999</v>
      </c>
      <c r="CT614">
        <v>13045.2</v>
      </c>
      <c r="CU614">
        <v>12727.2</v>
      </c>
      <c r="CV614">
        <v>41.937</v>
      </c>
      <c r="CW614">
        <v>43.125</v>
      </c>
      <c r="CX614">
        <v>42.687</v>
      </c>
      <c r="CY614">
        <v>42.937</v>
      </c>
      <c r="CZ614">
        <v>44.7913333333333</v>
      </c>
      <c r="DA614">
        <v>1415.58666666667</v>
      </c>
      <c r="DB614">
        <v>39.28</v>
      </c>
      <c r="DC614">
        <v>0</v>
      </c>
      <c r="DD614">
        <v>1626127518.1</v>
      </c>
      <c r="DE614">
        <v>0</v>
      </c>
      <c r="DF614">
        <v>884.631115384615</v>
      </c>
      <c r="DG614">
        <v>-1.32242733249509</v>
      </c>
      <c r="DH614">
        <v>-11.4324786670962</v>
      </c>
      <c r="DI614">
        <v>13048.1153846154</v>
      </c>
      <c r="DJ614">
        <v>15</v>
      </c>
      <c r="DK614">
        <v>1626126261</v>
      </c>
      <c r="DL614" t="s">
        <v>294</v>
      </c>
      <c r="DM614">
        <v>1626126255</v>
      </c>
      <c r="DN614">
        <v>1626126261</v>
      </c>
      <c r="DO614">
        <v>7</v>
      </c>
      <c r="DP614">
        <v>0.339</v>
      </c>
      <c r="DQ614">
        <v>0.02</v>
      </c>
      <c r="DR614">
        <v>2.158</v>
      </c>
      <c r="DS614">
        <v>-0.064</v>
      </c>
      <c r="DT614">
        <v>420</v>
      </c>
      <c r="DU614">
        <v>4</v>
      </c>
      <c r="DV614">
        <v>0.09</v>
      </c>
      <c r="DW614">
        <v>0.05</v>
      </c>
      <c r="DX614">
        <v>-19.5285390243902</v>
      </c>
      <c r="DY614">
        <v>0.484039024390185</v>
      </c>
      <c r="DZ614">
        <v>0.0517890367814994</v>
      </c>
      <c r="EA614">
        <v>1</v>
      </c>
      <c r="EB614">
        <v>884.686029411765</v>
      </c>
      <c r="EC614">
        <v>-0.562489091730704</v>
      </c>
      <c r="ED614">
        <v>0.201859952222874</v>
      </c>
      <c r="EE614">
        <v>1</v>
      </c>
      <c r="EF614">
        <v>7.12845048780488</v>
      </c>
      <c r="EG614">
        <v>0.104334564459946</v>
      </c>
      <c r="EH614">
        <v>0.0161593140024674</v>
      </c>
      <c r="EI614">
        <v>0</v>
      </c>
      <c r="EJ614">
        <v>2</v>
      </c>
      <c r="EK614">
        <v>3</v>
      </c>
      <c r="EL614" t="s">
        <v>340</v>
      </c>
      <c r="EM614">
        <v>100</v>
      </c>
      <c r="EN614">
        <v>100</v>
      </c>
      <c r="EO614">
        <v>2.128</v>
      </c>
      <c r="EP614">
        <v>0.0821</v>
      </c>
      <c r="EQ614">
        <v>1.36772170046793</v>
      </c>
      <c r="ER614">
        <v>0.00225868272383977</v>
      </c>
      <c r="ES614">
        <v>-9.96746185667655e-07</v>
      </c>
      <c r="ET614">
        <v>2.83711317370827e-10</v>
      </c>
      <c r="EU614">
        <v>-0.063082517618382</v>
      </c>
      <c r="EV614">
        <v>-0.00217948432402501</v>
      </c>
      <c r="EW614">
        <v>0.000453263451741206</v>
      </c>
      <c r="EX614">
        <v>-1.16319206543697e-06</v>
      </c>
      <c r="EY614">
        <v>-2</v>
      </c>
      <c r="EZ614">
        <v>2196</v>
      </c>
      <c r="FA614">
        <v>1</v>
      </c>
      <c r="FB614">
        <v>25</v>
      </c>
      <c r="FC614">
        <v>20.9</v>
      </c>
      <c r="FD614">
        <v>20.8</v>
      </c>
      <c r="FE614">
        <v>18</v>
      </c>
      <c r="FF614">
        <v>952.258</v>
      </c>
      <c r="FG614">
        <v>440.081</v>
      </c>
      <c r="FH614">
        <v>45.0071</v>
      </c>
      <c r="FI614">
        <v>26.1138</v>
      </c>
      <c r="FJ614">
        <v>30.0007</v>
      </c>
      <c r="FK614">
        <v>25.8946</v>
      </c>
      <c r="FL614">
        <v>25.8966</v>
      </c>
      <c r="FM614">
        <v>25.5137</v>
      </c>
      <c r="FN614">
        <v>25.6257</v>
      </c>
      <c r="FO614">
        <v>0</v>
      </c>
      <c r="FP614">
        <v>47.36</v>
      </c>
      <c r="FQ614">
        <v>420</v>
      </c>
      <c r="FR614">
        <v>14.2059</v>
      </c>
      <c r="FS614">
        <v>101.388</v>
      </c>
      <c r="FT614">
        <v>101.981</v>
      </c>
    </row>
    <row r="615" spans="1:176">
      <c r="A615">
        <v>599</v>
      </c>
      <c r="B615">
        <v>1626127510.6</v>
      </c>
      <c r="C615">
        <v>1196.09999990463</v>
      </c>
      <c r="D615" t="s">
        <v>1492</v>
      </c>
      <c r="E615" t="s">
        <v>1493</v>
      </c>
      <c r="F615">
        <v>1</v>
      </c>
      <c r="I615">
        <v>1626127509.6</v>
      </c>
      <c r="J615">
        <f>(K615)/1000</f>
        <v>0</v>
      </c>
      <c r="K615">
        <f>1000*CC615*AI615*(BY615-BZ615)/(100*BR615*(1000-AI615*BY615))</f>
        <v>0</v>
      </c>
      <c r="L615">
        <f>CC615*AI615*(BX615-BW615*(1000-AI615*BZ615)/(1000-AI615*BY615))/(100*BR615)</f>
        <v>0</v>
      </c>
      <c r="M615">
        <f>BW615 - IF(AI615&gt;1, L615*BR615*100.0/(AK615*CK615), 0)</f>
        <v>0</v>
      </c>
      <c r="N615">
        <f>((T615-J615/2)*M615-L615)/(T615+J615/2)</f>
        <v>0</v>
      </c>
      <c r="O615">
        <f>N615*(CD615+CE615)/1000.0</f>
        <v>0</v>
      </c>
      <c r="P615">
        <f>(BW615 - IF(AI615&gt;1, L615*BR615*100.0/(AK615*CK615), 0))*(CD615+CE615)/1000.0</f>
        <v>0</v>
      </c>
      <c r="Q615">
        <f>2.0/((1/S615-1/R615)+SIGN(S615)*SQRT((1/S615-1/R615)*(1/S615-1/R615) + 4*BS615/((BS615+1)*(BS615+1))*(2*1/S615*1/R615-1/R615*1/R615)))</f>
        <v>0</v>
      </c>
      <c r="R615">
        <f>IF(LEFT(BT615,1)&lt;&gt;"0",IF(LEFT(BT615,1)="1",3.0,BU615),$D$5+$E$5*(CK615*CD615/($K$5*1000))+$F$5*(CK615*CD615/($K$5*1000))*MAX(MIN(BR615,$J$5),$I$5)*MAX(MIN(BR615,$J$5),$I$5)+$G$5*MAX(MIN(BR615,$J$5),$I$5)*(CK615*CD615/($K$5*1000))+$H$5*(CK615*CD615/($K$5*1000))*(CK615*CD615/($K$5*1000)))</f>
        <v>0</v>
      </c>
      <c r="S615">
        <f>J615*(1000-(1000*0.61365*exp(17.502*W615/(240.97+W615))/(CD615+CE615)+BY615)/2)/(1000*0.61365*exp(17.502*W615/(240.97+W615))/(CD615+CE615)-BY615)</f>
        <v>0</v>
      </c>
      <c r="T615">
        <f>1/((BS615+1)/(Q615/1.6)+1/(R615/1.37)) + BS615/((BS615+1)/(Q615/1.6) + BS615/(R615/1.37))</f>
        <v>0</v>
      </c>
      <c r="U615">
        <f>(BN615*BQ615)</f>
        <v>0</v>
      </c>
      <c r="V615">
        <f>(CF615+(U615+2*0.95*5.67E-8*(((CF615+$B$7)+273)^4-(CF615+273)^4)-44100*J615)/(1.84*29.3*R615+8*0.95*5.67E-8*(CF615+273)^3))</f>
        <v>0</v>
      </c>
      <c r="W615">
        <f>($C$7*CG615+$D$7*CH615+$E$7*V615)</f>
        <v>0</v>
      </c>
      <c r="X615">
        <f>0.61365*exp(17.502*W615/(240.97+W615))</f>
        <v>0</v>
      </c>
      <c r="Y615">
        <f>(Z615/AA615*100)</f>
        <v>0</v>
      </c>
      <c r="Z615">
        <f>BY615*(CD615+CE615)/1000</f>
        <v>0</v>
      </c>
      <c r="AA615">
        <f>0.61365*exp(17.502*CF615/(240.97+CF615))</f>
        <v>0</v>
      </c>
      <c r="AB615">
        <f>(X615-BY615*(CD615+CE615)/1000)</f>
        <v>0</v>
      </c>
      <c r="AC615">
        <f>(-J615*44100)</f>
        <v>0</v>
      </c>
      <c r="AD615">
        <f>2*29.3*R615*0.92*(CF615-W615)</f>
        <v>0</v>
      </c>
      <c r="AE615">
        <f>2*0.95*5.67E-8*(((CF615+$B$7)+273)^4-(W615+273)^4)</f>
        <v>0</v>
      </c>
      <c r="AF615">
        <f>U615+AE615+AC615+AD615</f>
        <v>0</v>
      </c>
      <c r="AG615">
        <v>6</v>
      </c>
      <c r="AH615">
        <v>1</v>
      </c>
      <c r="AI615">
        <f>IF(AG615*$H$13&gt;=AK615,1.0,(AK615/(AK615-AG615*$H$13)))</f>
        <v>0</v>
      </c>
      <c r="AJ615">
        <f>(AI615-1)*100</f>
        <v>0</v>
      </c>
      <c r="AK615">
        <f>MAX(0,($B$13+$C$13*CK615)/(1+$D$13*CK615)*CD615/(CF615+273)*$E$13)</f>
        <v>0</v>
      </c>
      <c r="AL615" t="s">
        <v>292</v>
      </c>
      <c r="AM615" t="s">
        <v>292</v>
      </c>
      <c r="AN615">
        <v>0</v>
      </c>
      <c r="AO615">
        <v>0</v>
      </c>
      <c r="AP615">
        <f>1-AN615/AO615</f>
        <v>0</v>
      </c>
      <c r="AQ615">
        <v>0</v>
      </c>
      <c r="AR615" t="s">
        <v>292</v>
      </c>
      <c r="AS615" t="s">
        <v>292</v>
      </c>
      <c r="AT615">
        <v>0</v>
      </c>
      <c r="AU615">
        <v>0</v>
      </c>
      <c r="AV615">
        <f>1-AT615/AU615</f>
        <v>0</v>
      </c>
      <c r="AW615">
        <v>0.5</v>
      </c>
      <c r="AX615">
        <f>BO615</f>
        <v>0</v>
      </c>
      <c r="AY615">
        <f>L615</f>
        <v>0</v>
      </c>
      <c r="AZ615">
        <f>AV615*AW615*AX615</f>
        <v>0</v>
      </c>
      <c r="BA615">
        <f>(AY615-AQ615)/AX615</f>
        <v>0</v>
      </c>
      <c r="BB615">
        <f>(AO615-AU615)/AU615</f>
        <v>0</v>
      </c>
      <c r="BC615">
        <f>AN615/(AP615+AN615/AU615)</f>
        <v>0</v>
      </c>
      <c r="BD615" t="s">
        <v>292</v>
      </c>
      <c r="BE615">
        <v>0</v>
      </c>
      <c r="BF615">
        <f>IF(BE615&lt;&gt;0, BE615, BC615)</f>
        <v>0</v>
      </c>
      <c r="BG615">
        <f>1-BF615/AU615</f>
        <v>0</v>
      </c>
      <c r="BH615">
        <f>(AU615-AT615)/(AU615-BF615)</f>
        <v>0</v>
      </c>
      <c r="BI615">
        <f>(AO615-AU615)/(AO615-BF615)</f>
        <v>0</v>
      </c>
      <c r="BJ615">
        <f>(AU615-AT615)/(AU615-AN615)</f>
        <v>0</v>
      </c>
      <c r="BK615">
        <f>(AO615-AU615)/(AO615-AN615)</f>
        <v>0</v>
      </c>
      <c r="BL615">
        <f>(BH615*BF615/AT615)</f>
        <v>0</v>
      </c>
      <c r="BM615">
        <f>(1-BL615)</f>
        <v>0</v>
      </c>
      <c r="BN615">
        <f>$B$11*CL615+$C$11*CM615+$F$11*CN615*(1-CQ615)</f>
        <v>0</v>
      </c>
      <c r="BO615">
        <f>BN615*BP615</f>
        <v>0</v>
      </c>
      <c r="BP615">
        <f>($B$11*$D$9+$C$11*$D$9+$F$11*((DA615+CS615)/MAX(DA615+CS615+DB615, 0.1)*$I$9+DB615/MAX(DA615+CS615+DB615, 0.1)*$J$9))/($B$11+$C$11+$F$11)</f>
        <v>0</v>
      </c>
      <c r="BQ615">
        <f>($B$11*$K$9+$C$11*$K$9+$F$11*((DA615+CS615)/MAX(DA615+CS615+DB615, 0.1)*$P$9+DB615/MAX(DA615+CS615+DB615, 0.1)*$Q$9))/($B$11+$C$11+$F$11)</f>
        <v>0</v>
      </c>
      <c r="BR615">
        <v>6</v>
      </c>
      <c r="BS615">
        <v>0.5</v>
      </c>
      <c r="BT615" t="s">
        <v>293</v>
      </c>
      <c r="BU615">
        <v>2</v>
      </c>
      <c r="BV615">
        <v>1626127509.6</v>
      </c>
      <c r="BW615">
        <v>400.500666666667</v>
      </c>
      <c r="BX615">
        <v>419.968</v>
      </c>
      <c r="BY615">
        <v>21.2138</v>
      </c>
      <c r="BZ615">
        <v>14.0402333333333</v>
      </c>
      <c r="CA615">
        <v>398.373333333333</v>
      </c>
      <c r="CB615">
        <v>21.1315333333333</v>
      </c>
      <c r="CC615">
        <v>899.989</v>
      </c>
      <c r="CD615">
        <v>100.77</v>
      </c>
      <c r="CE615">
        <v>0.113310333333333</v>
      </c>
      <c r="CF615">
        <v>36.6467333333333</v>
      </c>
      <c r="CG615">
        <v>33.8195666666667</v>
      </c>
      <c r="CH615">
        <v>999.9</v>
      </c>
      <c r="CI615">
        <v>0</v>
      </c>
      <c r="CJ615">
        <v>0</v>
      </c>
      <c r="CK615">
        <v>10003.5333333333</v>
      </c>
      <c r="CL615">
        <v>0</v>
      </c>
      <c r="CM615">
        <v>0.221023</v>
      </c>
      <c r="CN615">
        <v>1460.06</v>
      </c>
      <c r="CO615">
        <v>0.972992</v>
      </c>
      <c r="CP615">
        <v>0.0270076</v>
      </c>
      <c r="CQ615">
        <v>0</v>
      </c>
      <c r="CR615">
        <v>884.365</v>
      </c>
      <c r="CS615">
        <v>4.99999</v>
      </c>
      <c r="CT615">
        <v>13046.9333333333</v>
      </c>
      <c r="CU615">
        <v>12728.8</v>
      </c>
      <c r="CV615">
        <v>41.937</v>
      </c>
      <c r="CW615">
        <v>43.125</v>
      </c>
      <c r="CX615">
        <v>42.687</v>
      </c>
      <c r="CY615">
        <v>42.937</v>
      </c>
      <c r="CZ615">
        <v>44.7913333333333</v>
      </c>
      <c r="DA615">
        <v>1415.76</v>
      </c>
      <c r="DB615">
        <v>39.3</v>
      </c>
      <c r="DC615">
        <v>0</v>
      </c>
      <c r="DD615">
        <v>1626127519.9</v>
      </c>
      <c r="DE615">
        <v>0</v>
      </c>
      <c r="DF615">
        <v>884.5862</v>
      </c>
      <c r="DG615">
        <v>-1.30576921442493</v>
      </c>
      <c r="DH615">
        <v>-12.8538462068388</v>
      </c>
      <c r="DI615">
        <v>13047.768</v>
      </c>
      <c r="DJ615">
        <v>15</v>
      </c>
      <c r="DK615">
        <v>1626126261</v>
      </c>
      <c r="DL615" t="s">
        <v>294</v>
      </c>
      <c r="DM615">
        <v>1626126255</v>
      </c>
      <c r="DN615">
        <v>1626126261</v>
      </c>
      <c r="DO615">
        <v>7</v>
      </c>
      <c r="DP615">
        <v>0.339</v>
      </c>
      <c r="DQ615">
        <v>0.02</v>
      </c>
      <c r="DR615">
        <v>2.158</v>
      </c>
      <c r="DS615">
        <v>-0.064</v>
      </c>
      <c r="DT615">
        <v>420</v>
      </c>
      <c r="DU615">
        <v>4</v>
      </c>
      <c r="DV615">
        <v>0.09</v>
      </c>
      <c r="DW615">
        <v>0.05</v>
      </c>
      <c r="DX615">
        <v>-19.5158097560976</v>
      </c>
      <c r="DY615">
        <v>0.408365853658542</v>
      </c>
      <c r="DZ615">
        <v>0.0458497004000002</v>
      </c>
      <c r="EA615">
        <v>1</v>
      </c>
      <c r="EB615">
        <v>884.636272727273</v>
      </c>
      <c r="EC615">
        <v>-1.0583536619631</v>
      </c>
      <c r="ED615">
        <v>0.223727143437598</v>
      </c>
      <c r="EE615">
        <v>1</v>
      </c>
      <c r="EF615">
        <v>7.13579609756098</v>
      </c>
      <c r="EG615">
        <v>0.0926339372822478</v>
      </c>
      <c r="EH615">
        <v>0.0145771406206227</v>
      </c>
      <c r="EI615">
        <v>1</v>
      </c>
      <c r="EJ615">
        <v>3</v>
      </c>
      <c r="EK615">
        <v>3</v>
      </c>
      <c r="EL615" t="s">
        <v>295</v>
      </c>
      <c r="EM615">
        <v>100</v>
      </c>
      <c r="EN615">
        <v>100</v>
      </c>
      <c r="EO615">
        <v>2.127</v>
      </c>
      <c r="EP615">
        <v>0.0825</v>
      </c>
      <c r="EQ615">
        <v>1.36772170046793</v>
      </c>
      <c r="ER615">
        <v>0.00225868272383977</v>
      </c>
      <c r="ES615">
        <v>-9.96746185667655e-07</v>
      </c>
      <c r="ET615">
        <v>2.83711317370827e-10</v>
      </c>
      <c r="EU615">
        <v>-0.063082517618382</v>
      </c>
      <c r="EV615">
        <v>-0.00217948432402501</v>
      </c>
      <c r="EW615">
        <v>0.000453263451741206</v>
      </c>
      <c r="EX615">
        <v>-1.16319206543697e-06</v>
      </c>
      <c r="EY615">
        <v>-2</v>
      </c>
      <c r="EZ615">
        <v>2196</v>
      </c>
      <c r="FA615">
        <v>1</v>
      </c>
      <c r="FB615">
        <v>25</v>
      </c>
      <c r="FC615">
        <v>20.9</v>
      </c>
      <c r="FD615">
        <v>20.8</v>
      </c>
      <c r="FE615">
        <v>18</v>
      </c>
      <c r="FF615">
        <v>952.335</v>
      </c>
      <c r="FG615">
        <v>440.285</v>
      </c>
      <c r="FH615">
        <v>45.0361</v>
      </c>
      <c r="FI615">
        <v>26.1182</v>
      </c>
      <c r="FJ615">
        <v>30.0006</v>
      </c>
      <c r="FK615">
        <v>25.8976</v>
      </c>
      <c r="FL615">
        <v>25.8993</v>
      </c>
      <c r="FM615">
        <v>25.5146</v>
      </c>
      <c r="FN615">
        <v>25.3474</v>
      </c>
      <c r="FO615">
        <v>0</v>
      </c>
      <c r="FP615">
        <v>47.47</v>
      </c>
      <c r="FQ615">
        <v>420</v>
      </c>
      <c r="FR615">
        <v>14.2211</v>
      </c>
      <c r="FS615">
        <v>101.387</v>
      </c>
      <c r="FT615">
        <v>101.98</v>
      </c>
    </row>
    <row r="616" spans="1:176">
      <c r="A616">
        <v>600</v>
      </c>
      <c r="B616">
        <v>1626127512.6</v>
      </c>
      <c r="C616">
        <v>1198.09999990463</v>
      </c>
      <c r="D616" t="s">
        <v>1494</v>
      </c>
      <c r="E616" t="s">
        <v>1495</v>
      </c>
      <c r="F616">
        <v>1</v>
      </c>
      <c r="I616">
        <v>1626127511.6</v>
      </c>
      <c r="J616">
        <f>(K616)/1000</f>
        <v>0</v>
      </c>
      <c r="K616">
        <f>1000*CC616*AI616*(BY616-BZ616)/(100*BR616*(1000-AI616*BY616))</f>
        <v>0</v>
      </c>
      <c r="L616">
        <f>CC616*AI616*(BX616-BW616*(1000-AI616*BZ616)/(1000-AI616*BY616))/(100*BR616)</f>
        <v>0</v>
      </c>
      <c r="M616">
        <f>BW616 - IF(AI616&gt;1, L616*BR616*100.0/(AK616*CK616), 0)</f>
        <v>0</v>
      </c>
      <c r="N616">
        <f>((T616-J616/2)*M616-L616)/(T616+J616/2)</f>
        <v>0</v>
      </c>
      <c r="O616">
        <f>N616*(CD616+CE616)/1000.0</f>
        <v>0</v>
      </c>
      <c r="P616">
        <f>(BW616 - IF(AI616&gt;1, L616*BR616*100.0/(AK616*CK616), 0))*(CD616+CE616)/1000.0</f>
        <v>0</v>
      </c>
      <c r="Q616">
        <f>2.0/((1/S616-1/R616)+SIGN(S616)*SQRT((1/S616-1/R616)*(1/S616-1/R616) + 4*BS616/((BS616+1)*(BS616+1))*(2*1/S616*1/R616-1/R616*1/R616)))</f>
        <v>0</v>
      </c>
      <c r="R616">
        <f>IF(LEFT(BT616,1)&lt;&gt;"0",IF(LEFT(BT616,1)="1",3.0,BU616),$D$5+$E$5*(CK616*CD616/($K$5*1000))+$F$5*(CK616*CD616/($K$5*1000))*MAX(MIN(BR616,$J$5),$I$5)*MAX(MIN(BR616,$J$5),$I$5)+$G$5*MAX(MIN(BR616,$J$5),$I$5)*(CK616*CD616/($K$5*1000))+$H$5*(CK616*CD616/($K$5*1000))*(CK616*CD616/($K$5*1000)))</f>
        <v>0</v>
      </c>
      <c r="S616">
        <f>J616*(1000-(1000*0.61365*exp(17.502*W616/(240.97+W616))/(CD616+CE616)+BY616)/2)/(1000*0.61365*exp(17.502*W616/(240.97+W616))/(CD616+CE616)-BY616)</f>
        <v>0</v>
      </c>
      <c r="T616">
        <f>1/((BS616+1)/(Q616/1.6)+1/(R616/1.37)) + BS616/((BS616+1)/(Q616/1.6) + BS616/(R616/1.37))</f>
        <v>0</v>
      </c>
      <c r="U616">
        <f>(BN616*BQ616)</f>
        <v>0</v>
      </c>
      <c r="V616">
        <f>(CF616+(U616+2*0.95*5.67E-8*(((CF616+$B$7)+273)^4-(CF616+273)^4)-44100*J616)/(1.84*29.3*R616+8*0.95*5.67E-8*(CF616+273)^3))</f>
        <v>0</v>
      </c>
      <c r="W616">
        <f>($C$7*CG616+$D$7*CH616+$E$7*V616)</f>
        <v>0</v>
      </c>
      <c r="X616">
        <f>0.61365*exp(17.502*W616/(240.97+W616))</f>
        <v>0</v>
      </c>
      <c r="Y616">
        <f>(Z616/AA616*100)</f>
        <v>0</v>
      </c>
      <c r="Z616">
        <f>BY616*(CD616+CE616)/1000</f>
        <v>0</v>
      </c>
      <c r="AA616">
        <f>0.61365*exp(17.502*CF616/(240.97+CF616))</f>
        <v>0</v>
      </c>
      <c r="AB616">
        <f>(X616-BY616*(CD616+CE616)/1000)</f>
        <v>0</v>
      </c>
      <c r="AC616">
        <f>(-J616*44100)</f>
        <v>0</v>
      </c>
      <c r="AD616">
        <f>2*29.3*R616*0.92*(CF616-W616)</f>
        <v>0</v>
      </c>
      <c r="AE616">
        <f>2*0.95*5.67E-8*(((CF616+$B$7)+273)^4-(W616+273)^4)</f>
        <v>0</v>
      </c>
      <c r="AF616">
        <f>U616+AE616+AC616+AD616</f>
        <v>0</v>
      </c>
      <c r="AG616">
        <v>6</v>
      </c>
      <c r="AH616">
        <v>1</v>
      </c>
      <c r="AI616">
        <f>IF(AG616*$H$13&gt;=AK616,1.0,(AK616/(AK616-AG616*$H$13)))</f>
        <v>0</v>
      </c>
      <c r="AJ616">
        <f>(AI616-1)*100</f>
        <v>0</v>
      </c>
      <c r="AK616">
        <f>MAX(0,($B$13+$C$13*CK616)/(1+$D$13*CK616)*CD616/(CF616+273)*$E$13)</f>
        <v>0</v>
      </c>
      <c r="AL616" t="s">
        <v>292</v>
      </c>
      <c r="AM616" t="s">
        <v>292</v>
      </c>
      <c r="AN616">
        <v>0</v>
      </c>
      <c r="AO616">
        <v>0</v>
      </c>
      <c r="AP616">
        <f>1-AN616/AO616</f>
        <v>0</v>
      </c>
      <c r="AQ616">
        <v>0</v>
      </c>
      <c r="AR616" t="s">
        <v>292</v>
      </c>
      <c r="AS616" t="s">
        <v>292</v>
      </c>
      <c r="AT616">
        <v>0</v>
      </c>
      <c r="AU616">
        <v>0</v>
      </c>
      <c r="AV616">
        <f>1-AT616/AU616</f>
        <v>0</v>
      </c>
      <c r="AW616">
        <v>0.5</v>
      </c>
      <c r="AX616">
        <f>BO616</f>
        <v>0</v>
      </c>
      <c r="AY616">
        <f>L616</f>
        <v>0</v>
      </c>
      <c r="AZ616">
        <f>AV616*AW616*AX616</f>
        <v>0</v>
      </c>
      <c r="BA616">
        <f>(AY616-AQ616)/AX616</f>
        <v>0</v>
      </c>
      <c r="BB616">
        <f>(AO616-AU616)/AU616</f>
        <v>0</v>
      </c>
      <c r="BC616">
        <f>AN616/(AP616+AN616/AU616)</f>
        <v>0</v>
      </c>
      <c r="BD616" t="s">
        <v>292</v>
      </c>
      <c r="BE616">
        <v>0</v>
      </c>
      <c r="BF616">
        <f>IF(BE616&lt;&gt;0, BE616, BC616)</f>
        <v>0</v>
      </c>
      <c r="BG616">
        <f>1-BF616/AU616</f>
        <v>0</v>
      </c>
      <c r="BH616">
        <f>(AU616-AT616)/(AU616-BF616)</f>
        <v>0</v>
      </c>
      <c r="BI616">
        <f>(AO616-AU616)/(AO616-BF616)</f>
        <v>0</v>
      </c>
      <c r="BJ616">
        <f>(AU616-AT616)/(AU616-AN616)</f>
        <v>0</v>
      </c>
      <c r="BK616">
        <f>(AO616-AU616)/(AO616-AN616)</f>
        <v>0</v>
      </c>
      <c r="BL616">
        <f>(BH616*BF616/AT616)</f>
        <v>0</v>
      </c>
      <c r="BM616">
        <f>(1-BL616)</f>
        <v>0</v>
      </c>
      <c r="BN616">
        <f>$B$11*CL616+$C$11*CM616+$F$11*CN616*(1-CQ616)</f>
        <v>0</v>
      </c>
      <c r="BO616">
        <f>BN616*BP616</f>
        <v>0</v>
      </c>
      <c r="BP616">
        <f>($B$11*$D$9+$C$11*$D$9+$F$11*((DA616+CS616)/MAX(DA616+CS616+DB616, 0.1)*$I$9+DB616/MAX(DA616+CS616+DB616, 0.1)*$J$9))/($B$11+$C$11+$F$11)</f>
        <v>0</v>
      </c>
      <c r="BQ616">
        <f>($B$11*$K$9+$C$11*$K$9+$F$11*((DA616+CS616)/MAX(DA616+CS616+DB616, 0.1)*$P$9+DB616/MAX(DA616+CS616+DB616, 0.1)*$Q$9))/($B$11+$C$11+$F$11)</f>
        <v>0</v>
      </c>
      <c r="BR616">
        <v>6</v>
      </c>
      <c r="BS616">
        <v>0.5</v>
      </c>
      <c r="BT616" t="s">
        <v>293</v>
      </c>
      <c r="BU616">
        <v>2</v>
      </c>
      <c r="BV616">
        <v>1626127511.6</v>
      </c>
      <c r="BW616">
        <v>400.536666666667</v>
      </c>
      <c r="BX616">
        <v>419.962333333333</v>
      </c>
      <c r="BY616">
        <v>21.2399666666667</v>
      </c>
      <c r="BZ616">
        <v>14.0611</v>
      </c>
      <c r="CA616">
        <v>398.409</v>
      </c>
      <c r="CB616">
        <v>21.1573333333333</v>
      </c>
      <c r="CC616">
        <v>899.979666666667</v>
      </c>
      <c r="CD616">
        <v>100.77</v>
      </c>
      <c r="CE616">
        <v>0.113930666666667</v>
      </c>
      <c r="CF616">
        <v>36.6762666666667</v>
      </c>
      <c r="CG616">
        <v>33.8429</v>
      </c>
      <c r="CH616">
        <v>999.9</v>
      </c>
      <c r="CI616">
        <v>0</v>
      </c>
      <c r="CJ616">
        <v>0</v>
      </c>
      <c r="CK616">
        <v>9976.24666666667</v>
      </c>
      <c r="CL616">
        <v>0</v>
      </c>
      <c r="CM616">
        <v>0.221023</v>
      </c>
      <c r="CN616">
        <v>1459.96333333333</v>
      </c>
      <c r="CO616">
        <v>0.972989333333333</v>
      </c>
      <c r="CP616">
        <v>0.0270107333333333</v>
      </c>
      <c r="CQ616">
        <v>0</v>
      </c>
      <c r="CR616">
        <v>884.415</v>
      </c>
      <c r="CS616">
        <v>4.99999</v>
      </c>
      <c r="CT616">
        <v>13045.2</v>
      </c>
      <c r="CU616">
        <v>12728</v>
      </c>
      <c r="CV616">
        <v>41.937</v>
      </c>
      <c r="CW616">
        <v>43.187</v>
      </c>
      <c r="CX616">
        <v>42.687</v>
      </c>
      <c r="CY616">
        <v>42.937</v>
      </c>
      <c r="CZ616">
        <v>44.812</v>
      </c>
      <c r="DA616">
        <v>1415.66333333333</v>
      </c>
      <c r="DB616">
        <v>39.3</v>
      </c>
      <c r="DC616">
        <v>0</v>
      </c>
      <c r="DD616">
        <v>1626127521.7</v>
      </c>
      <c r="DE616">
        <v>0</v>
      </c>
      <c r="DF616">
        <v>884.574384615385</v>
      </c>
      <c r="DG616">
        <v>-1.75692306838995</v>
      </c>
      <c r="DH616">
        <v>-16.6461539179107</v>
      </c>
      <c r="DI616">
        <v>13047.4423076923</v>
      </c>
      <c r="DJ616">
        <v>15</v>
      </c>
      <c r="DK616">
        <v>1626126261</v>
      </c>
      <c r="DL616" t="s">
        <v>294</v>
      </c>
      <c r="DM616">
        <v>1626126255</v>
      </c>
      <c r="DN616">
        <v>1626126261</v>
      </c>
      <c r="DO616">
        <v>7</v>
      </c>
      <c r="DP616">
        <v>0.339</v>
      </c>
      <c r="DQ616">
        <v>0.02</v>
      </c>
      <c r="DR616">
        <v>2.158</v>
      </c>
      <c r="DS616">
        <v>-0.064</v>
      </c>
      <c r="DT616">
        <v>420</v>
      </c>
      <c r="DU616">
        <v>4</v>
      </c>
      <c r="DV616">
        <v>0.09</v>
      </c>
      <c r="DW616">
        <v>0.05</v>
      </c>
      <c r="DX616">
        <v>-19.4985902439024</v>
      </c>
      <c r="DY616">
        <v>0.333986759581866</v>
      </c>
      <c r="DZ616">
        <v>0.0367746453275203</v>
      </c>
      <c r="EA616">
        <v>1</v>
      </c>
      <c r="EB616">
        <v>884.610742857143</v>
      </c>
      <c r="EC616">
        <v>-1.07419488643036</v>
      </c>
      <c r="ED616">
        <v>0.213531575832599</v>
      </c>
      <c r="EE616">
        <v>1</v>
      </c>
      <c r="EF616">
        <v>7.14213219512195</v>
      </c>
      <c r="EG616">
        <v>0.118359094076642</v>
      </c>
      <c r="EH616">
        <v>0.0174596557270832</v>
      </c>
      <c r="EI616">
        <v>0</v>
      </c>
      <c r="EJ616">
        <v>2</v>
      </c>
      <c r="EK616">
        <v>3</v>
      </c>
      <c r="EL616" t="s">
        <v>340</v>
      </c>
      <c r="EM616">
        <v>100</v>
      </c>
      <c r="EN616">
        <v>100</v>
      </c>
      <c r="EO616">
        <v>2.127</v>
      </c>
      <c r="EP616">
        <v>0.0829</v>
      </c>
      <c r="EQ616">
        <v>1.36772170046793</v>
      </c>
      <c r="ER616">
        <v>0.00225868272383977</v>
      </c>
      <c r="ES616">
        <v>-9.96746185667655e-07</v>
      </c>
      <c r="ET616">
        <v>2.83711317370827e-10</v>
      </c>
      <c r="EU616">
        <v>-0.063082517618382</v>
      </c>
      <c r="EV616">
        <v>-0.00217948432402501</v>
      </c>
      <c r="EW616">
        <v>0.000453263451741206</v>
      </c>
      <c r="EX616">
        <v>-1.16319206543697e-06</v>
      </c>
      <c r="EY616">
        <v>-2</v>
      </c>
      <c r="EZ616">
        <v>2196</v>
      </c>
      <c r="FA616">
        <v>1</v>
      </c>
      <c r="FB616">
        <v>25</v>
      </c>
      <c r="FC616">
        <v>21</v>
      </c>
      <c r="FD616">
        <v>20.9</v>
      </c>
      <c r="FE616">
        <v>18</v>
      </c>
      <c r="FF616">
        <v>952.069</v>
      </c>
      <c r="FG616">
        <v>440.327</v>
      </c>
      <c r="FH616">
        <v>45.0651</v>
      </c>
      <c r="FI616">
        <v>26.1226</v>
      </c>
      <c r="FJ616">
        <v>30.0007</v>
      </c>
      <c r="FK616">
        <v>25.9003</v>
      </c>
      <c r="FL616">
        <v>25.9024</v>
      </c>
      <c r="FM616">
        <v>25.5172</v>
      </c>
      <c r="FN616">
        <v>25.3474</v>
      </c>
      <c r="FO616">
        <v>0</v>
      </c>
      <c r="FP616">
        <v>47.5</v>
      </c>
      <c r="FQ616">
        <v>420</v>
      </c>
      <c r="FR616">
        <v>14.235</v>
      </c>
      <c r="FS616">
        <v>101.386</v>
      </c>
      <c r="FT616">
        <v>101.979</v>
      </c>
    </row>
    <row r="617" spans="1:176">
      <c r="A617">
        <v>601</v>
      </c>
      <c r="B617">
        <v>1626127514.6</v>
      </c>
      <c r="C617">
        <v>1200.09999990463</v>
      </c>
      <c r="D617" t="s">
        <v>1496</v>
      </c>
      <c r="E617" t="s">
        <v>1497</v>
      </c>
      <c r="F617">
        <v>1</v>
      </c>
      <c r="I617">
        <v>1626127513.6</v>
      </c>
      <c r="J617">
        <f>(K617)/1000</f>
        <v>0</v>
      </c>
      <c r="K617">
        <f>1000*CC617*AI617*(BY617-BZ617)/(100*BR617*(1000-AI617*BY617))</f>
        <v>0</v>
      </c>
      <c r="L617">
        <f>CC617*AI617*(BX617-BW617*(1000-AI617*BZ617)/(1000-AI617*BY617))/(100*BR617)</f>
        <v>0</v>
      </c>
      <c r="M617">
        <f>BW617 - IF(AI617&gt;1, L617*BR617*100.0/(AK617*CK617), 0)</f>
        <v>0</v>
      </c>
      <c r="N617">
        <f>((T617-J617/2)*M617-L617)/(T617+J617/2)</f>
        <v>0</v>
      </c>
      <c r="O617">
        <f>N617*(CD617+CE617)/1000.0</f>
        <v>0</v>
      </c>
      <c r="P617">
        <f>(BW617 - IF(AI617&gt;1, L617*BR617*100.0/(AK617*CK617), 0))*(CD617+CE617)/1000.0</f>
        <v>0</v>
      </c>
      <c r="Q617">
        <f>2.0/((1/S617-1/R617)+SIGN(S617)*SQRT((1/S617-1/R617)*(1/S617-1/R617) + 4*BS617/((BS617+1)*(BS617+1))*(2*1/S617*1/R617-1/R617*1/R617)))</f>
        <v>0</v>
      </c>
      <c r="R617">
        <f>IF(LEFT(BT617,1)&lt;&gt;"0",IF(LEFT(BT617,1)="1",3.0,BU617),$D$5+$E$5*(CK617*CD617/($K$5*1000))+$F$5*(CK617*CD617/($K$5*1000))*MAX(MIN(BR617,$J$5),$I$5)*MAX(MIN(BR617,$J$5),$I$5)+$G$5*MAX(MIN(BR617,$J$5),$I$5)*(CK617*CD617/($K$5*1000))+$H$5*(CK617*CD617/($K$5*1000))*(CK617*CD617/($K$5*1000)))</f>
        <v>0</v>
      </c>
      <c r="S617">
        <f>J617*(1000-(1000*0.61365*exp(17.502*W617/(240.97+W617))/(CD617+CE617)+BY617)/2)/(1000*0.61365*exp(17.502*W617/(240.97+W617))/(CD617+CE617)-BY617)</f>
        <v>0</v>
      </c>
      <c r="T617">
        <f>1/((BS617+1)/(Q617/1.6)+1/(R617/1.37)) + BS617/((BS617+1)/(Q617/1.6) + BS617/(R617/1.37))</f>
        <v>0</v>
      </c>
      <c r="U617">
        <f>(BN617*BQ617)</f>
        <v>0</v>
      </c>
      <c r="V617">
        <f>(CF617+(U617+2*0.95*5.67E-8*(((CF617+$B$7)+273)^4-(CF617+273)^4)-44100*J617)/(1.84*29.3*R617+8*0.95*5.67E-8*(CF617+273)^3))</f>
        <v>0</v>
      </c>
      <c r="W617">
        <f>($C$7*CG617+$D$7*CH617+$E$7*V617)</f>
        <v>0</v>
      </c>
      <c r="X617">
        <f>0.61365*exp(17.502*W617/(240.97+W617))</f>
        <v>0</v>
      </c>
      <c r="Y617">
        <f>(Z617/AA617*100)</f>
        <v>0</v>
      </c>
      <c r="Z617">
        <f>BY617*(CD617+CE617)/1000</f>
        <v>0</v>
      </c>
      <c r="AA617">
        <f>0.61365*exp(17.502*CF617/(240.97+CF617))</f>
        <v>0</v>
      </c>
      <c r="AB617">
        <f>(X617-BY617*(CD617+CE617)/1000)</f>
        <v>0</v>
      </c>
      <c r="AC617">
        <f>(-J617*44100)</f>
        <v>0</v>
      </c>
      <c r="AD617">
        <f>2*29.3*R617*0.92*(CF617-W617)</f>
        <v>0</v>
      </c>
      <c r="AE617">
        <f>2*0.95*5.67E-8*(((CF617+$B$7)+273)^4-(W617+273)^4)</f>
        <v>0</v>
      </c>
      <c r="AF617">
        <f>U617+AE617+AC617+AD617</f>
        <v>0</v>
      </c>
      <c r="AG617">
        <v>6</v>
      </c>
      <c r="AH617">
        <v>1</v>
      </c>
      <c r="AI617">
        <f>IF(AG617*$H$13&gt;=AK617,1.0,(AK617/(AK617-AG617*$H$13)))</f>
        <v>0</v>
      </c>
      <c r="AJ617">
        <f>(AI617-1)*100</f>
        <v>0</v>
      </c>
      <c r="AK617">
        <f>MAX(0,($B$13+$C$13*CK617)/(1+$D$13*CK617)*CD617/(CF617+273)*$E$13)</f>
        <v>0</v>
      </c>
      <c r="AL617" t="s">
        <v>292</v>
      </c>
      <c r="AM617" t="s">
        <v>292</v>
      </c>
      <c r="AN617">
        <v>0</v>
      </c>
      <c r="AO617">
        <v>0</v>
      </c>
      <c r="AP617">
        <f>1-AN617/AO617</f>
        <v>0</v>
      </c>
      <c r="AQ617">
        <v>0</v>
      </c>
      <c r="AR617" t="s">
        <v>292</v>
      </c>
      <c r="AS617" t="s">
        <v>292</v>
      </c>
      <c r="AT617">
        <v>0</v>
      </c>
      <c r="AU617">
        <v>0</v>
      </c>
      <c r="AV617">
        <f>1-AT617/AU617</f>
        <v>0</v>
      </c>
      <c r="AW617">
        <v>0.5</v>
      </c>
      <c r="AX617">
        <f>BO617</f>
        <v>0</v>
      </c>
      <c r="AY617">
        <f>L617</f>
        <v>0</v>
      </c>
      <c r="AZ617">
        <f>AV617*AW617*AX617</f>
        <v>0</v>
      </c>
      <c r="BA617">
        <f>(AY617-AQ617)/AX617</f>
        <v>0</v>
      </c>
      <c r="BB617">
        <f>(AO617-AU617)/AU617</f>
        <v>0</v>
      </c>
      <c r="BC617">
        <f>AN617/(AP617+AN617/AU617)</f>
        <v>0</v>
      </c>
      <c r="BD617" t="s">
        <v>292</v>
      </c>
      <c r="BE617">
        <v>0</v>
      </c>
      <c r="BF617">
        <f>IF(BE617&lt;&gt;0, BE617, BC617)</f>
        <v>0</v>
      </c>
      <c r="BG617">
        <f>1-BF617/AU617</f>
        <v>0</v>
      </c>
      <c r="BH617">
        <f>(AU617-AT617)/(AU617-BF617)</f>
        <v>0</v>
      </c>
      <c r="BI617">
        <f>(AO617-AU617)/(AO617-BF617)</f>
        <v>0</v>
      </c>
      <c r="BJ617">
        <f>(AU617-AT617)/(AU617-AN617)</f>
        <v>0</v>
      </c>
      <c r="BK617">
        <f>(AO617-AU617)/(AO617-AN617)</f>
        <v>0</v>
      </c>
      <c r="BL617">
        <f>(BH617*BF617/AT617)</f>
        <v>0</v>
      </c>
      <c r="BM617">
        <f>(1-BL617)</f>
        <v>0</v>
      </c>
      <c r="BN617">
        <f>$B$11*CL617+$C$11*CM617+$F$11*CN617*(1-CQ617)</f>
        <v>0</v>
      </c>
      <c r="BO617">
        <f>BN617*BP617</f>
        <v>0</v>
      </c>
      <c r="BP617">
        <f>($B$11*$D$9+$C$11*$D$9+$F$11*((DA617+CS617)/MAX(DA617+CS617+DB617, 0.1)*$I$9+DB617/MAX(DA617+CS617+DB617, 0.1)*$J$9))/($B$11+$C$11+$F$11)</f>
        <v>0</v>
      </c>
      <c r="BQ617">
        <f>($B$11*$K$9+$C$11*$K$9+$F$11*((DA617+CS617)/MAX(DA617+CS617+DB617, 0.1)*$P$9+DB617/MAX(DA617+CS617+DB617, 0.1)*$Q$9))/($B$11+$C$11+$F$11)</f>
        <v>0</v>
      </c>
      <c r="BR617">
        <v>6</v>
      </c>
      <c r="BS617">
        <v>0.5</v>
      </c>
      <c r="BT617" t="s">
        <v>293</v>
      </c>
      <c r="BU617">
        <v>2</v>
      </c>
      <c r="BV617">
        <v>1626127513.6</v>
      </c>
      <c r="BW617">
        <v>400.530333333333</v>
      </c>
      <c r="BX617">
        <v>419.919666666667</v>
      </c>
      <c r="BY617">
        <v>21.2671333333333</v>
      </c>
      <c r="BZ617">
        <v>14.1018</v>
      </c>
      <c r="CA617">
        <v>398.403</v>
      </c>
      <c r="CB617">
        <v>21.184</v>
      </c>
      <c r="CC617">
        <v>900.034333333333</v>
      </c>
      <c r="CD617">
        <v>100.771</v>
      </c>
      <c r="CE617">
        <v>0.113865</v>
      </c>
      <c r="CF617">
        <v>36.7059333333333</v>
      </c>
      <c r="CG617">
        <v>33.8781333333333</v>
      </c>
      <c r="CH617">
        <v>999.9</v>
      </c>
      <c r="CI617">
        <v>0</v>
      </c>
      <c r="CJ617">
        <v>0</v>
      </c>
      <c r="CK617">
        <v>10007.2733333333</v>
      </c>
      <c r="CL617">
        <v>0</v>
      </c>
      <c r="CM617">
        <v>0.221023</v>
      </c>
      <c r="CN617">
        <v>1459.97</v>
      </c>
      <c r="CO617">
        <v>0.972990666666667</v>
      </c>
      <c r="CP617">
        <v>0.0270091666666667</v>
      </c>
      <c r="CQ617">
        <v>0</v>
      </c>
      <c r="CR617">
        <v>884.363333333333</v>
      </c>
      <c r="CS617">
        <v>4.99999</v>
      </c>
      <c r="CT617">
        <v>13045.1333333333</v>
      </c>
      <c r="CU617">
        <v>12728.0333333333</v>
      </c>
      <c r="CV617">
        <v>41.979</v>
      </c>
      <c r="CW617">
        <v>43.187</v>
      </c>
      <c r="CX617">
        <v>42.687</v>
      </c>
      <c r="CY617">
        <v>42.937</v>
      </c>
      <c r="CZ617">
        <v>44.812</v>
      </c>
      <c r="DA617">
        <v>1415.67</v>
      </c>
      <c r="DB617">
        <v>39.3</v>
      </c>
      <c r="DC617">
        <v>0</v>
      </c>
      <c r="DD617">
        <v>1626127524.1</v>
      </c>
      <c r="DE617">
        <v>0</v>
      </c>
      <c r="DF617">
        <v>884.491884615384</v>
      </c>
      <c r="DG617">
        <v>-1.15552136084141</v>
      </c>
      <c r="DH617">
        <v>-19.6444444520561</v>
      </c>
      <c r="DI617">
        <v>13046.8</v>
      </c>
      <c r="DJ617">
        <v>15</v>
      </c>
      <c r="DK617">
        <v>1626126261</v>
      </c>
      <c r="DL617" t="s">
        <v>294</v>
      </c>
      <c r="DM617">
        <v>1626126255</v>
      </c>
      <c r="DN617">
        <v>1626126261</v>
      </c>
      <c r="DO617">
        <v>7</v>
      </c>
      <c r="DP617">
        <v>0.339</v>
      </c>
      <c r="DQ617">
        <v>0.02</v>
      </c>
      <c r="DR617">
        <v>2.158</v>
      </c>
      <c r="DS617">
        <v>-0.064</v>
      </c>
      <c r="DT617">
        <v>420</v>
      </c>
      <c r="DU617">
        <v>4</v>
      </c>
      <c r="DV617">
        <v>0.09</v>
      </c>
      <c r="DW617">
        <v>0.05</v>
      </c>
      <c r="DX617">
        <v>-19.4832317073171</v>
      </c>
      <c r="DY617">
        <v>0.36930731707317</v>
      </c>
      <c r="DZ617">
        <v>0.0407764544626978</v>
      </c>
      <c r="EA617">
        <v>1</v>
      </c>
      <c r="EB617">
        <v>884.580205882353</v>
      </c>
      <c r="EC617">
        <v>-1.2687269945305</v>
      </c>
      <c r="ED617">
        <v>0.214769613828922</v>
      </c>
      <c r="EE617">
        <v>1</v>
      </c>
      <c r="EF617">
        <v>7.14564634146341</v>
      </c>
      <c r="EG617">
        <v>0.152202229965152</v>
      </c>
      <c r="EH617">
        <v>0.0194104663439156</v>
      </c>
      <c r="EI617">
        <v>0</v>
      </c>
      <c r="EJ617">
        <v>2</v>
      </c>
      <c r="EK617">
        <v>3</v>
      </c>
      <c r="EL617" t="s">
        <v>340</v>
      </c>
      <c r="EM617">
        <v>100</v>
      </c>
      <c r="EN617">
        <v>100</v>
      </c>
      <c r="EO617">
        <v>2.128</v>
      </c>
      <c r="EP617">
        <v>0.0834</v>
      </c>
      <c r="EQ617">
        <v>1.36772170046793</v>
      </c>
      <c r="ER617">
        <v>0.00225868272383977</v>
      </c>
      <c r="ES617">
        <v>-9.96746185667655e-07</v>
      </c>
      <c r="ET617">
        <v>2.83711317370827e-10</v>
      </c>
      <c r="EU617">
        <v>-0.063082517618382</v>
      </c>
      <c r="EV617">
        <v>-0.00217948432402501</v>
      </c>
      <c r="EW617">
        <v>0.000453263451741206</v>
      </c>
      <c r="EX617">
        <v>-1.16319206543697e-06</v>
      </c>
      <c r="EY617">
        <v>-2</v>
      </c>
      <c r="EZ617">
        <v>2196</v>
      </c>
      <c r="FA617">
        <v>1</v>
      </c>
      <c r="FB617">
        <v>25</v>
      </c>
      <c r="FC617">
        <v>21</v>
      </c>
      <c r="FD617">
        <v>20.9</v>
      </c>
      <c r="FE617">
        <v>18</v>
      </c>
      <c r="FF617">
        <v>952.126</v>
      </c>
      <c r="FG617">
        <v>440.107</v>
      </c>
      <c r="FH617">
        <v>45.094</v>
      </c>
      <c r="FI617">
        <v>26.127</v>
      </c>
      <c r="FJ617">
        <v>30.0007</v>
      </c>
      <c r="FK617">
        <v>25.9036</v>
      </c>
      <c r="FL617">
        <v>25.9053</v>
      </c>
      <c r="FM617">
        <v>25.5172</v>
      </c>
      <c r="FN617">
        <v>25.3474</v>
      </c>
      <c r="FO617">
        <v>0</v>
      </c>
      <c r="FP617">
        <v>47.5</v>
      </c>
      <c r="FQ617">
        <v>420</v>
      </c>
      <c r="FR617">
        <v>14.227</v>
      </c>
      <c r="FS617">
        <v>101.385</v>
      </c>
      <c r="FT617">
        <v>101.978</v>
      </c>
    </row>
    <row r="618" spans="1:176">
      <c r="A618">
        <v>602</v>
      </c>
      <c r="B618">
        <v>1626127516.6</v>
      </c>
      <c r="C618">
        <v>1202.09999990463</v>
      </c>
      <c r="D618" t="s">
        <v>1498</v>
      </c>
      <c r="E618" t="s">
        <v>1499</v>
      </c>
      <c r="F618">
        <v>1</v>
      </c>
      <c r="I618">
        <v>1626127515.6</v>
      </c>
      <c r="J618">
        <f>(K618)/1000</f>
        <v>0</v>
      </c>
      <c r="K618">
        <f>1000*CC618*AI618*(BY618-BZ618)/(100*BR618*(1000-AI618*BY618))</f>
        <v>0</v>
      </c>
      <c r="L618">
        <f>CC618*AI618*(BX618-BW618*(1000-AI618*BZ618)/(1000-AI618*BY618))/(100*BR618)</f>
        <v>0</v>
      </c>
      <c r="M618">
        <f>BW618 - IF(AI618&gt;1, L618*BR618*100.0/(AK618*CK618), 0)</f>
        <v>0</v>
      </c>
      <c r="N618">
        <f>((T618-J618/2)*M618-L618)/(T618+J618/2)</f>
        <v>0</v>
      </c>
      <c r="O618">
        <f>N618*(CD618+CE618)/1000.0</f>
        <v>0</v>
      </c>
      <c r="P618">
        <f>(BW618 - IF(AI618&gt;1, L618*BR618*100.0/(AK618*CK618), 0))*(CD618+CE618)/1000.0</f>
        <v>0</v>
      </c>
      <c r="Q618">
        <f>2.0/((1/S618-1/R618)+SIGN(S618)*SQRT((1/S618-1/R618)*(1/S618-1/R618) + 4*BS618/((BS618+1)*(BS618+1))*(2*1/S618*1/R618-1/R618*1/R618)))</f>
        <v>0</v>
      </c>
      <c r="R618">
        <f>IF(LEFT(BT618,1)&lt;&gt;"0",IF(LEFT(BT618,1)="1",3.0,BU618),$D$5+$E$5*(CK618*CD618/($K$5*1000))+$F$5*(CK618*CD618/($K$5*1000))*MAX(MIN(BR618,$J$5),$I$5)*MAX(MIN(BR618,$J$5),$I$5)+$G$5*MAX(MIN(BR618,$J$5),$I$5)*(CK618*CD618/($K$5*1000))+$H$5*(CK618*CD618/($K$5*1000))*(CK618*CD618/($K$5*1000)))</f>
        <v>0</v>
      </c>
      <c r="S618">
        <f>J618*(1000-(1000*0.61365*exp(17.502*W618/(240.97+W618))/(CD618+CE618)+BY618)/2)/(1000*0.61365*exp(17.502*W618/(240.97+W618))/(CD618+CE618)-BY618)</f>
        <v>0</v>
      </c>
      <c r="T618">
        <f>1/((BS618+1)/(Q618/1.6)+1/(R618/1.37)) + BS618/((BS618+1)/(Q618/1.6) + BS618/(R618/1.37))</f>
        <v>0</v>
      </c>
      <c r="U618">
        <f>(BN618*BQ618)</f>
        <v>0</v>
      </c>
      <c r="V618">
        <f>(CF618+(U618+2*0.95*5.67E-8*(((CF618+$B$7)+273)^4-(CF618+273)^4)-44100*J618)/(1.84*29.3*R618+8*0.95*5.67E-8*(CF618+273)^3))</f>
        <v>0</v>
      </c>
      <c r="W618">
        <f>($C$7*CG618+$D$7*CH618+$E$7*V618)</f>
        <v>0</v>
      </c>
      <c r="X618">
        <f>0.61365*exp(17.502*W618/(240.97+W618))</f>
        <v>0</v>
      </c>
      <c r="Y618">
        <f>(Z618/AA618*100)</f>
        <v>0</v>
      </c>
      <c r="Z618">
        <f>BY618*(CD618+CE618)/1000</f>
        <v>0</v>
      </c>
      <c r="AA618">
        <f>0.61365*exp(17.502*CF618/(240.97+CF618))</f>
        <v>0</v>
      </c>
      <c r="AB618">
        <f>(X618-BY618*(CD618+CE618)/1000)</f>
        <v>0</v>
      </c>
      <c r="AC618">
        <f>(-J618*44100)</f>
        <v>0</v>
      </c>
      <c r="AD618">
        <f>2*29.3*R618*0.92*(CF618-W618)</f>
        <v>0</v>
      </c>
      <c r="AE618">
        <f>2*0.95*5.67E-8*(((CF618+$B$7)+273)^4-(W618+273)^4)</f>
        <v>0</v>
      </c>
      <c r="AF618">
        <f>U618+AE618+AC618+AD618</f>
        <v>0</v>
      </c>
      <c r="AG618">
        <v>6</v>
      </c>
      <c r="AH618">
        <v>1</v>
      </c>
      <c r="AI618">
        <f>IF(AG618*$H$13&gt;=AK618,1.0,(AK618/(AK618-AG618*$H$13)))</f>
        <v>0</v>
      </c>
      <c r="AJ618">
        <f>(AI618-1)*100</f>
        <v>0</v>
      </c>
      <c r="AK618">
        <f>MAX(0,($B$13+$C$13*CK618)/(1+$D$13*CK618)*CD618/(CF618+273)*$E$13)</f>
        <v>0</v>
      </c>
      <c r="AL618" t="s">
        <v>292</v>
      </c>
      <c r="AM618" t="s">
        <v>292</v>
      </c>
      <c r="AN618">
        <v>0</v>
      </c>
      <c r="AO618">
        <v>0</v>
      </c>
      <c r="AP618">
        <f>1-AN618/AO618</f>
        <v>0</v>
      </c>
      <c r="AQ618">
        <v>0</v>
      </c>
      <c r="AR618" t="s">
        <v>292</v>
      </c>
      <c r="AS618" t="s">
        <v>292</v>
      </c>
      <c r="AT618">
        <v>0</v>
      </c>
      <c r="AU618">
        <v>0</v>
      </c>
      <c r="AV618">
        <f>1-AT618/AU618</f>
        <v>0</v>
      </c>
      <c r="AW618">
        <v>0.5</v>
      </c>
      <c r="AX618">
        <f>BO618</f>
        <v>0</v>
      </c>
      <c r="AY618">
        <f>L618</f>
        <v>0</v>
      </c>
      <c r="AZ618">
        <f>AV618*AW618*AX618</f>
        <v>0</v>
      </c>
      <c r="BA618">
        <f>(AY618-AQ618)/AX618</f>
        <v>0</v>
      </c>
      <c r="BB618">
        <f>(AO618-AU618)/AU618</f>
        <v>0</v>
      </c>
      <c r="BC618">
        <f>AN618/(AP618+AN618/AU618)</f>
        <v>0</v>
      </c>
      <c r="BD618" t="s">
        <v>292</v>
      </c>
      <c r="BE618">
        <v>0</v>
      </c>
      <c r="BF618">
        <f>IF(BE618&lt;&gt;0, BE618, BC618)</f>
        <v>0</v>
      </c>
      <c r="BG618">
        <f>1-BF618/AU618</f>
        <v>0</v>
      </c>
      <c r="BH618">
        <f>(AU618-AT618)/(AU618-BF618)</f>
        <v>0</v>
      </c>
      <c r="BI618">
        <f>(AO618-AU618)/(AO618-BF618)</f>
        <v>0</v>
      </c>
      <c r="BJ618">
        <f>(AU618-AT618)/(AU618-AN618)</f>
        <v>0</v>
      </c>
      <c r="BK618">
        <f>(AO618-AU618)/(AO618-AN618)</f>
        <v>0</v>
      </c>
      <c r="BL618">
        <f>(BH618*BF618/AT618)</f>
        <v>0</v>
      </c>
      <c r="BM618">
        <f>(1-BL618)</f>
        <v>0</v>
      </c>
      <c r="BN618">
        <f>$B$11*CL618+$C$11*CM618+$F$11*CN618*(1-CQ618)</f>
        <v>0</v>
      </c>
      <c r="BO618">
        <f>BN618*BP618</f>
        <v>0</v>
      </c>
      <c r="BP618">
        <f>($B$11*$D$9+$C$11*$D$9+$F$11*((DA618+CS618)/MAX(DA618+CS618+DB618, 0.1)*$I$9+DB618/MAX(DA618+CS618+DB618, 0.1)*$J$9))/($B$11+$C$11+$F$11)</f>
        <v>0</v>
      </c>
      <c r="BQ618">
        <f>($B$11*$K$9+$C$11*$K$9+$F$11*((DA618+CS618)/MAX(DA618+CS618+DB618, 0.1)*$P$9+DB618/MAX(DA618+CS618+DB618, 0.1)*$Q$9))/($B$11+$C$11+$F$11)</f>
        <v>0</v>
      </c>
      <c r="BR618">
        <v>6</v>
      </c>
      <c r="BS618">
        <v>0.5</v>
      </c>
      <c r="BT618" t="s">
        <v>293</v>
      </c>
      <c r="BU618">
        <v>2</v>
      </c>
      <c r="BV618">
        <v>1626127515.6</v>
      </c>
      <c r="BW618">
        <v>400.502666666667</v>
      </c>
      <c r="BX618">
        <v>419.940666666667</v>
      </c>
      <c r="BY618">
        <v>21.3018333333333</v>
      </c>
      <c r="BZ618">
        <v>14.1429666666667</v>
      </c>
      <c r="CA618">
        <v>398.375333333333</v>
      </c>
      <c r="CB618">
        <v>21.2182</v>
      </c>
      <c r="CC618">
        <v>900.055</v>
      </c>
      <c r="CD618">
        <v>100.771666666667</v>
      </c>
      <c r="CE618">
        <v>0.113945333333333</v>
      </c>
      <c r="CF618">
        <v>36.7326333333333</v>
      </c>
      <c r="CG618">
        <v>33.9131666666667</v>
      </c>
      <c r="CH618">
        <v>999.9</v>
      </c>
      <c r="CI618">
        <v>0</v>
      </c>
      <c r="CJ618">
        <v>0</v>
      </c>
      <c r="CK618">
        <v>10028.9666666667</v>
      </c>
      <c r="CL618">
        <v>0</v>
      </c>
      <c r="CM618">
        <v>0.221023</v>
      </c>
      <c r="CN618">
        <v>1459.95666666667</v>
      </c>
      <c r="CO618">
        <v>0.972990666666667</v>
      </c>
      <c r="CP618">
        <v>0.0270091666666667</v>
      </c>
      <c r="CQ618">
        <v>0</v>
      </c>
      <c r="CR618">
        <v>884.289</v>
      </c>
      <c r="CS618">
        <v>4.99999</v>
      </c>
      <c r="CT618">
        <v>13044.8666666667</v>
      </c>
      <c r="CU618">
        <v>12727.9333333333</v>
      </c>
      <c r="CV618">
        <v>41.958</v>
      </c>
      <c r="CW618">
        <v>43.187</v>
      </c>
      <c r="CX618">
        <v>42.687</v>
      </c>
      <c r="CY618">
        <v>42.937</v>
      </c>
      <c r="CZ618">
        <v>44.812</v>
      </c>
      <c r="DA618">
        <v>1415.65666666667</v>
      </c>
      <c r="DB618">
        <v>39.3</v>
      </c>
      <c r="DC618">
        <v>0</v>
      </c>
      <c r="DD618">
        <v>1626127525.9</v>
      </c>
      <c r="DE618">
        <v>0</v>
      </c>
      <c r="DF618">
        <v>884.4576</v>
      </c>
      <c r="DG618">
        <v>-1.41915383745737</v>
      </c>
      <c r="DH618">
        <v>-16.5461538365244</v>
      </c>
      <c r="DI618">
        <v>13046.324</v>
      </c>
      <c r="DJ618">
        <v>15</v>
      </c>
      <c r="DK618">
        <v>1626126261</v>
      </c>
      <c r="DL618" t="s">
        <v>294</v>
      </c>
      <c r="DM618">
        <v>1626126255</v>
      </c>
      <c r="DN618">
        <v>1626126261</v>
      </c>
      <c r="DO618">
        <v>7</v>
      </c>
      <c r="DP618">
        <v>0.339</v>
      </c>
      <c r="DQ618">
        <v>0.02</v>
      </c>
      <c r="DR618">
        <v>2.158</v>
      </c>
      <c r="DS618">
        <v>-0.064</v>
      </c>
      <c r="DT618">
        <v>420</v>
      </c>
      <c r="DU618">
        <v>4</v>
      </c>
      <c r="DV618">
        <v>0.09</v>
      </c>
      <c r="DW618">
        <v>0.05</v>
      </c>
      <c r="DX618">
        <v>-19.4720609756098</v>
      </c>
      <c r="DY618">
        <v>0.399558188153299</v>
      </c>
      <c r="DZ618">
        <v>0.0436797764112966</v>
      </c>
      <c r="EA618">
        <v>1</v>
      </c>
      <c r="EB618">
        <v>884.530454545455</v>
      </c>
      <c r="EC618">
        <v>-1.35296694958193</v>
      </c>
      <c r="ED618">
        <v>0.205971032224687</v>
      </c>
      <c r="EE618">
        <v>1</v>
      </c>
      <c r="EF618">
        <v>7.14779829268293</v>
      </c>
      <c r="EG618">
        <v>0.155306132404195</v>
      </c>
      <c r="EH618">
        <v>0.0194888285576246</v>
      </c>
      <c r="EI618">
        <v>0</v>
      </c>
      <c r="EJ618">
        <v>2</v>
      </c>
      <c r="EK618">
        <v>3</v>
      </c>
      <c r="EL618" t="s">
        <v>340</v>
      </c>
      <c r="EM618">
        <v>100</v>
      </c>
      <c r="EN618">
        <v>100</v>
      </c>
      <c r="EO618">
        <v>2.127</v>
      </c>
      <c r="EP618">
        <v>0.084</v>
      </c>
      <c r="EQ618">
        <v>1.36772170046793</v>
      </c>
      <c r="ER618">
        <v>0.00225868272383977</v>
      </c>
      <c r="ES618">
        <v>-9.96746185667655e-07</v>
      </c>
      <c r="ET618">
        <v>2.83711317370827e-10</v>
      </c>
      <c r="EU618">
        <v>-0.063082517618382</v>
      </c>
      <c r="EV618">
        <v>-0.00217948432402501</v>
      </c>
      <c r="EW618">
        <v>0.000453263451741206</v>
      </c>
      <c r="EX618">
        <v>-1.16319206543697e-06</v>
      </c>
      <c r="EY618">
        <v>-2</v>
      </c>
      <c r="EZ618">
        <v>2196</v>
      </c>
      <c r="FA618">
        <v>1</v>
      </c>
      <c r="FB618">
        <v>25</v>
      </c>
      <c r="FC618">
        <v>21</v>
      </c>
      <c r="FD618">
        <v>20.9</v>
      </c>
      <c r="FE618">
        <v>18</v>
      </c>
      <c r="FF618">
        <v>952.42</v>
      </c>
      <c r="FG618">
        <v>440.175</v>
      </c>
      <c r="FH618">
        <v>45.1228</v>
      </c>
      <c r="FI618">
        <v>26.1312</v>
      </c>
      <c r="FJ618">
        <v>30.0008</v>
      </c>
      <c r="FK618">
        <v>25.9069</v>
      </c>
      <c r="FL618">
        <v>25.908</v>
      </c>
      <c r="FM618">
        <v>25.5163</v>
      </c>
      <c r="FN618">
        <v>25.007</v>
      </c>
      <c r="FO618">
        <v>0</v>
      </c>
      <c r="FP618">
        <v>47.5</v>
      </c>
      <c r="FQ618">
        <v>420</v>
      </c>
      <c r="FR618">
        <v>14.3249</v>
      </c>
      <c r="FS618">
        <v>101.384</v>
      </c>
      <c r="FT618">
        <v>101.977</v>
      </c>
    </row>
    <row r="619" spans="1:176">
      <c r="A619">
        <v>603</v>
      </c>
      <c r="B619">
        <v>1626127518.6</v>
      </c>
      <c r="C619">
        <v>1204.09999990463</v>
      </c>
      <c r="D619" t="s">
        <v>1500</v>
      </c>
      <c r="E619" t="s">
        <v>1501</v>
      </c>
      <c r="F619">
        <v>1</v>
      </c>
      <c r="I619">
        <v>1626127517.6</v>
      </c>
      <c r="J619">
        <f>(K619)/1000</f>
        <v>0</v>
      </c>
      <c r="K619">
        <f>1000*CC619*AI619*(BY619-BZ619)/(100*BR619*(1000-AI619*BY619))</f>
        <v>0</v>
      </c>
      <c r="L619">
        <f>CC619*AI619*(BX619-BW619*(1000-AI619*BZ619)/(1000-AI619*BY619))/(100*BR619)</f>
        <v>0</v>
      </c>
      <c r="M619">
        <f>BW619 - IF(AI619&gt;1, L619*BR619*100.0/(AK619*CK619), 0)</f>
        <v>0</v>
      </c>
      <c r="N619">
        <f>((T619-J619/2)*M619-L619)/(T619+J619/2)</f>
        <v>0</v>
      </c>
      <c r="O619">
        <f>N619*(CD619+CE619)/1000.0</f>
        <v>0</v>
      </c>
      <c r="P619">
        <f>(BW619 - IF(AI619&gt;1, L619*BR619*100.0/(AK619*CK619), 0))*(CD619+CE619)/1000.0</f>
        <v>0</v>
      </c>
      <c r="Q619">
        <f>2.0/((1/S619-1/R619)+SIGN(S619)*SQRT((1/S619-1/R619)*(1/S619-1/R619) + 4*BS619/((BS619+1)*(BS619+1))*(2*1/S619*1/R619-1/R619*1/R619)))</f>
        <v>0</v>
      </c>
      <c r="R619">
        <f>IF(LEFT(BT619,1)&lt;&gt;"0",IF(LEFT(BT619,1)="1",3.0,BU619),$D$5+$E$5*(CK619*CD619/($K$5*1000))+$F$5*(CK619*CD619/($K$5*1000))*MAX(MIN(BR619,$J$5),$I$5)*MAX(MIN(BR619,$J$5),$I$5)+$G$5*MAX(MIN(BR619,$J$5),$I$5)*(CK619*CD619/($K$5*1000))+$H$5*(CK619*CD619/($K$5*1000))*(CK619*CD619/($K$5*1000)))</f>
        <v>0</v>
      </c>
      <c r="S619">
        <f>J619*(1000-(1000*0.61365*exp(17.502*W619/(240.97+W619))/(CD619+CE619)+BY619)/2)/(1000*0.61365*exp(17.502*W619/(240.97+W619))/(CD619+CE619)-BY619)</f>
        <v>0</v>
      </c>
      <c r="T619">
        <f>1/((BS619+1)/(Q619/1.6)+1/(R619/1.37)) + BS619/((BS619+1)/(Q619/1.6) + BS619/(R619/1.37))</f>
        <v>0</v>
      </c>
      <c r="U619">
        <f>(BN619*BQ619)</f>
        <v>0</v>
      </c>
      <c r="V619">
        <f>(CF619+(U619+2*0.95*5.67E-8*(((CF619+$B$7)+273)^4-(CF619+273)^4)-44100*J619)/(1.84*29.3*R619+8*0.95*5.67E-8*(CF619+273)^3))</f>
        <v>0</v>
      </c>
      <c r="W619">
        <f>($C$7*CG619+$D$7*CH619+$E$7*V619)</f>
        <v>0</v>
      </c>
      <c r="X619">
        <f>0.61365*exp(17.502*W619/(240.97+W619))</f>
        <v>0</v>
      </c>
      <c r="Y619">
        <f>(Z619/AA619*100)</f>
        <v>0</v>
      </c>
      <c r="Z619">
        <f>BY619*(CD619+CE619)/1000</f>
        <v>0</v>
      </c>
      <c r="AA619">
        <f>0.61365*exp(17.502*CF619/(240.97+CF619))</f>
        <v>0</v>
      </c>
      <c r="AB619">
        <f>(X619-BY619*(CD619+CE619)/1000)</f>
        <v>0</v>
      </c>
      <c r="AC619">
        <f>(-J619*44100)</f>
        <v>0</v>
      </c>
      <c r="AD619">
        <f>2*29.3*R619*0.92*(CF619-W619)</f>
        <v>0</v>
      </c>
      <c r="AE619">
        <f>2*0.95*5.67E-8*(((CF619+$B$7)+273)^4-(W619+273)^4)</f>
        <v>0</v>
      </c>
      <c r="AF619">
        <f>U619+AE619+AC619+AD619</f>
        <v>0</v>
      </c>
      <c r="AG619">
        <v>6</v>
      </c>
      <c r="AH619">
        <v>1</v>
      </c>
      <c r="AI619">
        <f>IF(AG619*$H$13&gt;=AK619,1.0,(AK619/(AK619-AG619*$H$13)))</f>
        <v>0</v>
      </c>
      <c r="AJ619">
        <f>(AI619-1)*100</f>
        <v>0</v>
      </c>
      <c r="AK619">
        <f>MAX(0,($B$13+$C$13*CK619)/(1+$D$13*CK619)*CD619/(CF619+273)*$E$13)</f>
        <v>0</v>
      </c>
      <c r="AL619" t="s">
        <v>292</v>
      </c>
      <c r="AM619" t="s">
        <v>292</v>
      </c>
      <c r="AN619">
        <v>0</v>
      </c>
      <c r="AO619">
        <v>0</v>
      </c>
      <c r="AP619">
        <f>1-AN619/AO619</f>
        <v>0</v>
      </c>
      <c r="AQ619">
        <v>0</v>
      </c>
      <c r="AR619" t="s">
        <v>292</v>
      </c>
      <c r="AS619" t="s">
        <v>292</v>
      </c>
      <c r="AT619">
        <v>0</v>
      </c>
      <c r="AU619">
        <v>0</v>
      </c>
      <c r="AV619">
        <f>1-AT619/AU619</f>
        <v>0</v>
      </c>
      <c r="AW619">
        <v>0.5</v>
      </c>
      <c r="AX619">
        <f>BO619</f>
        <v>0</v>
      </c>
      <c r="AY619">
        <f>L619</f>
        <v>0</v>
      </c>
      <c r="AZ619">
        <f>AV619*AW619*AX619</f>
        <v>0</v>
      </c>
      <c r="BA619">
        <f>(AY619-AQ619)/AX619</f>
        <v>0</v>
      </c>
      <c r="BB619">
        <f>(AO619-AU619)/AU619</f>
        <v>0</v>
      </c>
      <c r="BC619">
        <f>AN619/(AP619+AN619/AU619)</f>
        <v>0</v>
      </c>
      <c r="BD619" t="s">
        <v>292</v>
      </c>
      <c r="BE619">
        <v>0</v>
      </c>
      <c r="BF619">
        <f>IF(BE619&lt;&gt;0, BE619, BC619)</f>
        <v>0</v>
      </c>
      <c r="BG619">
        <f>1-BF619/AU619</f>
        <v>0</v>
      </c>
      <c r="BH619">
        <f>(AU619-AT619)/(AU619-BF619)</f>
        <v>0</v>
      </c>
      <c r="BI619">
        <f>(AO619-AU619)/(AO619-BF619)</f>
        <v>0</v>
      </c>
      <c r="BJ619">
        <f>(AU619-AT619)/(AU619-AN619)</f>
        <v>0</v>
      </c>
      <c r="BK619">
        <f>(AO619-AU619)/(AO619-AN619)</f>
        <v>0</v>
      </c>
      <c r="BL619">
        <f>(BH619*BF619/AT619)</f>
        <v>0</v>
      </c>
      <c r="BM619">
        <f>(1-BL619)</f>
        <v>0</v>
      </c>
      <c r="BN619">
        <f>$B$11*CL619+$C$11*CM619+$F$11*CN619*(1-CQ619)</f>
        <v>0</v>
      </c>
      <c r="BO619">
        <f>BN619*BP619</f>
        <v>0</v>
      </c>
      <c r="BP619">
        <f>($B$11*$D$9+$C$11*$D$9+$F$11*((DA619+CS619)/MAX(DA619+CS619+DB619, 0.1)*$I$9+DB619/MAX(DA619+CS619+DB619, 0.1)*$J$9))/($B$11+$C$11+$F$11)</f>
        <v>0</v>
      </c>
      <c r="BQ619">
        <f>($B$11*$K$9+$C$11*$K$9+$F$11*((DA619+CS619)/MAX(DA619+CS619+DB619, 0.1)*$P$9+DB619/MAX(DA619+CS619+DB619, 0.1)*$Q$9))/($B$11+$C$11+$F$11)</f>
        <v>0</v>
      </c>
      <c r="BR619">
        <v>6</v>
      </c>
      <c r="BS619">
        <v>0.5</v>
      </c>
      <c r="BT619" t="s">
        <v>293</v>
      </c>
      <c r="BU619">
        <v>2</v>
      </c>
      <c r="BV619">
        <v>1626127517.6</v>
      </c>
      <c r="BW619">
        <v>400.542</v>
      </c>
      <c r="BX619">
        <v>420.011666666667</v>
      </c>
      <c r="BY619">
        <v>21.3390666666667</v>
      </c>
      <c r="BZ619">
        <v>14.1648666666667</v>
      </c>
      <c r="CA619">
        <v>398.414666666667</v>
      </c>
      <c r="CB619">
        <v>21.2548666666667</v>
      </c>
      <c r="CC619">
        <v>899.998333333333</v>
      </c>
      <c r="CD619">
        <v>100.771</v>
      </c>
      <c r="CE619">
        <v>0.114093333333333</v>
      </c>
      <c r="CF619">
        <v>36.7572</v>
      </c>
      <c r="CG619">
        <v>33.9378666666667</v>
      </c>
      <c r="CH619">
        <v>999.9</v>
      </c>
      <c r="CI619">
        <v>0</v>
      </c>
      <c r="CJ619">
        <v>0</v>
      </c>
      <c r="CK619">
        <v>9977.29</v>
      </c>
      <c r="CL619">
        <v>0</v>
      </c>
      <c r="CM619">
        <v>0.221023</v>
      </c>
      <c r="CN619">
        <v>1460.04</v>
      </c>
      <c r="CO619">
        <v>0.972992</v>
      </c>
      <c r="CP619">
        <v>0.0270076</v>
      </c>
      <c r="CQ619">
        <v>0</v>
      </c>
      <c r="CR619">
        <v>884.366666666667</v>
      </c>
      <c r="CS619">
        <v>4.99999</v>
      </c>
      <c r="CT619">
        <v>13044.5</v>
      </c>
      <c r="CU619">
        <v>12728.6333333333</v>
      </c>
      <c r="CV619">
        <v>42</v>
      </c>
      <c r="CW619">
        <v>43.187</v>
      </c>
      <c r="CX619">
        <v>42.687</v>
      </c>
      <c r="CY619">
        <v>42.937</v>
      </c>
      <c r="CZ619">
        <v>44.812</v>
      </c>
      <c r="DA619">
        <v>1415.74</v>
      </c>
      <c r="DB619">
        <v>39.3</v>
      </c>
      <c r="DC619">
        <v>0</v>
      </c>
      <c r="DD619">
        <v>1626127527.7</v>
      </c>
      <c r="DE619">
        <v>0</v>
      </c>
      <c r="DF619">
        <v>884.439038461539</v>
      </c>
      <c r="DG619">
        <v>-1.05815384046278</v>
      </c>
      <c r="DH619">
        <v>-13.5042735148938</v>
      </c>
      <c r="DI619">
        <v>13045.8769230769</v>
      </c>
      <c r="DJ619">
        <v>15</v>
      </c>
      <c r="DK619">
        <v>1626126261</v>
      </c>
      <c r="DL619" t="s">
        <v>294</v>
      </c>
      <c r="DM619">
        <v>1626126255</v>
      </c>
      <c r="DN619">
        <v>1626126261</v>
      </c>
      <c r="DO619">
        <v>7</v>
      </c>
      <c r="DP619">
        <v>0.339</v>
      </c>
      <c r="DQ619">
        <v>0.02</v>
      </c>
      <c r="DR619">
        <v>2.158</v>
      </c>
      <c r="DS619">
        <v>-0.064</v>
      </c>
      <c r="DT619">
        <v>420</v>
      </c>
      <c r="DU619">
        <v>4</v>
      </c>
      <c r="DV619">
        <v>0.09</v>
      </c>
      <c r="DW619">
        <v>0.05</v>
      </c>
      <c r="DX619">
        <v>-19.4634951219512</v>
      </c>
      <c r="DY619">
        <v>0.277576306620161</v>
      </c>
      <c r="DZ619">
        <v>0.0363003927360296</v>
      </c>
      <c r="EA619">
        <v>1</v>
      </c>
      <c r="EB619">
        <v>884.515257142857</v>
      </c>
      <c r="EC619">
        <v>-1.46466420614712</v>
      </c>
      <c r="ED619">
        <v>0.203918238917625</v>
      </c>
      <c r="EE619">
        <v>1</v>
      </c>
      <c r="EF619">
        <v>7.15201902439024</v>
      </c>
      <c r="EG619">
        <v>0.139468013937282</v>
      </c>
      <c r="EH619">
        <v>0.018476081017897</v>
      </c>
      <c r="EI619">
        <v>0</v>
      </c>
      <c r="EJ619">
        <v>2</v>
      </c>
      <c r="EK619">
        <v>3</v>
      </c>
      <c r="EL619" t="s">
        <v>340</v>
      </c>
      <c r="EM619">
        <v>100</v>
      </c>
      <c r="EN619">
        <v>100</v>
      </c>
      <c r="EO619">
        <v>2.128</v>
      </c>
      <c r="EP619">
        <v>0.0845</v>
      </c>
      <c r="EQ619">
        <v>1.36772170046793</v>
      </c>
      <c r="ER619">
        <v>0.00225868272383977</v>
      </c>
      <c r="ES619">
        <v>-9.96746185667655e-07</v>
      </c>
      <c r="ET619">
        <v>2.83711317370827e-10</v>
      </c>
      <c r="EU619">
        <v>-0.063082517618382</v>
      </c>
      <c r="EV619">
        <v>-0.00217948432402501</v>
      </c>
      <c r="EW619">
        <v>0.000453263451741206</v>
      </c>
      <c r="EX619">
        <v>-1.16319206543697e-06</v>
      </c>
      <c r="EY619">
        <v>-2</v>
      </c>
      <c r="EZ619">
        <v>2196</v>
      </c>
      <c r="FA619">
        <v>1</v>
      </c>
      <c r="FB619">
        <v>25</v>
      </c>
      <c r="FC619">
        <v>21.1</v>
      </c>
      <c r="FD619">
        <v>21</v>
      </c>
      <c r="FE619">
        <v>18</v>
      </c>
      <c r="FF619">
        <v>952.291</v>
      </c>
      <c r="FG619">
        <v>440.519</v>
      </c>
      <c r="FH619">
        <v>45.1517</v>
      </c>
      <c r="FI619">
        <v>26.1345</v>
      </c>
      <c r="FJ619">
        <v>30.0008</v>
      </c>
      <c r="FK619">
        <v>25.9099</v>
      </c>
      <c r="FL619">
        <v>25.9111</v>
      </c>
      <c r="FM619">
        <v>25.5173</v>
      </c>
      <c r="FN619">
        <v>25.007</v>
      </c>
      <c r="FO619">
        <v>0</v>
      </c>
      <c r="FP619">
        <v>47.5</v>
      </c>
      <c r="FQ619">
        <v>420</v>
      </c>
      <c r="FR619">
        <v>14.344</v>
      </c>
      <c r="FS619">
        <v>101.383</v>
      </c>
      <c r="FT619">
        <v>101.976</v>
      </c>
    </row>
    <row r="620" spans="1:176">
      <c r="A620">
        <v>604</v>
      </c>
      <c r="B620">
        <v>1626127520.6</v>
      </c>
      <c r="C620">
        <v>1206.09999990463</v>
      </c>
      <c r="D620" t="s">
        <v>1502</v>
      </c>
      <c r="E620" t="s">
        <v>1503</v>
      </c>
      <c r="F620">
        <v>1</v>
      </c>
      <c r="I620">
        <v>1626127519.6</v>
      </c>
      <c r="J620">
        <f>(K620)/1000</f>
        <v>0</v>
      </c>
      <c r="K620">
        <f>1000*CC620*AI620*(BY620-BZ620)/(100*BR620*(1000-AI620*BY620))</f>
        <v>0</v>
      </c>
      <c r="L620">
        <f>CC620*AI620*(BX620-BW620*(1000-AI620*BZ620)/(1000-AI620*BY620))/(100*BR620)</f>
        <v>0</v>
      </c>
      <c r="M620">
        <f>BW620 - IF(AI620&gt;1, L620*BR620*100.0/(AK620*CK620), 0)</f>
        <v>0</v>
      </c>
      <c r="N620">
        <f>((T620-J620/2)*M620-L620)/(T620+J620/2)</f>
        <v>0</v>
      </c>
      <c r="O620">
        <f>N620*(CD620+CE620)/1000.0</f>
        <v>0</v>
      </c>
      <c r="P620">
        <f>(BW620 - IF(AI620&gt;1, L620*BR620*100.0/(AK620*CK620), 0))*(CD620+CE620)/1000.0</f>
        <v>0</v>
      </c>
      <c r="Q620">
        <f>2.0/((1/S620-1/R620)+SIGN(S620)*SQRT((1/S620-1/R620)*(1/S620-1/R620) + 4*BS620/((BS620+1)*(BS620+1))*(2*1/S620*1/R620-1/R620*1/R620)))</f>
        <v>0</v>
      </c>
      <c r="R620">
        <f>IF(LEFT(BT620,1)&lt;&gt;"0",IF(LEFT(BT620,1)="1",3.0,BU620),$D$5+$E$5*(CK620*CD620/($K$5*1000))+$F$5*(CK620*CD620/($K$5*1000))*MAX(MIN(BR620,$J$5),$I$5)*MAX(MIN(BR620,$J$5),$I$5)+$G$5*MAX(MIN(BR620,$J$5),$I$5)*(CK620*CD620/($K$5*1000))+$H$5*(CK620*CD620/($K$5*1000))*(CK620*CD620/($K$5*1000)))</f>
        <v>0</v>
      </c>
      <c r="S620">
        <f>J620*(1000-(1000*0.61365*exp(17.502*W620/(240.97+W620))/(CD620+CE620)+BY620)/2)/(1000*0.61365*exp(17.502*W620/(240.97+W620))/(CD620+CE620)-BY620)</f>
        <v>0</v>
      </c>
      <c r="T620">
        <f>1/((BS620+1)/(Q620/1.6)+1/(R620/1.37)) + BS620/((BS620+1)/(Q620/1.6) + BS620/(R620/1.37))</f>
        <v>0</v>
      </c>
      <c r="U620">
        <f>(BN620*BQ620)</f>
        <v>0</v>
      </c>
      <c r="V620">
        <f>(CF620+(U620+2*0.95*5.67E-8*(((CF620+$B$7)+273)^4-(CF620+273)^4)-44100*J620)/(1.84*29.3*R620+8*0.95*5.67E-8*(CF620+273)^3))</f>
        <v>0</v>
      </c>
      <c r="W620">
        <f>($C$7*CG620+$D$7*CH620+$E$7*V620)</f>
        <v>0</v>
      </c>
      <c r="X620">
        <f>0.61365*exp(17.502*W620/(240.97+W620))</f>
        <v>0</v>
      </c>
      <c r="Y620">
        <f>(Z620/AA620*100)</f>
        <v>0</v>
      </c>
      <c r="Z620">
        <f>BY620*(CD620+CE620)/1000</f>
        <v>0</v>
      </c>
      <c r="AA620">
        <f>0.61365*exp(17.502*CF620/(240.97+CF620))</f>
        <v>0</v>
      </c>
      <c r="AB620">
        <f>(X620-BY620*(CD620+CE620)/1000)</f>
        <v>0</v>
      </c>
      <c r="AC620">
        <f>(-J620*44100)</f>
        <v>0</v>
      </c>
      <c r="AD620">
        <f>2*29.3*R620*0.92*(CF620-W620)</f>
        <v>0</v>
      </c>
      <c r="AE620">
        <f>2*0.95*5.67E-8*(((CF620+$B$7)+273)^4-(W620+273)^4)</f>
        <v>0</v>
      </c>
      <c r="AF620">
        <f>U620+AE620+AC620+AD620</f>
        <v>0</v>
      </c>
      <c r="AG620">
        <v>6</v>
      </c>
      <c r="AH620">
        <v>1</v>
      </c>
      <c r="AI620">
        <f>IF(AG620*$H$13&gt;=AK620,1.0,(AK620/(AK620-AG620*$H$13)))</f>
        <v>0</v>
      </c>
      <c r="AJ620">
        <f>(AI620-1)*100</f>
        <v>0</v>
      </c>
      <c r="AK620">
        <f>MAX(0,($B$13+$C$13*CK620)/(1+$D$13*CK620)*CD620/(CF620+273)*$E$13)</f>
        <v>0</v>
      </c>
      <c r="AL620" t="s">
        <v>292</v>
      </c>
      <c r="AM620" t="s">
        <v>292</v>
      </c>
      <c r="AN620">
        <v>0</v>
      </c>
      <c r="AO620">
        <v>0</v>
      </c>
      <c r="AP620">
        <f>1-AN620/AO620</f>
        <v>0</v>
      </c>
      <c r="AQ620">
        <v>0</v>
      </c>
      <c r="AR620" t="s">
        <v>292</v>
      </c>
      <c r="AS620" t="s">
        <v>292</v>
      </c>
      <c r="AT620">
        <v>0</v>
      </c>
      <c r="AU620">
        <v>0</v>
      </c>
      <c r="AV620">
        <f>1-AT620/AU620</f>
        <v>0</v>
      </c>
      <c r="AW620">
        <v>0.5</v>
      </c>
      <c r="AX620">
        <f>BO620</f>
        <v>0</v>
      </c>
      <c r="AY620">
        <f>L620</f>
        <v>0</v>
      </c>
      <c r="AZ620">
        <f>AV620*AW620*AX620</f>
        <v>0</v>
      </c>
      <c r="BA620">
        <f>(AY620-AQ620)/AX620</f>
        <v>0</v>
      </c>
      <c r="BB620">
        <f>(AO620-AU620)/AU620</f>
        <v>0</v>
      </c>
      <c r="BC620">
        <f>AN620/(AP620+AN620/AU620)</f>
        <v>0</v>
      </c>
      <c r="BD620" t="s">
        <v>292</v>
      </c>
      <c r="BE620">
        <v>0</v>
      </c>
      <c r="BF620">
        <f>IF(BE620&lt;&gt;0, BE620, BC620)</f>
        <v>0</v>
      </c>
      <c r="BG620">
        <f>1-BF620/AU620</f>
        <v>0</v>
      </c>
      <c r="BH620">
        <f>(AU620-AT620)/(AU620-BF620)</f>
        <v>0</v>
      </c>
      <c r="BI620">
        <f>(AO620-AU620)/(AO620-BF620)</f>
        <v>0</v>
      </c>
      <c r="BJ620">
        <f>(AU620-AT620)/(AU620-AN620)</f>
        <v>0</v>
      </c>
      <c r="BK620">
        <f>(AO620-AU620)/(AO620-AN620)</f>
        <v>0</v>
      </c>
      <c r="BL620">
        <f>(BH620*BF620/AT620)</f>
        <v>0</v>
      </c>
      <c r="BM620">
        <f>(1-BL620)</f>
        <v>0</v>
      </c>
      <c r="BN620">
        <f>$B$11*CL620+$C$11*CM620+$F$11*CN620*(1-CQ620)</f>
        <v>0</v>
      </c>
      <c r="BO620">
        <f>BN620*BP620</f>
        <v>0</v>
      </c>
      <c r="BP620">
        <f>($B$11*$D$9+$C$11*$D$9+$F$11*((DA620+CS620)/MAX(DA620+CS620+DB620, 0.1)*$I$9+DB620/MAX(DA620+CS620+DB620, 0.1)*$J$9))/($B$11+$C$11+$F$11)</f>
        <v>0</v>
      </c>
      <c r="BQ620">
        <f>($B$11*$K$9+$C$11*$K$9+$F$11*((DA620+CS620)/MAX(DA620+CS620+DB620, 0.1)*$P$9+DB620/MAX(DA620+CS620+DB620, 0.1)*$Q$9))/($B$11+$C$11+$F$11)</f>
        <v>0</v>
      </c>
      <c r="BR620">
        <v>6</v>
      </c>
      <c r="BS620">
        <v>0.5</v>
      </c>
      <c r="BT620" t="s">
        <v>293</v>
      </c>
      <c r="BU620">
        <v>2</v>
      </c>
      <c r="BV620">
        <v>1626127519.6</v>
      </c>
      <c r="BW620">
        <v>400.57</v>
      </c>
      <c r="BX620">
        <v>419.992333333333</v>
      </c>
      <c r="BY620">
        <v>21.3709666666667</v>
      </c>
      <c r="BZ620">
        <v>14.1763</v>
      </c>
      <c r="CA620">
        <v>398.442333333333</v>
      </c>
      <c r="CB620">
        <v>21.2862666666667</v>
      </c>
      <c r="CC620">
        <v>899.978333333333</v>
      </c>
      <c r="CD620">
        <v>100.771</v>
      </c>
      <c r="CE620">
        <v>0.114593666666667</v>
      </c>
      <c r="CF620">
        <v>36.7817333333333</v>
      </c>
      <c r="CG620">
        <v>33.9588</v>
      </c>
      <c r="CH620">
        <v>999.9</v>
      </c>
      <c r="CI620">
        <v>0</v>
      </c>
      <c r="CJ620">
        <v>0</v>
      </c>
      <c r="CK620">
        <v>9944.79</v>
      </c>
      <c r="CL620">
        <v>0</v>
      </c>
      <c r="CM620">
        <v>0.221023</v>
      </c>
      <c r="CN620">
        <v>1459.95</v>
      </c>
      <c r="CO620">
        <v>0.972990666666667</v>
      </c>
      <c r="CP620">
        <v>0.0270091666666667</v>
      </c>
      <c r="CQ620">
        <v>0</v>
      </c>
      <c r="CR620">
        <v>884.221666666667</v>
      </c>
      <c r="CS620">
        <v>4.99999</v>
      </c>
      <c r="CT620">
        <v>13043.1333333333</v>
      </c>
      <c r="CU620">
        <v>12727.8666666667</v>
      </c>
      <c r="CV620">
        <v>42</v>
      </c>
      <c r="CW620">
        <v>43.187</v>
      </c>
      <c r="CX620">
        <v>42.687</v>
      </c>
      <c r="CY620">
        <v>42.937</v>
      </c>
      <c r="CZ620">
        <v>44.812</v>
      </c>
      <c r="DA620">
        <v>1415.65</v>
      </c>
      <c r="DB620">
        <v>39.3</v>
      </c>
      <c r="DC620">
        <v>0</v>
      </c>
      <c r="DD620">
        <v>1626127530.1</v>
      </c>
      <c r="DE620">
        <v>0</v>
      </c>
      <c r="DF620">
        <v>884.388769230769</v>
      </c>
      <c r="DG620">
        <v>-0.889094012788907</v>
      </c>
      <c r="DH620">
        <v>-13.6341880309119</v>
      </c>
      <c r="DI620">
        <v>13045.1538461538</v>
      </c>
      <c r="DJ620">
        <v>15</v>
      </c>
      <c r="DK620">
        <v>1626126261</v>
      </c>
      <c r="DL620" t="s">
        <v>294</v>
      </c>
      <c r="DM620">
        <v>1626126255</v>
      </c>
      <c r="DN620">
        <v>1626126261</v>
      </c>
      <c r="DO620">
        <v>7</v>
      </c>
      <c r="DP620">
        <v>0.339</v>
      </c>
      <c r="DQ620">
        <v>0.02</v>
      </c>
      <c r="DR620">
        <v>2.158</v>
      </c>
      <c r="DS620">
        <v>-0.064</v>
      </c>
      <c r="DT620">
        <v>420</v>
      </c>
      <c r="DU620">
        <v>4</v>
      </c>
      <c r="DV620">
        <v>0.09</v>
      </c>
      <c r="DW620">
        <v>0.05</v>
      </c>
      <c r="DX620">
        <v>-19.4563951219512</v>
      </c>
      <c r="DY620">
        <v>0.193532404181198</v>
      </c>
      <c r="DZ620">
        <v>0.0318990553512512</v>
      </c>
      <c r="EA620">
        <v>1</v>
      </c>
      <c r="EB620">
        <v>884.463303030303</v>
      </c>
      <c r="EC620">
        <v>-0.848653894419607</v>
      </c>
      <c r="ED620">
        <v>0.146959793480756</v>
      </c>
      <c r="EE620">
        <v>1</v>
      </c>
      <c r="EF620">
        <v>7.1580987804878</v>
      </c>
      <c r="EG620">
        <v>0.145877770034862</v>
      </c>
      <c r="EH620">
        <v>0.0190977798729006</v>
      </c>
      <c r="EI620">
        <v>0</v>
      </c>
      <c r="EJ620">
        <v>2</v>
      </c>
      <c r="EK620">
        <v>3</v>
      </c>
      <c r="EL620" t="s">
        <v>340</v>
      </c>
      <c r="EM620">
        <v>100</v>
      </c>
      <c r="EN620">
        <v>100</v>
      </c>
      <c r="EO620">
        <v>2.127</v>
      </c>
      <c r="EP620">
        <v>0.0849</v>
      </c>
      <c r="EQ620">
        <v>1.36772170046793</v>
      </c>
      <c r="ER620">
        <v>0.00225868272383977</v>
      </c>
      <c r="ES620">
        <v>-9.96746185667655e-07</v>
      </c>
      <c r="ET620">
        <v>2.83711317370827e-10</v>
      </c>
      <c r="EU620">
        <v>-0.063082517618382</v>
      </c>
      <c r="EV620">
        <v>-0.00217948432402501</v>
      </c>
      <c r="EW620">
        <v>0.000453263451741206</v>
      </c>
      <c r="EX620">
        <v>-1.16319206543697e-06</v>
      </c>
      <c r="EY620">
        <v>-2</v>
      </c>
      <c r="EZ620">
        <v>2196</v>
      </c>
      <c r="FA620">
        <v>1</v>
      </c>
      <c r="FB620">
        <v>25</v>
      </c>
      <c r="FC620">
        <v>21.1</v>
      </c>
      <c r="FD620">
        <v>21</v>
      </c>
      <c r="FE620">
        <v>18</v>
      </c>
      <c r="FF620">
        <v>952.368</v>
      </c>
      <c r="FG620">
        <v>440.527</v>
      </c>
      <c r="FH620">
        <v>45.1802</v>
      </c>
      <c r="FI620">
        <v>26.138</v>
      </c>
      <c r="FJ620">
        <v>30.0007</v>
      </c>
      <c r="FK620">
        <v>25.9129</v>
      </c>
      <c r="FL620">
        <v>25.914</v>
      </c>
      <c r="FM620">
        <v>25.5181</v>
      </c>
      <c r="FN620">
        <v>24.6921</v>
      </c>
      <c r="FO620">
        <v>0</v>
      </c>
      <c r="FP620">
        <v>47.5</v>
      </c>
      <c r="FQ620">
        <v>420</v>
      </c>
      <c r="FR620">
        <v>14.3542</v>
      </c>
      <c r="FS620">
        <v>101.383</v>
      </c>
      <c r="FT620">
        <v>101.976</v>
      </c>
    </row>
    <row r="621" spans="1:176">
      <c r="A621">
        <v>605</v>
      </c>
      <c r="B621">
        <v>1626127522.6</v>
      </c>
      <c r="C621">
        <v>1208.09999990463</v>
      </c>
      <c r="D621" t="s">
        <v>1504</v>
      </c>
      <c r="E621" t="s">
        <v>1505</v>
      </c>
      <c r="F621">
        <v>1</v>
      </c>
      <c r="I621">
        <v>1626127521.6</v>
      </c>
      <c r="J621">
        <f>(K621)/1000</f>
        <v>0</v>
      </c>
      <c r="K621">
        <f>1000*CC621*AI621*(BY621-BZ621)/(100*BR621*(1000-AI621*BY621))</f>
        <v>0</v>
      </c>
      <c r="L621">
        <f>CC621*AI621*(BX621-BW621*(1000-AI621*BZ621)/(1000-AI621*BY621))/(100*BR621)</f>
        <v>0</v>
      </c>
      <c r="M621">
        <f>BW621 - IF(AI621&gt;1, L621*BR621*100.0/(AK621*CK621), 0)</f>
        <v>0</v>
      </c>
      <c r="N621">
        <f>((T621-J621/2)*M621-L621)/(T621+J621/2)</f>
        <v>0</v>
      </c>
      <c r="O621">
        <f>N621*(CD621+CE621)/1000.0</f>
        <v>0</v>
      </c>
      <c r="P621">
        <f>(BW621 - IF(AI621&gt;1, L621*BR621*100.0/(AK621*CK621), 0))*(CD621+CE621)/1000.0</f>
        <v>0</v>
      </c>
      <c r="Q621">
        <f>2.0/((1/S621-1/R621)+SIGN(S621)*SQRT((1/S621-1/R621)*(1/S621-1/R621) + 4*BS621/((BS621+1)*(BS621+1))*(2*1/S621*1/R621-1/R621*1/R621)))</f>
        <v>0</v>
      </c>
      <c r="R621">
        <f>IF(LEFT(BT621,1)&lt;&gt;"0",IF(LEFT(BT621,1)="1",3.0,BU621),$D$5+$E$5*(CK621*CD621/($K$5*1000))+$F$5*(CK621*CD621/($K$5*1000))*MAX(MIN(BR621,$J$5),$I$5)*MAX(MIN(BR621,$J$5),$I$5)+$G$5*MAX(MIN(BR621,$J$5),$I$5)*(CK621*CD621/($K$5*1000))+$H$5*(CK621*CD621/($K$5*1000))*(CK621*CD621/($K$5*1000)))</f>
        <v>0</v>
      </c>
      <c r="S621">
        <f>J621*(1000-(1000*0.61365*exp(17.502*W621/(240.97+W621))/(CD621+CE621)+BY621)/2)/(1000*0.61365*exp(17.502*W621/(240.97+W621))/(CD621+CE621)-BY621)</f>
        <v>0</v>
      </c>
      <c r="T621">
        <f>1/((BS621+1)/(Q621/1.6)+1/(R621/1.37)) + BS621/((BS621+1)/(Q621/1.6) + BS621/(R621/1.37))</f>
        <v>0</v>
      </c>
      <c r="U621">
        <f>(BN621*BQ621)</f>
        <v>0</v>
      </c>
      <c r="V621">
        <f>(CF621+(U621+2*0.95*5.67E-8*(((CF621+$B$7)+273)^4-(CF621+273)^4)-44100*J621)/(1.84*29.3*R621+8*0.95*5.67E-8*(CF621+273)^3))</f>
        <v>0</v>
      </c>
      <c r="W621">
        <f>($C$7*CG621+$D$7*CH621+$E$7*V621)</f>
        <v>0</v>
      </c>
      <c r="X621">
        <f>0.61365*exp(17.502*W621/(240.97+W621))</f>
        <v>0</v>
      </c>
      <c r="Y621">
        <f>(Z621/AA621*100)</f>
        <v>0</v>
      </c>
      <c r="Z621">
        <f>BY621*(CD621+CE621)/1000</f>
        <v>0</v>
      </c>
      <c r="AA621">
        <f>0.61365*exp(17.502*CF621/(240.97+CF621))</f>
        <v>0</v>
      </c>
      <c r="AB621">
        <f>(X621-BY621*(CD621+CE621)/1000)</f>
        <v>0</v>
      </c>
      <c r="AC621">
        <f>(-J621*44100)</f>
        <v>0</v>
      </c>
      <c r="AD621">
        <f>2*29.3*R621*0.92*(CF621-W621)</f>
        <v>0</v>
      </c>
      <c r="AE621">
        <f>2*0.95*5.67E-8*(((CF621+$B$7)+273)^4-(W621+273)^4)</f>
        <v>0</v>
      </c>
      <c r="AF621">
        <f>U621+AE621+AC621+AD621</f>
        <v>0</v>
      </c>
      <c r="AG621">
        <v>5</v>
      </c>
      <c r="AH621">
        <v>1</v>
      </c>
      <c r="AI621">
        <f>IF(AG621*$H$13&gt;=AK621,1.0,(AK621/(AK621-AG621*$H$13)))</f>
        <v>0</v>
      </c>
      <c r="AJ621">
        <f>(AI621-1)*100</f>
        <v>0</v>
      </c>
      <c r="AK621">
        <f>MAX(0,($B$13+$C$13*CK621)/(1+$D$13*CK621)*CD621/(CF621+273)*$E$13)</f>
        <v>0</v>
      </c>
      <c r="AL621" t="s">
        <v>292</v>
      </c>
      <c r="AM621" t="s">
        <v>292</v>
      </c>
      <c r="AN621">
        <v>0</v>
      </c>
      <c r="AO621">
        <v>0</v>
      </c>
      <c r="AP621">
        <f>1-AN621/AO621</f>
        <v>0</v>
      </c>
      <c r="AQ621">
        <v>0</v>
      </c>
      <c r="AR621" t="s">
        <v>292</v>
      </c>
      <c r="AS621" t="s">
        <v>292</v>
      </c>
      <c r="AT621">
        <v>0</v>
      </c>
      <c r="AU621">
        <v>0</v>
      </c>
      <c r="AV621">
        <f>1-AT621/AU621</f>
        <v>0</v>
      </c>
      <c r="AW621">
        <v>0.5</v>
      </c>
      <c r="AX621">
        <f>BO621</f>
        <v>0</v>
      </c>
      <c r="AY621">
        <f>L621</f>
        <v>0</v>
      </c>
      <c r="AZ621">
        <f>AV621*AW621*AX621</f>
        <v>0</v>
      </c>
      <c r="BA621">
        <f>(AY621-AQ621)/AX621</f>
        <v>0</v>
      </c>
      <c r="BB621">
        <f>(AO621-AU621)/AU621</f>
        <v>0</v>
      </c>
      <c r="BC621">
        <f>AN621/(AP621+AN621/AU621)</f>
        <v>0</v>
      </c>
      <c r="BD621" t="s">
        <v>292</v>
      </c>
      <c r="BE621">
        <v>0</v>
      </c>
      <c r="BF621">
        <f>IF(BE621&lt;&gt;0, BE621, BC621)</f>
        <v>0</v>
      </c>
      <c r="BG621">
        <f>1-BF621/AU621</f>
        <v>0</v>
      </c>
      <c r="BH621">
        <f>(AU621-AT621)/(AU621-BF621)</f>
        <v>0</v>
      </c>
      <c r="BI621">
        <f>(AO621-AU621)/(AO621-BF621)</f>
        <v>0</v>
      </c>
      <c r="BJ621">
        <f>(AU621-AT621)/(AU621-AN621)</f>
        <v>0</v>
      </c>
      <c r="BK621">
        <f>(AO621-AU621)/(AO621-AN621)</f>
        <v>0</v>
      </c>
      <c r="BL621">
        <f>(BH621*BF621/AT621)</f>
        <v>0</v>
      </c>
      <c r="BM621">
        <f>(1-BL621)</f>
        <v>0</v>
      </c>
      <c r="BN621">
        <f>$B$11*CL621+$C$11*CM621+$F$11*CN621*(1-CQ621)</f>
        <v>0</v>
      </c>
      <c r="BO621">
        <f>BN621*BP621</f>
        <v>0</v>
      </c>
      <c r="BP621">
        <f>($B$11*$D$9+$C$11*$D$9+$F$11*((DA621+CS621)/MAX(DA621+CS621+DB621, 0.1)*$I$9+DB621/MAX(DA621+CS621+DB621, 0.1)*$J$9))/($B$11+$C$11+$F$11)</f>
        <v>0</v>
      </c>
      <c r="BQ621">
        <f>($B$11*$K$9+$C$11*$K$9+$F$11*((DA621+CS621)/MAX(DA621+CS621+DB621, 0.1)*$P$9+DB621/MAX(DA621+CS621+DB621, 0.1)*$Q$9))/($B$11+$C$11+$F$11)</f>
        <v>0</v>
      </c>
      <c r="BR621">
        <v>6</v>
      </c>
      <c r="BS621">
        <v>0.5</v>
      </c>
      <c r="BT621" t="s">
        <v>293</v>
      </c>
      <c r="BU621">
        <v>2</v>
      </c>
      <c r="BV621">
        <v>1626127521.6</v>
      </c>
      <c r="BW621">
        <v>400.562666666667</v>
      </c>
      <c r="BX621">
        <v>419.944333333333</v>
      </c>
      <c r="BY621">
        <v>21.3999666666667</v>
      </c>
      <c r="BZ621">
        <v>14.1982333333333</v>
      </c>
      <c r="CA621">
        <v>398.435666666667</v>
      </c>
      <c r="CB621">
        <v>21.3148666666667</v>
      </c>
      <c r="CC621">
        <v>900.005</v>
      </c>
      <c r="CD621">
        <v>100.771</v>
      </c>
      <c r="CE621">
        <v>0.115174</v>
      </c>
      <c r="CF621">
        <v>36.8097333333333</v>
      </c>
      <c r="CG621">
        <v>33.9837333333333</v>
      </c>
      <c r="CH621">
        <v>999.9</v>
      </c>
      <c r="CI621">
        <v>0</v>
      </c>
      <c r="CJ621">
        <v>0</v>
      </c>
      <c r="CK621">
        <v>9986.66666666667</v>
      </c>
      <c r="CL621">
        <v>0</v>
      </c>
      <c r="CM621">
        <v>0.221023</v>
      </c>
      <c r="CN621">
        <v>1460.03333333333</v>
      </c>
      <c r="CO621">
        <v>0.972992</v>
      </c>
      <c r="CP621">
        <v>0.0270076</v>
      </c>
      <c r="CQ621">
        <v>0</v>
      </c>
      <c r="CR621">
        <v>884.301</v>
      </c>
      <c r="CS621">
        <v>4.99999</v>
      </c>
      <c r="CT621">
        <v>13043.9</v>
      </c>
      <c r="CU621">
        <v>12728.5666666667</v>
      </c>
      <c r="CV621">
        <v>42</v>
      </c>
      <c r="CW621">
        <v>43.187</v>
      </c>
      <c r="CX621">
        <v>42.687</v>
      </c>
      <c r="CY621">
        <v>42.979</v>
      </c>
      <c r="CZ621">
        <v>44.812</v>
      </c>
      <c r="DA621">
        <v>1415.73333333333</v>
      </c>
      <c r="DB621">
        <v>39.3</v>
      </c>
      <c r="DC621">
        <v>0</v>
      </c>
      <c r="DD621">
        <v>1626127531.9</v>
      </c>
      <c r="DE621">
        <v>0</v>
      </c>
      <c r="DF621">
        <v>884.34524</v>
      </c>
      <c r="DG621">
        <v>-0.34215384359637</v>
      </c>
      <c r="DH621">
        <v>-14.6230768600337</v>
      </c>
      <c r="DI621">
        <v>13044.932</v>
      </c>
      <c r="DJ621">
        <v>15</v>
      </c>
      <c r="DK621">
        <v>1626126261</v>
      </c>
      <c r="DL621" t="s">
        <v>294</v>
      </c>
      <c r="DM621">
        <v>1626126255</v>
      </c>
      <c r="DN621">
        <v>1626126261</v>
      </c>
      <c r="DO621">
        <v>7</v>
      </c>
      <c r="DP621">
        <v>0.339</v>
      </c>
      <c r="DQ621">
        <v>0.02</v>
      </c>
      <c r="DR621">
        <v>2.158</v>
      </c>
      <c r="DS621">
        <v>-0.064</v>
      </c>
      <c r="DT621">
        <v>420</v>
      </c>
      <c r="DU621">
        <v>4</v>
      </c>
      <c r="DV621">
        <v>0.09</v>
      </c>
      <c r="DW621">
        <v>0.05</v>
      </c>
      <c r="DX621">
        <v>-19.4478609756098</v>
      </c>
      <c r="DY621">
        <v>0.233761672473853</v>
      </c>
      <c r="DZ621">
        <v>0.0350059150266502</v>
      </c>
      <c r="EA621">
        <v>1</v>
      </c>
      <c r="EB621">
        <v>884.421242424242</v>
      </c>
      <c r="EC621">
        <v>-1.17470579198156</v>
      </c>
      <c r="ED621">
        <v>0.190607486625673</v>
      </c>
      <c r="EE621">
        <v>1</v>
      </c>
      <c r="EF621">
        <v>7.16349073170732</v>
      </c>
      <c r="EG621">
        <v>0.186917351916378</v>
      </c>
      <c r="EH621">
        <v>0.0222079604921456</v>
      </c>
      <c r="EI621">
        <v>0</v>
      </c>
      <c r="EJ621">
        <v>2</v>
      </c>
      <c r="EK621">
        <v>3</v>
      </c>
      <c r="EL621" t="s">
        <v>340</v>
      </c>
      <c r="EM621">
        <v>100</v>
      </c>
      <c r="EN621">
        <v>100</v>
      </c>
      <c r="EO621">
        <v>2.127</v>
      </c>
      <c r="EP621">
        <v>0.0853</v>
      </c>
      <c r="EQ621">
        <v>1.36772170046793</v>
      </c>
      <c r="ER621">
        <v>0.00225868272383977</v>
      </c>
      <c r="ES621">
        <v>-9.96746185667655e-07</v>
      </c>
      <c r="ET621">
        <v>2.83711317370827e-10</v>
      </c>
      <c r="EU621">
        <v>-0.063082517618382</v>
      </c>
      <c r="EV621">
        <v>-0.00217948432402501</v>
      </c>
      <c r="EW621">
        <v>0.000453263451741206</v>
      </c>
      <c r="EX621">
        <v>-1.16319206543697e-06</v>
      </c>
      <c r="EY621">
        <v>-2</v>
      </c>
      <c r="EZ621">
        <v>2196</v>
      </c>
      <c r="FA621">
        <v>1</v>
      </c>
      <c r="FB621">
        <v>25</v>
      </c>
      <c r="FC621">
        <v>21.1</v>
      </c>
      <c r="FD621">
        <v>21</v>
      </c>
      <c r="FE621">
        <v>18</v>
      </c>
      <c r="FF621">
        <v>952.888</v>
      </c>
      <c r="FG621">
        <v>440.443</v>
      </c>
      <c r="FH621">
        <v>45.2082</v>
      </c>
      <c r="FI621">
        <v>26.1425</v>
      </c>
      <c r="FJ621">
        <v>30.0007</v>
      </c>
      <c r="FK621">
        <v>25.9156</v>
      </c>
      <c r="FL621">
        <v>25.9167</v>
      </c>
      <c r="FM621">
        <v>25.5191</v>
      </c>
      <c r="FN621">
        <v>24.6921</v>
      </c>
      <c r="FO621">
        <v>0</v>
      </c>
      <c r="FP621">
        <v>47.5</v>
      </c>
      <c r="FQ621">
        <v>420</v>
      </c>
      <c r="FR621">
        <v>14.3611</v>
      </c>
      <c r="FS621">
        <v>101.384</v>
      </c>
      <c r="FT621">
        <v>101.975</v>
      </c>
    </row>
    <row r="622" spans="1:176">
      <c r="A622">
        <v>606</v>
      </c>
      <c r="B622">
        <v>1626127524.6</v>
      </c>
      <c r="C622">
        <v>1210.09999990463</v>
      </c>
      <c r="D622" t="s">
        <v>1506</v>
      </c>
      <c r="E622" t="s">
        <v>1507</v>
      </c>
      <c r="F622">
        <v>1</v>
      </c>
      <c r="I622">
        <v>1626127523.6</v>
      </c>
      <c r="J622">
        <f>(K622)/1000</f>
        <v>0</v>
      </c>
      <c r="K622">
        <f>1000*CC622*AI622*(BY622-BZ622)/(100*BR622*(1000-AI622*BY622))</f>
        <v>0</v>
      </c>
      <c r="L622">
        <f>CC622*AI622*(BX622-BW622*(1000-AI622*BZ622)/(1000-AI622*BY622))/(100*BR622)</f>
        <v>0</v>
      </c>
      <c r="M622">
        <f>BW622 - IF(AI622&gt;1, L622*BR622*100.0/(AK622*CK622), 0)</f>
        <v>0</v>
      </c>
      <c r="N622">
        <f>((T622-J622/2)*M622-L622)/(T622+J622/2)</f>
        <v>0</v>
      </c>
      <c r="O622">
        <f>N622*(CD622+CE622)/1000.0</f>
        <v>0</v>
      </c>
      <c r="P622">
        <f>(BW622 - IF(AI622&gt;1, L622*BR622*100.0/(AK622*CK622), 0))*(CD622+CE622)/1000.0</f>
        <v>0</v>
      </c>
      <c r="Q622">
        <f>2.0/((1/S622-1/R622)+SIGN(S622)*SQRT((1/S622-1/R622)*(1/S622-1/R622) + 4*BS622/((BS622+1)*(BS622+1))*(2*1/S622*1/R622-1/R622*1/R622)))</f>
        <v>0</v>
      </c>
      <c r="R622">
        <f>IF(LEFT(BT622,1)&lt;&gt;"0",IF(LEFT(BT622,1)="1",3.0,BU622),$D$5+$E$5*(CK622*CD622/($K$5*1000))+$F$5*(CK622*CD622/($K$5*1000))*MAX(MIN(BR622,$J$5),$I$5)*MAX(MIN(BR622,$J$5),$I$5)+$G$5*MAX(MIN(BR622,$J$5),$I$5)*(CK622*CD622/($K$5*1000))+$H$5*(CK622*CD622/($K$5*1000))*(CK622*CD622/($K$5*1000)))</f>
        <v>0</v>
      </c>
      <c r="S622">
        <f>J622*(1000-(1000*0.61365*exp(17.502*W622/(240.97+W622))/(CD622+CE622)+BY622)/2)/(1000*0.61365*exp(17.502*W622/(240.97+W622))/(CD622+CE622)-BY622)</f>
        <v>0</v>
      </c>
      <c r="T622">
        <f>1/((BS622+1)/(Q622/1.6)+1/(R622/1.37)) + BS622/((BS622+1)/(Q622/1.6) + BS622/(R622/1.37))</f>
        <v>0</v>
      </c>
      <c r="U622">
        <f>(BN622*BQ622)</f>
        <v>0</v>
      </c>
      <c r="V622">
        <f>(CF622+(U622+2*0.95*5.67E-8*(((CF622+$B$7)+273)^4-(CF622+273)^4)-44100*J622)/(1.84*29.3*R622+8*0.95*5.67E-8*(CF622+273)^3))</f>
        <v>0</v>
      </c>
      <c r="W622">
        <f>($C$7*CG622+$D$7*CH622+$E$7*V622)</f>
        <v>0</v>
      </c>
      <c r="X622">
        <f>0.61365*exp(17.502*W622/(240.97+W622))</f>
        <v>0</v>
      </c>
      <c r="Y622">
        <f>(Z622/AA622*100)</f>
        <v>0</v>
      </c>
      <c r="Z622">
        <f>BY622*(CD622+CE622)/1000</f>
        <v>0</v>
      </c>
      <c r="AA622">
        <f>0.61365*exp(17.502*CF622/(240.97+CF622))</f>
        <v>0</v>
      </c>
      <c r="AB622">
        <f>(X622-BY622*(CD622+CE622)/1000)</f>
        <v>0</v>
      </c>
      <c r="AC622">
        <f>(-J622*44100)</f>
        <v>0</v>
      </c>
      <c r="AD622">
        <f>2*29.3*R622*0.92*(CF622-W622)</f>
        <v>0</v>
      </c>
      <c r="AE622">
        <f>2*0.95*5.67E-8*(((CF622+$B$7)+273)^4-(W622+273)^4)</f>
        <v>0</v>
      </c>
      <c r="AF622">
        <f>U622+AE622+AC622+AD622</f>
        <v>0</v>
      </c>
      <c r="AG622">
        <v>5</v>
      </c>
      <c r="AH622">
        <v>1</v>
      </c>
      <c r="AI622">
        <f>IF(AG622*$H$13&gt;=AK622,1.0,(AK622/(AK622-AG622*$H$13)))</f>
        <v>0</v>
      </c>
      <c r="AJ622">
        <f>(AI622-1)*100</f>
        <v>0</v>
      </c>
      <c r="AK622">
        <f>MAX(0,($B$13+$C$13*CK622)/(1+$D$13*CK622)*CD622/(CF622+273)*$E$13)</f>
        <v>0</v>
      </c>
      <c r="AL622" t="s">
        <v>292</v>
      </c>
      <c r="AM622" t="s">
        <v>292</v>
      </c>
      <c r="AN622">
        <v>0</v>
      </c>
      <c r="AO622">
        <v>0</v>
      </c>
      <c r="AP622">
        <f>1-AN622/AO622</f>
        <v>0</v>
      </c>
      <c r="AQ622">
        <v>0</v>
      </c>
      <c r="AR622" t="s">
        <v>292</v>
      </c>
      <c r="AS622" t="s">
        <v>292</v>
      </c>
      <c r="AT622">
        <v>0</v>
      </c>
      <c r="AU622">
        <v>0</v>
      </c>
      <c r="AV622">
        <f>1-AT622/AU622</f>
        <v>0</v>
      </c>
      <c r="AW622">
        <v>0.5</v>
      </c>
      <c r="AX622">
        <f>BO622</f>
        <v>0</v>
      </c>
      <c r="AY622">
        <f>L622</f>
        <v>0</v>
      </c>
      <c r="AZ622">
        <f>AV622*AW622*AX622</f>
        <v>0</v>
      </c>
      <c r="BA622">
        <f>(AY622-AQ622)/AX622</f>
        <v>0</v>
      </c>
      <c r="BB622">
        <f>(AO622-AU622)/AU622</f>
        <v>0</v>
      </c>
      <c r="BC622">
        <f>AN622/(AP622+AN622/AU622)</f>
        <v>0</v>
      </c>
      <c r="BD622" t="s">
        <v>292</v>
      </c>
      <c r="BE622">
        <v>0</v>
      </c>
      <c r="BF622">
        <f>IF(BE622&lt;&gt;0, BE622, BC622)</f>
        <v>0</v>
      </c>
      <c r="BG622">
        <f>1-BF622/AU622</f>
        <v>0</v>
      </c>
      <c r="BH622">
        <f>(AU622-AT622)/(AU622-BF622)</f>
        <v>0</v>
      </c>
      <c r="BI622">
        <f>(AO622-AU622)/(AO622-BF622)</f>
        <v>0</v>
      </c>
      <c r="BJ622">
        <f>(AU622-AT622)/(AU622-AN622)</f>
        <v>0</v>
      </c>
      <c r="BK622">
        <f>(AO622-AU622)/(AO622-AN622)</f>
        <v>0</v>
      </c>
      <c r="BL622">
        <f>(BH622*BF622/AT622)</f>
        <v>0</v>
      </c>
      <c r="BM622">
        <f>(1-BL622)</f>
        <v>0</v>
      </c>
      <c r="BN622">
        <f>$B$11*CL622+$C$11*CM622+$F$11*CN622*(1-CQ622)</f>
        <v>0</v>
      </c>
      <c r="BO622">
        <f>BN622*BP622</f>
        <v>0</v>
      </c>
      <c r="BP622">
        <f>($B$11*$D$9+$C$11*$D$9+$F$11*((DA622+CS622)/MAX(DA622+CS622+DB622, 0.1)*$I$9+DB622/MAX(DA622+CS622+DB622, 0.1)*$J$9))/($B$11+$C$11+$F$11)</f>
        <v>0</v>
      </c>
      <c r="BQ622">
        <f>($B$11*$K$9+$C$11*$K$9+$F$11*((DA622+CS622)/MAX(DA622+CS622+DB622, 0.1)*$P$9+DB622/MAX(DA622+CS622+DB622, 0.1)*$Q$9))/($B$11+$C$11+$F$11)</f>
        <v>0</v>
      </c>
      <c r="BR622">
        <v>6</v>
      </c>
      <c r="BS622">
        <v>0.5</v>
      </c>
      <c r="BT622" t="s">
        <v>293</v>
      </c>
      <c r="BU622">
        <v>2</v>
      </c>
      <c r="BV622">
        <v>1626127523.6</v>
      </c>
      <c r="BW622">
        <v>400.559</v>
      </c>
      <c r="BX622">
        <v>419.936666666667</v>
      </c>
      <c r="BY622">
        <v>21.4327333333333</v>
      </c>
      <c r="BZ622">
        <v>14.2342333333333</v>
      </c>
      <c r="CA622">
        <v>398.431666666667</v>
      </c>
      <c r="CB622">
        <v>21.3471666666667</v>
      </c>
      <c r="CC622">
        <v>899.987</v>
      </c>
      <c r="CD622">
        <v>100.771</v>
      </c>
      <c r="CE622">
        <v>0.114347666666667</v>
      </c>
      <c r="CF622">
        <v>36.8403666666667</v>
      </c>
      <c r="CG622">
        <v>34.0129</v>
      </c>
      <c r="CH622">
        <v>999.9</v>
      </c>
      <c r="CI622">
        <v>0</v>
      </c>
      <c r="CJ622">
        <v>0</v>
      </c>
      <c r="CK622">
        <v>10032.3</v>
      </c>
      <c r="CL622">
        <v>0</v>
      </c>
      <c r="CM622">
        <v>0.221023</v>
      </c>
      <c r="CN622">
        <v>1460.03</v>
      </c>
      <c r="CO622">
        <v>0.972992</v>
      </c>
      <c r="CP622">
        <v>0.0270076</v>
      </c>
      <c r="CQ622">
        <v>0</v>
      </c>
      <c r="CR622">
        <v>884.020666666667</v>
      </c>
      <c r="CS622">
        <v>4.99999</v>
      </c>
      <c r="CT622">
        <v>13044</v>
      </c>
      <c r="CU622">
        <v>12728.6</v>
      </c>
      <c r="CV622">
        <v>42</v>
      </c>
      <c r="CW622">
        <v>43.187</v>
      </c>
      <c r="CX622">
        <v>42.75</v>
      </c>
      <c r="CY622">
        <v>42.979</v>
      </c>
      <c r="CZ622">
        <v>44.812</v>
      </c>
      <c r="DA622">
        <v>1415.73</v>
      </c>
      <c r="DB622">
        <v>39.3</v>
      </c>
      <c r="DC622">
        <v>0</v>
      </c>
      <c r="DD622">
        <v>1626127533.7</v>
      </c>
      <c r="DE622">
        <v>0</v>
      </c>
      <c r="DF622">
        <v>884.322461538462</v>
      </c>
      <c r="DG622">
        <v>-1.13429059559718</v>
      </c>
      <c r="DH622">
        <v>-11.299145272175</v>
      </c>
      <c r="DI622">
        <v>13044.6115384615</v>
      </c>
      <c r="DJ622">
        <v>15</v>
      </c>
      <c r="DK622">
        <v>1626126261</v>
      </c>
      <c r="DL622" t="s">
        <v>294</v>
      </c>
      <c r="DM622">
        <v>1626126255</v>
      </c>
      <c r="DN622">
        <v>1626126261</v>
      </c>
      <c r="DO622">
        <v>7</v>
      </c>
      <c r="DP622">
        <v>0.339</v>
      </c>
      <c r="DQ622">
        <v>0.02</v>
      </c>
      <c r="DR622">
        <v>2.158</v>
      </c>
      <c r="DS622">
        <v>-0.064</v>
      </c>
      <c r="DT622">
        <v>420</v>
      </c>
      <c r="DU622">
        <v>4</v>
      </c>
      <c r="DV622">
        <v>0.09</v>
      </c>
      <c r="DW622">
        <v>0.05</v>
      </c>
      <c r="DX622">
        <v>-19.4373731707317</v>
      </c>
      <c r="DY622">
        <v>0.261600000000004</v>
      </c>
      <c r="DZ622">
        <v>0.0373585072062329</v>
      </c>
      <c r="EA622">
        <v>1</v>
      </c>
      <c r="EB622">
        <v>884.386828571429</v>
      </c>
      <c r="EC622">
        <v>-1.13905352262805</v>
      </c>
      <c r="ED622">
        <v>0.198020126785743</v>
      </c>
      <c r="EE622">
        <v>1</v>
      </c>
      <c r="EF622">
        <v>7.1688256097561</v>
      </c>
      <c r="EG622">
        <v>0.208165087108003</v>
      </c>
      <c r="EH622">
        <v>0.0235786278846094</v>
      </c>
      <c r="EI622">
        <v>0</v>
      </c>
      <c r="EJ622">
        <v>2</v>
      </c>
      <c r="EK622">
        <v>3</v>
      </c>
      <c r="EL622" t="s">
        <v>340</v>
      </c>
      <c r="EM622">
        <v>100</v>
      </c>
      <c r="EN622">
        <v>100</v>
      </c>
      <c r="EO622">
        <v>2.127</v>
      </c>
      <c r="EP622">
        <v>0.0859</v>
      </c>
      <c r="EQ622">
        <v>1.36772170046793</v>
      </c>
      <c r="ER622">
        <v>0.00225868272383977</v>
      </c>
      <c r="ES622">
        <v>-9.96746185667655e-07</v>
      </c>
      <c r="ET622">
        <v>2.83711317370827e-10</v>
      </c>
      <c r="EU622">
        <v>-0.063082517618382</v>
      </c>
      <c r="EV622">
        <v>-0.00217948432402501</v>
      </c>
      <c r="EW622">
        <v>0.000453263451741206</v>
      </c>
      <c r="EX622">
        <v>-1.16319206543697e-06</v>
      </c>
      <c r="EY622">
        <v>-2</v>
      </c>
      <c r="EZ622">
        <v>2196</v>
      </c>
      <c r="FA622">
        <v>1</v>
      </c>
      <c r="FB622">
        <v>25</v>
      </c>
      <c r="FC622">
        <v>21.2</v>
      </c>
      <c r="FD622">
        <v>21.1</v>
      </c>
      <c r="FE622">
        <v>18</v>
      </c>
      <c r="FF622">
        <v>952.916</v>
      </c>
      <c r="FG622">
        <v>440.303</v>
      </c>
      <c r="FH622">
        <v>45.2361</v>
      </c>
      <c r="FI622">
        <v>26.1469</v>
      </c>
      <c r="FJ622">
        <v>30.0008</v>
      </c>
      <c r="FK622">
        <v>25.9186</v>
      </c>
      <c r="FL622">
        <v>25.9198</v>
      </c>
      <c r="FM622">
        <v>25.5192</v>
      </c>
      <c r="FN622">
        <v>24.6921</v>
      </c>
      <c r="FO622">
        <v>0</v>
      </c>
      <c r="FP622">
        <v>47.5</v>
      </c>
      <c r="FQ622">
        <v>420</v>
      </c>
      <c r="FR622">
        <v>14.349</v>
      </c>
      <c r="FS622">
        <v>101.383</v>
      </c>
      <c r="FT622">
        <v>101.974</v>
      </c>
    </row>
    <row r="623" spans="1:176">
      <c r="A623">
        <v>607</v>
      </c>
      <c r="B623">
        <v>1626127526.6</v>
      </c>
      <c r="C623">
        <v>1212.09999990463</v>
      </c>
      <c r="D623" t="s">
        <v>1508</v>
      </c>
      <c r="E623" t="s">
        <v>1509</v>
      </c>
      <c r="F623">
        <v>1</v>
      </c>
      <c r="I623">
        <v>1626127525.6</v>
      </c>
      <c r="J623">
        <f>(K623)/1000</f>
        <v>0</v>
      </c>
      <c r="K623">
        <f>1000*CC623*AI623*(BY623-BZ623)/(100*BR623*(1000-AI623*BY623))</f>
        <v>0</v>
      </c>
      <c r="L623">
        <f>CC623*AI623*(BX623-BW623*(1000-AI623*BZ623)/(1000-AI623*BY623))/(100*BR623)</f>
        <v>0</v>
      </c>
      <c r="M623">
        <f>BW623 - IF(AI623&gt;1, L623*BR623*100.0/(AK623*CK623), 0)</f>
        <v>0</v>
      </c>
      <c r="N623">
        <f>((T623-J623/2)*M623-L623)/(T623+J623/2)</f>
        <v>0</v>
      </c>
      <c r="O623">
        <f>N623*(CD623+CE623)/1000.0</f>
        <v>0</v>
      </c>
      <c r="P623">
        <f>(BW623 - IF(AI623&gt;1, L623*BR623*100.0/(AK623*CK623), 0))*(CD623+CE623)/1000.0</f>
        <v>0</v>
      </c>
      <c r="Q623">
        <f>2.0/((1/S623-1/R623)+SIGN(S623)*SQRT((1/S623-1/R623)*(1/S623-1/R623) + 4*BS623/((BS623+1)*(BS623+1))*(2*1/S623*1/R623-1/R623*1/R623)))</f>
        <v>0</v>
      </c>
      <c r="R623">
        <f>IF(LEFT(BT623,1)&lt;&gt;"0",IF(LEFT(BT623,1)="1",3.0,BU623),$D$5+$E$5*(CK623*CD623/($K$5*1000))+$F$5*(CK623*CD623/($K$5*1000))*MAX(MIN(BR623,$J$5),$I$5)*MAX(MIN(BR623,$J$5),$I$5)+$G$5*MAX(MIN(BR623,$J$5),$I$5)*(CK623*CD623/($K$5*1000))+$H$5*(CK623*CD623/($K$5*1000))*(CK623*CD623/($K$5*1000)))</f>
        <v>0</v>
      </c>
      <c r="S623">
        <f>J623*(1000-(1000*0.61365*exp(17.502*W623/(240.97+W623))/(CD623+CE623)+BY623)/2)/(1000*0.61365*exp(17.502*W623/(240.97+W623))/(CD623+CE623)-BY623)</f>
        <v>0</v>
      </c>
      <c r="T623">
        <f>1/((BS623+1)/(Q623/1.6)+1/(R623/1.37)) + BS623/((BS623+1)/(Q623/1.6) + BS623/(R623/1.37))</f>
        <v>0</v>
      </c>
      <c r="U623">
        <f>(BN623*BQ623)</f>
        <v>0</v>
      </c>
      <c r="V623">
        <f>(CF623+(U623+2*0.95*5.67E-8*(((CF623+$B$7)+273)^4-(CF623+273)^4)-44100*J623)/(1.84*29.3*R623+8*0.95*5.67E-8*(CF623+273)^3))</f>
        <v>0</v>
      </c>
      <c r="W623">
        <f>($C$7*CG623+$D$7*CH623+$E$7*V623)</f>
        <v>0</v>
      </c>
      <c r="X623">
        <f>0.61365*exp(17.502*W623/(240.97+W623))</f>
        <v>0</v>
      </c>
      <c r="Y623">
        <f>(Z623/AA623*100)</f>
        <v>0</v>
      </c>
      <c r="Z623">
        <f>BY623*(CD623+CE623)/1000</f>
        <v>0</v>
      </c>
      <c r="AA623">
        <f>0.61365*exp(17.502*CF623/(240.97+CF623))</f>
        <v>0</v>
      </c>
      <c r="AB623">
        <f>(X623-BY623*(CD623+CE623)/1000)</f>
        <v>0</v>
      </c>
      <c r="AC623">
        <f>(-J623*44100)</f>
        <v>0</v>
      </c>
      <c r="AD623">
        <f>2*29.3*R623*0.92*(CF623-W623)</f>
        <v>0</v>
      </c>
      <c r="AE623">
        <f>2*0.95*5.67E-8*(((CF623+$B$7)+273)^4-(W623+273)^4)</f>
        <v>0</v>
      </c>
      <c r="AF623">
        <f>U623+AE623+AC623+AD623</f>
        <v>0</v>
      </c>
      <c r="AG623">
        <v>6</v>
      </c>
      <c r="AH623">
        <v>1</v>
      </c>
      <c r="AI623">
        <f>IF(AG623*$H$13&gt;=AK623,1.0,(AK623/(AK623-AG623*$H$13)))</f>
        <v>0</v>
      </c>
      <c r="AJ623">
        <f>(AI623-1)*100</f>
        <v>0</v>
      </c>
      <c r="AK623">
        <f>MAX(0,($B$13+$C$13*CK623)/(1+$D$13*CK623)*CD623/(CF623+273)*$E$13)</f>
        <v>0</v>
      </c>
      <c r="AL623" t="s">
        <v>292</v>
      </c>
      <c r="AM623" t="s">
        <v>292</v>
      </c>
      <c r="AN623">
        <v>0</v>
      </c>
      <c r="AO623">
        <v>0</v>
      </c>
      <c r="AP623">
        <f>1-AN623/AO623</f>
        <v>0</v>
      </c>
      <c r="AQ623">
        <v>0</v>
      </c>
      <c r="AR623" t="s">
        <v>292</v>
      </c>
      <c r="AS623" t="s">
        <v>292</v>
      </c>
      <c r="AT623">
        <v>0</v>
      </c>
      <c r="AU623">
        <v>0</v>
      </c>
      <c r="AV623">
        <f>1-AT623/AU623</f>
        <v>0</v>
      </c>
      <c r="AW623">
        <v>0.5</v>
      </c>
      <c r="AX623">
        <f>BO623</f>
        <v>0</v>
      </c>
      <c r="AY623">
        <f>L623</f>
        <v>0</v>
      </c>
      <c r="AZ623">
        <f>AV623*AW623*AX623</f>
        <v>0</v>
      </c>
      <c r="BA623">
        <f>(AY623-AQ623)/AX623</f>
        <v>0</v>
      </c>
      <c r="BB623">
        <f>(AO623-AU623)/AU623</f>
        <v>0</v>
      </c>
      <c r="BC623">
        <f>AN623/(AP623+AN623/AU623)</f>
        <v>0</v>
      </c>
      <c r="BD623" t="s">
        <v>292</v>
      </c>
      <c r="BE623">
        <v>0</v>
      </c>
      <c r="BF623">
        <f>IF(BE623&lt;&gt;0, BE623, BC623)</f>
        <v>0</v>
      </c>
      <c r="BG623">
        <f>1-BF623/AU623</f>
        <v>0</v>
      </c>
      <c r="BH623">
        <f>(AU623-AT623)/(AU623-BF623)</f>
        <v>0</v>
      </c>
      <c r="BI623">
        <f>(AO623-AU623)/(AO623-BF623)</f>
        <v>0</v>
      </c>
      <c r="BJ623">
        <f>(AU623-AT623)/(AU623-AN623)</f>
        <v>0</v>
      </c>
      <c r="BK623">
        <f>(AO623-AU623)/(AO623-AN623)</f>
        <v>0</v>
      </c>
      <c r="BL623">
        <f>(BH623*BF623/AT623)</f>
        <v>0</v>
      </c>
      <c r="BM623">
        <f>(1-BL623)</f>
        <v>0</v>
      </c>
      <c r="BN623">
        <f>$B$11*CL623+$C$11*CM623+$F$11*CN623*(1-CQ623)</f>
        <v>0</v>
      </c>
      <c r="BO623">
        <f>BN623*BP623</f>
        <v>0</v>
      </c>
      <c r="BP623">
        <f>($B$11*$D$9+$C$11*$D$9+$F$11*((DA623+CS623)/MAX(DA623+CS623+DB623, 0.1)*$I$9+DB623/MAX(DA623+CS623+DB623, 0.1)*$J$9))/($B$11+$C$11+$F$11)</f>
        <v>0</v>
      </c>
      <c r="BQ623">
        <f>($B$11*$K$9+$C$11*$K$9+$F$11*((DA623+CS623)/MAX(DA623+CS623+DB623, 0.1)*$P$9+DB623/MAX(DA623+CS623+DB623, 0.1)*$Q$9))/($B$11+$C$11+$F$11)</f>
        <v>0</v>
      </c>
      <c r="BR623">
        <v>6</v>
      </c>
      <c r="BS623">
        <v>0.5</v>
      </c>
      <c r="BT623" t="s">
        <v>293</v>
      </c>
      <c r="BU623">
        <v>2</v>
      </c>
      <c r="BV623">
        <v>1626127525.6</v>
      </c>
      <c r="BW623">
        <v>400.56</v>
      </c>
      <c r="BX623">
        <v>419.952666666667</v>
      </c>
      <c r="BY623">
        <v>21.4687666666667</v>
      </c>
      <c r="BZ623">
        <v>14.2626</v>
      </c>
      <c r="CA623">
        <v>398.432666666667</v>
      </c>
      <c r="CB623">
        <v>21.3826</v>
      </c>
      <c r="CC623">
        <v>900.056333333333</v>
      </c>
      <c r="CD623">
        <v>100.771666666667</v>
      </c>
      <c r="CE623">
        <v>0.113963333333333</v>
      </c>
      <c r="CF623">
        <v>36.8654666666667</v>
      </c>
      <c r="CG623">
        <v>34.0340666666667</v>
      </c>
      <c r="CH623">
        <v>999.9</v>
      </c>
      <c r="CI623">
        <v>0</v>
      </c>
      <c r="CJ623">
        <v>0</v>
      </c>
      <c r="CK623">
        <v>10020.8666666667</v>
      </c>
      <c r="CL623">
        <v>0</v>
      </c>
      <c r="CM623">
        <v>0.221023</v>
      </c>
      <c r="CN623">
        <v>1459.94</v>
      </c>
      <c r="CO623">
        <v>0.972990666666667</v>
      </c>
      <c r="CP623">
        <v>0.0270091666666667</v>
      </c>
      <c r="CQ623">
        <v>0</v>
      </c>
      <c r="CR623">
        <v>884.166333333333</v>
      </c>
      <c r="CS623">
        <v>4.99999</v>
      </c>
      <c r="CT623">
        <v>13041.9666666667</v>
      </c>
      <c r="CU623">
        <v>12727.8</v>
      </c>
      <c r="CV623">
        <v>42</v>
      </c>
      <c r="CW623">
        <v>43.187</v>
      </c>
      <c r="CX623">
        <v>42.75</v>
      </c>
      <c r="CY623">
        <v>42.979</v>
      </c>
      <c r="CZ623">
        <v>44.875</v>
      </c>
      <c r="DA623">
        <v>1415.64</v>
      </c>
      <c r="DB623">
        <v>39.3</v>
      </c>
      <c r="DC623">
        <v>0</v>
      </c>
      <c r="DD623">
        <v>1626127536.1</v>
      </c>
      <c r="DE623">
        <v>0</v>
      </c>
      <c r="DF623">
        <v>884.283653846154</v>
      </c>
      <c r="DG623">
        <v>-1.36160683171855</v>
      </c>
      <c r="DH623">
        <v>-16.5948717331346</v>
      </c>
      <c r="DI623">
        <v>13043.9307692308</v>
      </c>
      <c r="DJ623">
        <v>15</v>
      </c>
      <c r="DK623">
        <v>1626126261</v>
      </c>
      <c r="DL623" t="s">
        <v>294</v>
      </c>
      <c r="DM623">
        <v>1626126255</v>
      </c>
      <c r="DN623">
        <v>1626126261</v>
      </c>
      <c r="DO623">
        <v>7</v>
      </c>
      <c r="DP623">
        <v>0.339</v>
      </c>
      <c r="DQ623">
        <v>0.02</v>
      </c>
      <c r="DR623">
        <v>2.158</v>
      </c>
      <c r="DS623">
        <v>-0.064</v>
      </c>
      <c r="DT623">
        <v>420</v>
      </c>
      <c r="DU623">
        <v>4</v>
      </c>
      <c r="DV623">
        <v>0.09</v>
      </c>
      <c r="DW623">
        <v>0.05</v>
      </c>
      <c r="DX623">
        <v>-19.4277926829268</v>
      </c>
      <c r="DY623">
        <v>0.288637630662004</v>
      </c>
      <c r="DZ623">
        <v>0.0395095875381665</v>
      </c>
      <c r="EA623">
        <v>1</v>
      </c>
      <c r="EB623">
        <v>884.337696969697</v>
      </c>
      <c r="EC623">
        <v>-0.967215860867964</v>
      </c>
      <c r="ED623">
        <v>0.188421430430198</v>
      </c>
      <c r="EE623">
        <v>1</v>
      </c>
      <c r="EF623">
        <v>7.17600243902439</v>
      </c>
      <c r="EG623">
        <v>0.180030522648092</v>
      </c>
      <c r="EH623">
        <v>0.0208822890041097</v>
      </c>
      <c r="EI623">
        <v>0</v>
      </c>
      <c r="EJ623">
        <v>2</v>
      </c>
      <c r="EK623">
        <v>3</v>
      </c>
      <c r="EL623" t="s">
        <v>340</v>
      </c>
      <c r="EM623">
        <v>100</v>
      </c>
      <c r="EN623">
        <v>100</v>
      </c>
      <c r="EO623">
        <v>2.128</v>
      </c>
      <c r="EP623">
        <v>0.0864</v>
      </c>
      <c r="EQ623">
        <v>1.36772170046793</v>
      </c>
      <c r="ER623">
        <v>0.00225868272383977</v>
      </c>
      <c r="ES623">
        <v>-9.96746185667655e-07</v>
      </c>
      <c r="ET623">
        <v>2.83711317370827e-10</v>
      </c>
      <c r="EU623">
        <v>-0.063082517618382</v>
      </c>
      <c r="EV623">
        <v>-0.00217948432402501</v>
      </c>
      <c r="EW623">
        <v>0.000453263451741206</v>
      </c>
      <c r="EX623">
        <v>-1.16319206543697e-06</v>
      </c>
      <c r="EY623">
        <v>-2</v>
      </c>
      <c r="EZ623">
        <v>2196</v>
      </c>
      <c r="FA623">
        <v>1</v>
      </c>
      <c r="FB623">
        <v>25</v>
      </c>
      <c r="FC623">
        <v>21.2</v>
      </c>
      <c r="FD623">
        <v>21.1</v>
      </c>
      <c r="FE623">
        <v>18</v>
      </c>
      <c r="FF623">
        <v>952.574</v>
      </c>
      <c r="FG623">
        <v>440.432</v>
      </c>
      <c r="FH623">
        <v>45.2636</v>
      </c>
      <c r="FI623">
        <v>26.1513</v>
      </c>
      <c r="FJ623">
        <v>30.0008</v>
      </c>
      <c r="FK623">
        <v>25.9216</v>
      </c>
      <c r="FL623">
        <v>25.9227</v>
      </c>
      <c r="FM623">
        <v>25.52</v>
      </c>
      <c r="FN623">
        <v>24.1853</v>
      </c>
      <c r="FO623">
        <v>0</v>
      </c>
      <c r="FP623">
        <v>47.5</v>
      </c>
      <c r="FQ623">
        <v>420</v>
      </c>
      <c r="FR623">
        <v>14.4585</v>
      </c>
      <c r="FS623">
        <v>101.382</v>
      </c>
      <c r="FT623">
        <v>101.974</v>
      </c>
    </row>
    <row r="624" spans="1:176">
      <c r="A624">
        <v>608</v>
      </c>
      <c r="B624">
        <v>1626127528.6</v>
      </c>
      <c r="C624">
        <v>1214.09999990463</v>
      </c>
      <c r="D624" t="s">
        <v>1510</v>
      </c>
      <c r="E624" t="s">
        <v>1511</v>
      </c>
      <c r="F624">
        <v>1</v>
      </c>
      <c r="I624">
        <v>1626127527.6</v>
      </c>
      <c r="J624">
        <f>(K624)/1000</f>
        <v>0</v>
      </c>
      <c r="K624">
        <f>1000*CC624*AI624*(BY624-BZ624)/(100*BR624*(1000-AI624*BY624))</f>
        <v>0</v>
      </c>
      <c r="L624">
        <f>CC624*AI624*(BX624-BW624*(1000-AI624*BZ624)/(1000-AI624*BY624))/(100*BR624)</f>
        <v>0</v>
      </c>
      <c r="M624">
        <f>BW624 - IF(AI624&gt;1, L624*BR624*100.0/(AK624*CK624), 0)</f>
        <v>0</v>
      </c>
      <c r="N624">
        <f>((T624-J624/2)*M624-L624)/(T624+J624/2)</f>
        <v>0</v>
      </c>
      <c r="O624">
        <f>N624*(CD624+CE624)/1000.0</f>
        <v>0</v>
      </c>
      <c r="P624">
        <f>(BW624 - IF(AI624&gt;1, L624*BR624*100.0/(AK624*CK624), 0))*(CD624+CE624)/1000.0</f>
        <v>0</v>
      </c>
      <c r="Q624">
        <f>2.0/((1/S624-1/R624)+SIGN(S624)*SQRT((1/S624-1/R624)*(1/S624-1/R624) + 4*BS624/((BS624+1)*(BS624+1))*(2*1/S624*1/R624-1/R624*1/R624)))</f>
        <v>0</v>
      </c>
      <c r="R624">
        <f>IF(LEFT(BT624,1)&lt;&gt;"0",IF(LEFT(BT624,1)="1",3.0,BU624),$D$5+$E$5*(CK624*CD624/($K$5*1000))+$F$5*(CK624*CD624/($K$5*1000))*MAX(MIN(BR624,$J$5),$I$5)*MAX(MIN(BR624,$J$5),$I$5)+$G$5*MAX(MIN(BR624,$J$5),$I$5)*(CK624*CD624/($K$5*1000))+$H$5*(CK624*CD624/($K$5*1000))*(CK624*CD624/($K$5*1000)))</f>
        <v>0</v>
      </c>
      <c r="S624">
        <f>J624*(1000-(1000*0.61365*exp(17.502*W624/(240.97+W624))/(CD624+CE624)+BY624)/2)/(1000*0.61365*exp(17.502*W624/(240.97+W624))/(CD624+CE624)-BY624)</f>
        <v>0</v>
      </c>
      <c r="T624">
        <f>1/((BS624+1)/(Q624/1.6)+1/(R624/1.37)) + BS624/((BS624+1)/(Q624/1.6) + BS624/(R624/1.37))</f>
        <v>0</v>
      </c>
      <c r="U624">
        <f>(BN624*BQ624)</f>
        <v>0</v>
      </c>
      <c r="V624">
        <f>(CF624+(U624+2*0.95*5.67E-8*(((CF624+$B$7)+273)^4-(CF624+273)^4)-44100*J624)/(1.84*29.3*R624+8*0.95*5.67E-8*(CF624+273)^3))</f>
        <v>0</v>
      </c>
      <c r="W624">
        <f>($C$7*CG624+$D$7*CH624+$E$7*V624)</f>
        <v>0</v>
      </c>
      <c r="X624">
        <f>0.61365*exp(17.502*W624/(240.97+W624))</f>
        <v>0</v>
      </c>
      <c r="Y624">
        <f>(Z624/AA624*100)</f>
        <v>0</v>
      </c>
      <c r="Z624">
        <f>BY624*(CD624+CE624)/1000</f>
        <v>0</v>
      </c>
      <c r="AA624">
        <f>0.61365*exp(17.502*CF624/(240.97+CF624))</f>
        <v>0</v>
      </c>
      <c r="AB624">
        <f>(X624-BY624*(CD624+CE624)/1000)</f>
        <v>0</v>
      </c>
      <c r="AC624">
        <f>(-J624*44100)</f>
        <v>0</v>
      </c>
      <c r="AD624">
        <f>2*29.3*R624*0.92*(CF624-W624)</f>
        <v>0</v>
      </c>
      <c r="AE624">
        <f>2*0.95*5.67E-8*(((CF624+$B$7)+273)^4-(W624+273)^4)</f>
        <v>0</v>
      </c>
      <c r="AF624">
        <f>U624+AE624+AC624+AD624</f>
        <v>0</v>
      </c>
      <c r="AG624">
        <v>6</v>
      </c>
      <c r="AH624">
        <v>1</v>
      </c>
      <c r="AI624">
        <f>IF(AG624*$H$13&gt;=AK624,1.0,(AK624/(AK624-AG624*$H$13)))</f>
        <v>0</v>
      </c>
      <c r="AJ624">
        <f>(AI624-1)*100</f>
        <v>0</v>
      </c>
      <c r="AK624">
        <f>MAX(0,($B$13+$C$13*CK624)/(1+$D$13*CK624)*CD624/(CF624+273)*$E$13)</f>
        <v>0</v>
      </c>
      <c r="AL624" t="s">
        <v>292</v>
      </c>
      <c r="AM624" t="s">
        <v>292</v>
      </c>
      <c r="AN624">
        <v>0</v>
      </c>
      <c r="AO624">
        <v>0</v>
      </c>
      <c r="AP624">
        <f>1-AN624/AO624</f>
        <v>0</v>
      </c>
      <c r="AQ624">
        <v>0</v>
      </c>
      <c r="AR624" t="s">
        <v>292</v>
      </c>
      <c r="AS624" t="s">
        <v>292</v>
      </c>
      <c r="AT624">
        <v>0</v>
      </c>
      <c r="AU624">
        <v>0</v>
      </c>
      <c r="AV624">
        <f>1-AT624/AU624</f>
        <v>0</v>
      </c>
      <c r="AW624">
        <v>0.5</v>
      </c>
      <c r="AX624">
        <f>BO624</f>
        <v>0</v>
      </c>
      <c r="AY624">
        <f>L624</f>
        <v>0</v>
      </c>
      <c r="AZ624">
        <f>AV624*AW624*AX624</f>
        <v>0</v>
      </c>
      <c r="BA624">
        <f>(AY624-AQ624)/AX624</f>
        <v>0</v>
      </c>
      <c r="BB624">
        <f>(AO624-AU624)/AU624</f>
        <v>0</v>
      </c>
      <c r="BC624">
        <f>AN624/(AP624+AN624/AU624)</f>
        <v>0</v>
      </c>
      <c r="BD624" t="s">
        <v>292</v>
      </c>
      <c r="BE624">
        <v>0</v>
      </c>
      <c r="BF624">
        <f>IF(BE624&lt;&gt;0, BE624, BC624)</f>
        <v>0</v>
      </c>
      <c r="BG624">
        <f>1-BF624/AU624</f>
        <v>0</v>
      </c>
      <c r="BH624">
        <f>(AU624-AT624)/(AU624-BF624)</f>
        <v>0</v>
      </c>
      <c r="BI624">
        <f>(AO624-AU624)/(AO624-BF624)</f>
        <v>0</v>
      </c>
      <c r="BJ624">
        <f>(AU624-AT624)/(AU624-AN624)</f>
        <v>0</v>
      </c>
      <c r="BK624">
        <f>(AO624-AU624)/(AO624-AN624)</f>
        <v>0</v>
      </c>
      <c r="BL624">
        <f>(BH624*BF624/AT624)</f>
        <v>0</v>
      </c>
      <c r="BM624">
        <f>(1-BL624)</f>
        <v>0</v>
      </c>
      <c r="BN624">
        <f>$B$11*CL624+$C$11*CM624+$F$11*CN624*(1-CQ624)</f>
        <v>0</v>
      </c>
      <c r="BO624">
        <f>BN624*BP624</f>
        <v>0</v>
      </c>
      <c r="BP624">
        <f>($B$11*$D$9+$C$11*$D$9+$F$11*((DA624+CS624)/MAX(DA624+CS624+DB624, 0.1)*$I$9+DB624/MAX(DA624+CS624+DB624, 0.1)*$J$9))/($B$11+$C$11+$F$11)</f>
        <v>0</v>
      </c>
      <c r="BQ624">
        <f>($B$11*$K$9+$C$11*$K$9+$F$11*((DA624+CS624)/MAX(DA624+CS624+DB624, 0.1)*$P$9+DB624/MAX(DA624+CS624+DB624, 0.1)*$Q$9))/($B$11+$C$11+$F$11)</f>
        <v>0</v>
      </c>
      <c r="BR624">
        <v>6</v>
      </c>
      <c r="BS624">
        <v>0.5</v>
      </c>
      <c r="BT624" t="s">
        <v>293</v>
      </c>
      <c r="BU624">
        <v>2</v>
      </c>
      <c r="BV624">
        <v>1626127527.6</v>
      </c>
      <c r="BW624">
        <v>400.575666666667</v>
      </c>
      <c r="BX624">
        <v>419.948</v>
      </c>
      <c r="BY624">
        <v>21.4995</v>
      </c>
      <c r="BZ624">
        <v>14.2726</v>
      </c>
      <c r="CA624">
        <v>398.448666666667</v>
      </c>
      <c r="CB624">
        <v>21.4128333333333</v>
      </c>
      <c r="CC624">
        <v>900.002666666667</v>
      </c>
      <c r="CD624">
        <v>100.771333333333</v>
      </c>
      <c r="CE624">
        <v>0.114372</v>
      </c>
      <c r="CF624">
        <v>36.8880333333333</v>
      </c>
      <c r="CG624">
        <v>34.0461</v>
      </c>
      <c r="CH624">
        <v>999.9</v>
      </c>
      <c r="CI624">
        <v>0</v>
      </c>
      <c r="CJ624">
        <v>0</v>
      </c>
      <c r="CK624">
        <v>9987.28333333333</v>
      </c>
      <c r="CL624">
        <v>0</v>
      </c>
      <c r="CM624">
        <v>0.221023</v>
      </c>
      <c r="CN624">
        <v>1459.94</v>
      </c>
      <c r="CO624">
        <v>0.972990666666667</v>
      </c>
      <c r="CP624">
        <v>0.0270091666666667</v>
      </c>
      <c r="CQ624">
        <v>0</v>
      </c>
      <c r="CR624">
        <v>883.997</v>
      </c>
      <c r="CS624">
        <v>4.99999</v>
      </c>
      <c r="CT624">
        <v>13041.1</v>
      </c>
      <c r="CU624">
        <v>12727.7666666667</v>
      </c>
      <c r="CV624">
        <v>42</v>
      </c>
      <c r="CW624">
        <v>43.187</v>
      </c>
      <c r="CX624">
        <v>42.75</v>
      </c>
      <c r="CY624">
        <v>42.958</v>
      </c>
      <c r="CZ624">
        <v>44.875</v>
      </c>
      <c r="DA624">
        <v>1415.64</v>
      </c>
      <c r="DB624">
        <v>39.3</v>
      </c>
      <c r="DC624">
        <v>0</v>
      </c>
      <c r="DD624">
        <v>1626127537.9</v>
      </c>
      <c r="DE624">
        <v>0</v>
      </c>
      <c r="DF624">
        <v>884.2306</v>
      </c>
      <c r="DG624">
        <v>-1.46069229434183</v>
      </c>
      <c r="DH624">
        <v>-14.4538460692707</v>
      </c>
      <c r="DI624">
        <v>13043.352</v>
      </c>
      <c r="DJ624">
        <v>15</v>
      </c>
      <c r="DK624">
        <v>1626126261</v>
      </c>
      <c r="DL624" t="s">
        <v>294</v>
      </c>
      <c r="DM624">
        <v>1626126255</v>
      </c>
      <c r="DN624">
        <v>1626126261</v>
      </c>
      <c r="DO624">
        <v>7</v>
      </c>
      <c r="DP624">
        <v>0.339</v>
      </c>
      <c r="DQ624">
        <v>0.02</v>
      </c>
      <c r="DR624">
        <v>2.158</v>
      </c>
      <c r="DS624">
        <v>-0.064</v>
      </c>
      <c r="DT624">
        <v>420</v>
      </c>
      <c r="DU624">
        <v>4</v>
      </c>
      <c r="DV624">
        <v>0.09</v>
      </c>
      <c r="DW624">
        <v>0.05</v>
      </c>
      <c r="DX624">
        <v>-19.4207097560976</v>
      </c>
      <c r="DY624">
        <v>0.264727526132447</v>
      </c>
      <c r="DZ624">
        <v>0.0383600453017232</v>
      </c>
      <c r="EA624">
        <v>1</v>
      </c>
      <c r="EB624">
        <v>884.28803030303</v>
      </c>
      <c r="EC624">
        <v>-0.93864232170377</v>
      </c>
      <c r="ED624">
        <v>0.183671063828215</v>
      </c>
      <c r="EE624">
        <v>1</v>
      </c>
      <c r="EF624">
        <v>7.18434707317073</v>
      </c>
      <c r="EG624">
        <v>0.170828362369349</v>
      </c>
      <c r="EH624">
        <v>0.0197795906445966</v>
      </c>
      <c r="EI624">
        <v>0</v>
      </c>
      <c r="EJ624">
        <v>2</v>
      </c>
      <c r="EK624">
        <v>3</v>
      </c>
      <c r="EL624" t="s">
        <v>340</v>
      </c>
      <c r="EM624">
        <v>100</v>
      </c>
      <c r="EN624">
        <v>100</v>
      </c>
      <c r="EO624">
        <v>2.128</v>
      </c>
      <c r="EP624">
        <v>0.0868</v>
      </c>
      <c r="EQ624">
        <v>1.36772170046793</v>
      </c>
      <c r="ER624">
        <v>0.00225868272383977</v>
      </c>
      <c r="ES624">
        <v>-9.96746185667655e-07</v>
      </c>
      <c r="ET624">
        <v>2.83711317370827e-10</v>
      </c>
      <c r="EU624">
        <v>-0.063082517618382</v>
      </c>
      <c r="EV624">
        <v>-0.00217948432402501</v>
      </c>
      <c r="EW624">
        <v>0.000453263451741206</v>
      </c>
      <c r="EX624">
        <v>-1.16319206543697e-06</v>
      </c>
      <c r="EY624">
        <v>-2</v>
      </c>
      <c r="EZ624">
        <v>2196</v>
      </c>
      <c r="FA624">
        <v>1</v>
      </c>
      <c r="FB624">
        <v>25</v>
      </c>
      <c r="FC624">
        <v>21.2</v>
      </c>
      <c r="FD624">
        <v>21.1</v>
      </c>
      <c r="FE624">
        <v>18</v>
      </c>
      <c r="FF624">
        <v>952.553</v>
      </c>
      <c r="FG624">
        <v>440.621</v>
      </c>
      <c r="FH624">
        <v>45.2911</v>
      </c>
      <c r="FI624">
        <v>26.1557</v>
      </c>
      <c r="FJ624">
        <v>30.0006</v>
      </c>
      <c r="FK624">
        <v>25.9249</v>
      </c>
      <c r="FL624">
        <v>25.9254</v>
      </c>
      <c r="FM624">
        <v>25.5223</v>
      </c>
      <c r="FN624">
        <v>23.8439</v>
      </c>
      <c r="FO624">
        <v>0</v>
      </c>
      <c r="FP624">
        <v>47.5</v>
      </c>
      <c r="FQ624">
        <v>420</v>
      </c>
      <c r="FR624">
        <v>14.4826</v>
      </c>
      <c r="FS624">
        <v>101.383</v>
      </c>
      <c r="FT624">
        <v>101.974</v>
      </c>
    </row>
    <row r="625" spans="1:176">
      <c r="A625">
        <v>609</v>
      </c>
      <c r="B625">
        <v>1626127530.6</v>
      </c>
      <c r="C625">
        <v>1216.09999990463</v>
      </c>
      <c r="D625" t="s">
        <v>1512</v>
      </c>
      <c r="E625" t="s">
        <v>1513</v>
      </c>
      <c r="F625">
        <v>1</v>
      </c>
      <c r="I625">
        <v>1626127529.6</v>
      </c>
      <c r="J625">
        <f>(K625)/1000</f>
        <v>0</v>
      </c>
      <c r="K625">
        <f>1000*CC625*AI625*(BY625-BZ625)/(100*BR625*(1000-AI625*BY625))</f>
        <v>0</v>
      </c>
      <c r="L625">
        <f>CC625*AI625*(BX625-BW625*(1000-AI625*BZ625)/(1000-AI625*BY625))/(100*BR625)</f>
        <v>0</v>
      </c>
      <c r="M625">
        <f>BW625 - IF(AI625&gt;1, L625*BR625*100.0/(AK625*CK625), 0)</f>
        <v>0</v>
      </c>
      <c r="N625">
        <f>((T625-J625/2)*M625-L625)/(T625+J625/2)</f>
        <v>0</v>
      </c>
      <c r="O625">
        <f>N625*(CD625+CE625)/1000.0</f>
        <v>0</v>
      </c>
      <c r="P625">
        <f>(BW625 - IF(AI625&gt;1, L625*BR625*100.0/(AK625*CK625), 0))*(CD625+CE625)/1000.0</f>
        <v>0</v>
      </c>
      <c r="Q625">
        <f>2.0/((1/S625-1/R625)+SIGN(S625)*SQRT((1/S625-1/R625)*(1/S625-1/R625) + 4*BS625/((BS625+1)*(BS625+1))*(2*1/S625*1/R625-1/R625*1/R625)))</f>
        <v>0</v>
      </c>
      <c r="R625">
        <f>IF(LEFT(BT625,1)&lt;&gt;"0",IF(LEFT(BT625,1)="1",3.0,BU625),$D$5+$E$5*(CK625*CD625/($K$5*1000))+$F$5*(CK625*CD625/($K$5*1000))*MAX(MIN(BR625,$J$5),$I$5)*MAX(MIN(BR625,$J$5),$I$5)+$G$5*MAX(MIN(BR625,$J$5),$I$5)*(CK625*CD625/($K$5*1000))+$H$5*(CK625*CD625/($K$5*1000))*(CK625*CD625/($K$5*1000)))</f>
        <v>0</v>
      </c>
      <c r="S625">
        <f>J625*(1000-(1000*0.61365*exp(17.502*W625/(240.97+W625))/(CD625+CE625)+BY625)/2)/(1000*0.61365*exp(17.502*W625/(240.97+W625))/(CD625+CE625)-BY625)</f>
        <v>0</v>
      </c>
      <c r="T625">
        <f>1/((BS625+1)/(Q625/1.6)+1/(R625/1.37)) + BS625/((BS625+1)/(Q625/1.6) + BS625/(R625/1.37))</f>
        <v>0</v>
      </c>
      <c r="U625">
        <f>(BN625*BQ625)</f>
        <v>0</v>
      </c>
      <c r="V625">
        <f>(CF625+(U625+2*0.95*5.67E-8*(((CF625+$B$7)+273)^4-(CF625+273)^4)-44100*J625)/(1.84*29.3*R625+8*0.95*5.67E-8*(CF625+273)^3))</f>
        <v>0</v>
      </c>
      <c r="W625">
        <f>($C$7*CG625+$D$7*CH625+$E$7*V625)</f>
        <v>0</v>
      </c>
      <c r="X625">
        <f>0.61365*exp(17.502*W625/(240.97+W625))</f>
        <v>0</v>
      </c>
      <c r="Y625">
        <f>(Z625/AA625*100)</f>
        <v>0</v>
      </c>
      <c r="Z625">
        <f>BY625*(CD625+CE625)/1000</f>
        <v>0</v>
      </c>
      <c r="AA625">
        <f>0.61365*exp(17.502*CF625/(240.97+CF625))</f>
        <v>0</v>
      </c>
      <c r="AB625">
        <f>(X625-BY625*(CD625+CE625)/1000)</f>
        <v>0</v>
      </c>
      <c r="AC625">
        <f>(-J625*44100)</f>
        <v>0</v>
      </c>
      <c r="AD625">
        <f>2*29.3*R625*0.92*(CF625-W625)</f>
        <v>0</v>
      </c>
      <c r="AE625">
        <f>2*0.95*5.67E-8*(((CF625+$B$7)+273)^4-(W625+273)^4)</f>
        <v>0</v>
      </c>
      <c r="AF625">
        <f>U625+AE625+AC625+AD625</f>
        <v>0</v>
      </c>
      <c r="AG625">
        <v>6</v>
      </c>
      <c r="AH625">
        <v>1</v>
      </c>
      <c r="AI625">
        <f>IF(AG625*$H$13&gt;=AK625,1.0,(AK625/(AK625-AG625*$H$13)))</f>
        <v>0</v>
      </c>
      <c r="AJ625">
        <f>(AI625-1)*100</f>
        <v>0</v>
      </c>
      <c r="AK625">
        <f>MAX(0,($B$13+$C$13*CK625)/(1+$D$13*CK625)*CD625/(CF625+273)*$E$13)</f>
        <v>0</v>
      </c>
      <c r="AL625" t="s">
        <v>292</v>
      </c>
      <c r="AM625" t="s">
        <v>292</v>
      </c>
      <c r="AN625">
        <v>0</v>
      </c>
      <c r="AO625">
        <v>0</v>
      </c>
      <c r="AP625">
        <f>1-AN625/AO625</f>
        <v>0</v>
      </c>
      <c r="AQ625">
        <v>0</v>
      </c>
      <c r="AR625" t="s">
        <v>292</v>
      </c>
      <c r="AS625" t="s">
        <v>292</v>
      </c>
      <c r="AT625">
        <v>0</v>
      </c>
      <c r="AU625">
        <v>0</v>
      </c>
      <c r="AV625">
        <f>1-AT625/AU625</f>
        <v>0</v>
      </c>
      <c r="AW625">
        <v>0.5</v>
      </c>
      <c r="AX625">
        <f>BO625</f>
        <v>0</v>
      </c>
      <c r="AY625">
        <f>L625</f>
        <v>0</v>
      </c>
      <c r="AZ625">
        <f>AV625*AW625*AX625</f>
        <v>0</v>
      </c>
      <c r="BA625">
        <f>(AY625-AQ625)/AX625</f>
        <v>0</v>
      </c>
      <c r="BB625">
        <f>(AO625-AU625)/AU625</f>
        <v>0</v>
      </c>
      <c r="BC625">
        <f>AN625/(AP625+AN625/AU625)</f>
        <v>0</v>
      </c>
      <c r="BD625" t="s">
        <v>292</v>
      </c>
      <c r="BE625">
        <v>0</v>
      </c>
      <c r="BF625">
        <f>IF(BE625&lt;&gt;0, BE625, BC625)</f>
        <v>0</v>
      </c>
      <c r="BG625">
        <f>1-BF625/AU625</f>
        <v>0</v>
      </c>
      <c r="BH625">
        <f>(AU625-AT625)/(AU625-BF625)</f>
        <v>0</v>
      </c>
      <c r="BI625">
        <f>(AO625-AU625)/(AO625-BF625)</f>
        <v>0</v>
      </c>
      <c r="BJ625">
        <f>(AU625-AT625)/(AU625-AN625)</f>
        <v>0</v>
      </c>
      <c r="BK625">
        <f>(AO625-AU625)/(AO625-AN625)</f>
        <v>0</v>
      </c>
      <c r="BL625">
        <f>(BH625*BF625/AT625)</f>
        <v>0</v>
      </c>
      <c r="BM625">
        <f>(1-BL625)</f>
        <v>0</v>
      </c>
      <c r="BN625">
        <f>$B$11*CL625+$C$11*CM625+$F$11*CN625*(1-CQ625)</f>
        <v>0</v>
      </c>
      <c r="BO625">
        <f>BN625*BP625</f>
        <v>0</v>
      </c>
      <c r="BP625">
        <f>($B$11*$D$9+$C$11*$D$9+$F$11*((DA625+CS625)/MAX(DA625+CS625+DB625, 0.1)*$I$9+DB625/MAX(DA625+CS625+DB625, 0.1)*$J$9))/($B$11+$C$11+$F$11)</f>
        <v>0</v>
      </c>
      <c r="BQ625">
        <f>($B$11*$K$9+$C$11*$K$9+$F$11*((DA625+CS625)/MAX(DA625+CS625+DB625, 0.1)*$P$9+DB625/MAX(DA625+CS625+DB625, 0.1)*$Q$9))/($B$11+$C$11+$F$11)</f>
        <v>0</v>
      </c>
      <c r="BR625">
        <v>6</v>
      </c>
      <c r="BS625">
        <v>0.5</v>
      </c>
      <c r="BT625" t="s">
        <v>293</v>
      </c>
      <c r="BU625">
        <v>2</v>
      </c>
      <c r="BV625">
        <v>1626127529.6</v>
      </c>
      <c r="BW625">
        <v>400.605</v>
      </c>
      <c r="BX625">
        <v>419.925666666667</v>
      </c>
      <c r="BY625">
        <v>21.5234666666667</v>
      </c>
      <c r="BZ625">
        <v>14.2991</v>
      </c>
      <c r="CA625">
        <v>398.477666666667</v>
      </c>
      <c r="CB625">
        <v>21.4364333333333</v>
      </c>
      <c r="CC625">
        <v>899.951</v>
      </c>
      <c r="CD625">
        <v>100.771</v>
      </c>
      <c r="CE625">
        <v>0.114667666666667</v>
      </c>
      <c r="CF625">
        <v>36.9130666666667</v>
      </c>
      <c r="CG625">
        <v>34.0728333333333</v>
      </c>
      <c r="CH625">
        <v>999.9</v>
      </c>
      <c r="CI625">
        <v>0</v>
      </c>
      <c r="CJ625">
        <v>0</v>
      </c>
      <c r="CK625">
        <v>10013.76</v>
      </c>
      <c r="CL625">
        <v>0</v>
      </c>
      <c r="CM625">
        <v>0.221023</v>
      </c>
      <c r="CN625">
        <v>1460.01</v>
      </c>
      <c r="CO625">
        <v>0.972992</v>
      </c>
      <c r="CP625">
        <v>0.0270076</v>
      </c>
      <c r="CQ625">
        <v>0</v>
      </c>
      <c r="CR625">
        <v>883.896666666667</v>
      </c>
      <c r="CS625">
        <v>4.99999</v>
      </c>
      <c r="CT625">
        <v>13041.7666666667</v>
      </c>
      <c r="CU625">
        <v>12728.4</v>
      </c>
      <c r="CV625">
        <v>42.0206666666667</v>
      </c>
      <c r="CW625">
        <v>43.187</v>
      </c>
      <c r="CX625">
        <v>42.75</v>
      </c>
      <c r="CY625">
        <v>42.979</v>
      </c>
      <c r="CZ625">
        <v>44.875</v>
      </c>
      <c r="DA625">
        <v>1415.71</v>
      </c>
      <c r="DB625">
        <v>39.3</v>
      </c>
      <c r="DC625">
        <v>0</v>
      </c>
      <c r="DD625">
        <v>1626127539.7</v>
      </c>
      <c r="DE625">
        <v>0</v>
      </c>
      <c r="DF625">
        <v>884.189461538462</v>
      </c>
      <c r="DG625">
        <v>-1.72998289709259</v>
      </c>
      <c r="DH625">
        <v>-16.5094016871351</v>
      </c>
      <c r="DI625">
        <v>13043.1730769231</v>
      </c>
      <c r="DJ625">
        <v>15</v>
      </c>
      <c r="DK625">
        <v>1626126261</v>
      </c>
      <c r="DL625" t="s">
        <v>294</v>
      </c>
      <c r="DM625">
        <v>1626126255</v>
      </c>
      <c r="DN625">
        <v>1626126261</v>
      </c>
      <c r="DO625">
        <v>7</v>
      </c>
      <c r="DP625">
        <v>0.339</v>
      </c>
      <c r="DQ625">
        <v>0.02</v>
      </c>
      <c r="DR625">
        <v>2.158</v>
      </c>
      <c r="DS625">
        <v>-0.064</v>
      </c>
      <c r="DT625">
        <v>420</v>
      </c>
      <c r="DU625">
        <v>4</v>
      </c>
      <c r="DV625">
        <v>0.09</v>
      </c>
      <c r="DW625">
        <v>0.05</v>
      </c>
      <c r="DX625">
        <v>-19.407043902439</v>
      </c>
      <c r="DY625">
        <v>0.262739372822288</v>
      </c>
      <c r="DZ625">
        <v>0.0382288107978114</v>
      </c>
      <c r="EA625">
        <v>1</v>
      </c>
      <c r="EB625">
        <v>884.252342857143</v>
      </c>
      <c r="EC625">
        <v>-1.42078214650943</v>
      </c>
      <c r="ED625">
        <v>0.213904109739077</v>
      </c>
      <c r="EE625">
        <v>1</v>
      </c>
      <c r="EF625">
        <v>7.19099317073171</v>
      </c>
      <c r="EG625">
        <v>0.193067874564453</v>
      </c>
      <c r="EH625">
        <v>0.0218194066046858</v>
      </c>
      <c r="EI625">
        <v>0</v>
      </c>
      <c r="EJ625">
        <v>2</v>
      </c>
      <c r="EK625">
        <v>3</v>
      </c>
      <c r="EL625" t="s">
        <v>340</v>
      </c>
      <c r="EM625">
        <v>100</v>
      </c>
      <c r="EN625">
        <v>100</v>
      </c>
      <c r="EO625">
        <v>2.127</v>
      </c>
      <c r="EP625">
        <v>0.0873</v>
      </c>
      <c r="EQ625">
        <v>1.36772170046793</v>
      </c>
      <c r="ER625">
        <v>0.00225868272383977</v>
      </c>
      <c r="ES625">
        <v>-9.96746185667655e-07</v>
      </c>
      <c r="ET625">
        <v>2.83711317370827e-10</v>
      </c>
      <c r="EU625">
        <v>-0.063082517618382</v>
      </c>
      <c r="EV625">
        <v>-0.00217948432402501</v>
      </c>
      <c r="EW625">
        <v>0.000453263451741206</v>
      </c>
      <c r="EX625">
        <v>-1.16319206543697e-06</v>
      </c>
      <c r="EY625">
        <v>-2</v>
      </c>
      <c r="EZ625">
        <v>2196</v>
      </c>
      <c r="FA625">
        <v>1</v>
      </c>
      <c r="FB625">
        <v>25</v>
      </c>
      <c r="FC625">
        <v>21.3</v>
      </c>
      <c r="FD625">
        <v>21.2</v>
      </c>
      <c r="FE625">
        <v>18</v>
      </c>
      <c r="FF625">
        <v>952.427</v>
      </c>
      <c r="FG625">
        <v>440.587</v>
      </c>
      <c r="FH625">
        <v>45.3183</v>
      </c>
      <c r="FI625">
        <v>26.1601</v>
      </c>
      <c r="FJ625">
        <v>30.0007</v>
      </c>
      <c r="FK625">
        <v>25.9281</v>
      </c>
      <c r="FL625">
        <v>25.9286</v>
      </c>
      <c r="FM625">
        <v>25.5223</v>
      </c>
      <c r="FN625">
        <v>23.8439</v>
      </c>
      <c r="FO625">
        <v>0</v>
      </c>
      <c r="FP625">
        <v>47.5</v>
      </c>
      <c r="FQ625">
        <v>420</v>
      </c>
      <c r="FR625">
        <v>14.4834</v>
      </c>
      <c r="FS625">
        <v>101.383</v>
      </c>
      <c r="FT625">
        <v>101.974</v>
      </c>
    </row>
    <row r="626" spans="1:176">
      <c r="A626">
        <v>610</v>
      </c>
      <c r="B626">
        <v>1626127532.6</v>
      </c>
      <c r="C626">
        <v>1218.09999990463</v>
      </c>
      <c r="D626" t="s">
        <v>1514</v>
      </c>
      <c r="E626" t="s">
        <v>1515</v>
      </c>
      <c r="F626">
        <v>1</v>
      </c>
      <c r="I626">
        <v>1626127531.6</v>
      </c>
      <c r="J626">
        <f>(K626)/1000</f>
        <v>0</v>
      </c>
      <c r="K626">
        <f>1000*CC626*AI626*(BY626-BZ626)/(100*BR626*(1000-AI626*BY626))</f>
        <v>0</v>
      </c>
      <c r="L626">
        <f>CC626*AI626*(BX626-BW626*(1000-AI626*BZ626)/(1000-AI626*BY626))/(100*BR626)</f>
        <v>0</v>
      </c>
      <c r="M626">
        <f>BW626 - IF(AI626&gt;1, L626*BR626*100.0/(AK626*CK626), 0)</f>
        <v>0</v>
      </c>
      <c r="N626">
        <f>((T626-J626/2)*M626-L626)/(T626+J626/2)</f>
        <v>0</v>
      </c>
      <c r="O626">
        <f>N626*(CD626+CE626)/1000.0</f>
        <v>0</v>
      </c>
      <c r="P626">
        <f>(BW626 - IF(AI626&gt;1, L626*BR626*100.0/(AK626*CK626), 0))*(CD626+CE626)/1000.0</f>
        <v>0</v>
      </c>
      <c r="Q626">
        <f>2.0/((1/S626-1/R626)+SIGN(S626)*SQRT((1/S626-1/R626)*(1/S626-1/R626) + 4*BS626/((BS626+1)*(BS626+1))*(2*1/S626*1/R626-1/R626*1/R626)))</f>
        <v>0</v>
      </c>
      <c r="R626">
        <f>IF(LEFT(BT626,1)&lt;&gt;"0",IF(LEFT(BT626,1)="1",3.0,BU626),$D$5+$E$5*(CK626*CD626/($K$5*1000))+$F$5*(CK626*CD626/($K$5*1000))*MAX(MIN(BR626,$J$5),$I$5)*MAX(MIN(BR626,$J$5),$I$5)+$G$5*MAX(MIN(BR626,$J$5),$I$5)*(CK626*CD626/($K$5*1000))+$H$5*(CK626*CD626/($K$5*1000))*(CK626*CD626/($K$5*1000)))</f>
        <v>0</v>
      </c>
      <c r="S626">
        <f>J626*(1000-(1000*0.61365*exp(17.502*W626/(240.97+W626))/(CD626+CE626)+BY626)/2)/(1000*0.61365*exp(17.502*W626/(240.97+W626))/(CD626+CE626)-BY626)</f>
        <v>0</v>
      </c>
      <c r="T626">
        <f>1/((BS626+1)/(Q626/1.6)+1/(R626/1.37)) + BS626/((BS626+1)/(Q626/1.6) + BS626/(R626/1.37))</f>
        <v>0</v>
      </c>
      <c r="U626">
        <f>(BN626*BQ626)</f>
        <v>0</v>
      </c>
      <c r="V626">
        <f>(CF626+(U626+2*0.95*5.67E-8*(((CF626+$B$7)+273)^4-(CF626+273)^4)-44100*J626)/(1.84*29.3*R626+8*0.95*5.67E-8*(CF626+273)^3))</f>
        <v>0</v>
      </c>
      <c r="W626">
        <f>($C$7*CG626+$D$7*CH626+$E$7*V626)</f>
        <v>0</v>
      </c>
      <c r="X626">
        <f>0.61365*exp(17.502*W626/(240.97+W626))</f>
        <v>0</v>
      </c>
      <c r="Y626">
        <f>(Z626/AA626*100)</f>
        <v>0</v>
      </c>
      <c r="Z626">
        <f>BY626*(CD626+CE626)/1000</f>
        <v>0</v>
      </c>
      <c r="AA626">
        <f>0.61365*exp(17.502*CF626/(240.97+CF626))</f>
        <v>0</v>
      </c>
      <c r="AB626">
        <f>(X626-BY626*(CD626+CE626)/1000)</f>
        <v>0</v>
      </c>
      <c r="AC626">
        <f>(-J626*44100)</f>
        <v>0</v>
      </c>
      <c r="AD626">
        <f>2*29.3*R626*0.92*(CF626-W626)</f>
        <v>0</v>
      </c>
      <c r="AE626">
        <f>2*0.95*5.67E-8*(((CF626+$B$7)+273)^4-(W626+273)^4)</f>
        <v>0</v>
      </c>
      <c r="AF626">
        <f>U626+AE626+AC626+AD626</f>
        <v>0</v>
      </c>
      <c r="AG626">
        <v>6</v>
      </c>
      <c r="AH626">
        <v>1</v>
      </c>
      <c r="AI626">
        <f>IF(AG626*$H$13&gt;=AK626,1.0,(AK626/(AK626-AG626*$H$13)))</f>
        <v>0</v>
      </c>
      <c r="AJ626">
        <f>(AI626-1)*100</f>
        <v>0</v>
      </c>
      <c r="AK626">
        <f>MAX(0,($B$13+$C$13*CK626)/(1+$D$13*CK626)*CD626/(CF626+273)*$E$13)</f>
        <v>0</v>
      </c>
      <c r="AL626" t="s">
        <v>292</v>
      </c>
      <c r="AM626" t="s">
        <v>292</v>
      </c>
      <c r="AN626">
        <v>0</v>
      </c>
      <c r="AO626">
        <v>0</v>
      </c>
      <c r="AP626">
        <f>1-AN626/AO626</f>
        <v>0</v>
      </c>
      <c r="AQ626">
        <v>0</v>
      </c>
      <c r="AR626" t="s">
        <v>292</v>
      </c>
      <c r="AS626" t="s">
        <v>292</v>
      </c>
      <c r="AT626">
        <v>0</v>
      </c>
      <c r="AU626">
        <v>0</v>
      </c>
      <c r="AV626">
        <f>1-AT626/AU626</f>
        <v>0</v>
      </c>
      <c r="AW626">
        <v>0.5</v>
      </c>
      <c r="AX626">
        <f>BO626</f>
        <v>0</v>
      </c>
      <c r="AY626">
        <f>L626</f>
        <v>0</v>
      </c>
      <c r="AZ626">
        <f>AV626*AW626*AX626</f>
        <v>0</v>
      </c>
      <c r="BA626">
        <f>(AY626-AQ626)/AX626</f>
        <v>0</v>
      </c>
      <c r="BB626">
        <f>(AO626-AU626)/AU626</f>
        <v>0</v>
      </c>
      <c r="BC626">
        <f>AN626/(AP626+AN626/AU626)</f>
        <v>0</v>
      </c>
      <c r="BD626" t="s">
        <v>292</v>
      </c>
      <c r="BE626">
        <v>0</v>
      </c>
      <c r="BF626">
        <f>IF(BE626&lt;&gt;0, BE626, BC626)</f>
        <v>0</v>
      </c>
      <c r="BG626">
        <f>1-BF626/AU626</f>
        <v>0</v>
      </c>
      <c r="BH626">
        <f>(AU626-AT626)/(AU626-BF626)</f>
        <v>0</v>
      </c>
      <c r="BI626">
        <f>(AO626-AU626)/(AO626-BF626)</f>
        <v>0</v>
      </c>
      <c r="BJ626">
        <f>(AU626-AT626)/(AU626-AN626)</f>
        <v>0</v>
      </c>
      <c r="BK626">
        <f>(AO626-AU626)/(AO626-AN626)</f>
        <v>0</v>
      </c>
      <c r="BL626">
        <f>(BH626*BF626/AT626)</f>
        <v>0</v>
      </c>
      <c r="BM626">
        <f>(1-BL626)</f>
        <v>0</v>
      </c>
      <c r="BN626">
        <f>$B$11*CL626+$C$11*CM626+$F$11*CN626*(1-CQ626)</f>
        <v>0</v>
      </c>
      <c r="BO626">
        <f>BN626*BP626</f>
        <v>0</v>
      </c>
      <c r="BP626">
        <f>($B$11*$D$9+$C$11*$D$9+$F$11*((DA626+CS626)/MAX(DA626+CS626+DB626, 0.1)*$I$9+DB626/MAX(DA626+CS626+DB626, 0.1)*$J$9))/($B$11+$C$11+$F$11)</f>
        <v>0</v>
      </c>
      <c r="BQ626">
        <f>($B$11*$K$9+$C$11*$K$9+$F$11*((DA626+CS626)/MAX(DA626+CS626+DB626, 0.1)*$P$9+DB626/MAX(DA626+CS626+DB626, 0.1)*$Q$9))/($B$11+$C$11+$F$11)</f>
        <v>0</v>
      </c>
      <c r="BR626">
        <v>6</v>
      </c>
      <c r="BS626">
        <v>0.5</v>
      </c>
      <c r="BT626" t="s">
        <v>293</v>
      </c>
      <c r="BU626">
        <v>2</v>
      </c>
      <c r="BV626">
        <v>1626127531.6</v>
      </c>
      <c r="BW626">
        <v>400.635666666667</v>
      </c>
      <c r="BX626">
        <v>419.954333333333</v>
      </c>
      <c r="BY626">
        <v>21.5548666666667</v>
      </c>
      <c r="BZ626">
        <v>14.3561333333333</v>
      </c>
      <c r="CA626">
        <v>398.508666666667</v>
      </c>
      <c r="CB626">
        <v>21.4673666666667</v>
      </c>
      <c r="CC626">
        <v>900.036</v>
      </c>
      <c r="CD626">
        <v>100.771</v>
      </c>
      <c r="CE626">
        <v>0.114331</v>
      </c>
      <c r="CF626">
        <v>36.9390666666667</v>
      </c>
      <c r="CG626">
        <v>34.1092666666667</v>
      </c>
      <c r="CH626">
        <v>999.9</v>
      </c>
      <c r="CI626">
        <v>0</v>
      </c>
      <c r="CJ626">
        <v>0</v>
      </c>
      <c r="CK626">
        <v>10028.3333333333</v>
      </c>
      <c r="CL626">
        <v>0</v>
      </c>
      <c r="CM626">
        <v>0.221023</v>
      </c>
      <c r="CN626">
        <v>1460.00333333333</v>
      </c>
      <c r="CO626">
        <v>0.972992</v>
      </c>
      <c r="CP626">
        <v>0.0270076</v>
      </c>
      <c r="CQ626">
        <v>0</v>
      </c>
      <c r="CR626">
        <v>883.829</v>
      </c>
      <c r="CS626">
        <v>4.99999</v>
      </c>
      <c r="CT626">
        <v>13041</v>
      </c>
      <c r="CU626">
        <v>12728.3333333333</v>
      </c>
      <c r="CV626">
        <v>42.0413333333333</v>
      </c>
      <c r="CW626">
        <v>43.229</v>
      </c>
      <c r="CX626">
        <v>42.75</v>
      </c>
      <c r="CY626">
        <v>43</v>
      </c>
      <c r="CZ626">
        <v>44.875</v>
      </c>
      <c r="DA626">
        <v>1415.70333333333</v>
      </c>
      <c r="DB626">
        <v>39.3</v>
      </c>
      <c r="DC626">
        <v>0</v>
      </c>
      <c r="DD626">
        <v>1626127542.1</v>
      </c>
      <c r="DE626">
        <v>0</v>
      </c>
      <c r="DF626">
        <v>884.102384615385</v>
      </c>
      <c r="DG626">
        <v>-2.30044443100283</v>
      </c>
      <c r="DH626">
        <v>-14.5094016821831</v>
      </c>
      <c r="DI626">
        <v>13042.5076923077</v>
      </c>
      <c r="DJ626">
        <v>15</v>
      </c>
      <c r="DK626">
        <v>1626126261</v>
      </c>
      <c r="DL626" t="s">
        <v>294</v>
      </c>
      <c r="DM626">
        <v>1626126255</v>
      </c>
      <c r="DN626">
        <v>1626126261</v>
      </c>
      <c r="DO626">
        <v>7</v>
      </c>
      <c r="DP626">
        <v>0.339</v>
      </c>
      <c r="DQ626">
        <v>0.02</v>
      </c>
      <c r="DR626">
        <v>2.158</v>
      </c>
      <c r="DS626">
        <v>-0.064</v>
      </c>
      <c r="DT626">
        <v>420</v>
      </c>
      <c r="DU626">
        <v>4</v>
      </c>
      <c r="DV626">
        <v>0.09</v>
      </c>
      <c r="DW626">
        <v>0.05</v>
      </c>
      <c r="DX626">
        <v>-19.3916731707317</v>
      </c>
      <c r="DY626">
        <v>0.347098954703849</v>
      </c>
      <c r="DZ626">
        <v>0.0473274376378131</v>
      </c>
      <c r="EA626">
        <v>1</v>
      </c>
      <c r="EB626">
        <v>884.184090909091</v>
      </c>
      <c r="EC626">
        <v>-1.8073422209845</v>
      </c>
      <c r="ED626">
        <v>0.241296920528935</v>
      </c>
      <c r="EE626">
        <v>1</v>
      </c>
      <c r="EF626">
        <v>7.19390414634146</v>
      </c>
      <c r="EG626">
        <v>0.193541602787453</v>
      </c>
      <c r="EH626">
        <v>0.0220027544811797</v>
      </c>
      <c r="EI626">
        <v>0</v>
      </c>
      <c r="EJ626">
        <v>2</v>
      </c>
      <c r="EK626">
        <v>3</v>
      </c>
      <c r="EL626" t="s">
        <v>340</v>
      </c>
      <c r="EM626">
        <v>100</v>
      </c>
      <c r="EN626">
        <v>100</v>
      </c>
      <c r="EO626">
        <v>2.128</v>
      </c>
      <c r="EP626">
        <v>0.0879</v>
      </c>
      <c r="EQ626">
        <v>1.36772170046793</v>
      </c>
      <c r="ER626">
        <v>0.00225868272383977</v>
      </c>
      <c r="ES626">
        <v>-9.96746185667655e-07</v>
      </c>
      <c r="ET626">
        <v>2.83711317370827e-10</v>
      </c>
      <c r="EU626">
        <v>-0.063082517618382</v>
      </c>
      <c r="EV626">
        <v>-0.00217948432402501</v>
      </c>
      <c r="EW626">
        <v>0.000453263451741206</v>
      </c>
      <c r="EX626">
        <v>-1.16319206543697e-06</v>
      </c>
      <c r="EY626">
        <v>-2</v>
      </c>
      <c r="EZ626">
        <v>2196</v>
      </c>
      <c r="FA626">
        <v>1</v>
      </c>
      <c r="FB626">
        <v>25</v>
      </c>
      <c r="FC626">
        <v>21.3</v>
      </c>
      <c r="FD626">
        <v>21.2</v>
      </c>
      <c r="FE626">
        <v>18</v>
      </c>
      <c r="FF626">
        <v>952.449</v>
      </c>
      <c r="FG626">
        <v>440.579</v>
      </c>
      <c r="FH626">
        <v>45.345</v>
      </c>
      <c r="FI626">
        <v>26.1645</v>
      </c>
      <c r="FJ626">
        <v>30.0008</v>
      </c>
      <c r="FK626">
        <v>25.9309</v>
      </c>
      <c r="FL626">
        <v>25.9314</v>
      </c>
      <c r="FM626">
        <v>25.521</v>
      </c>
      <c r="FN626">
        <v>23.8439</v>
      </c>
      <c r="FO626">
        <v>0</v>
      </c>
      <c r="FP626">
        <v>47.5</v>
      </c>
      <c r="FQ626">
        <v>420</v>
      </c>
      <c r="FR626">
        <v>14.4684</v>
      </c>
      <c r="FS626">
        <v>101.381</v>
      </c>
      <c r="FT626">
        <v>101.974</v>
      </c>
    </row>
    <row r="627" spans="1:176">
      <c r="A627">
        <v>611</v>
      </c>
      <c r="B627">
        <v>1626127534.6</v>
      </c>
      <c r="C627">
        <v>1220.09999990463</v>
      </c>
      <c r="D627" t="s">
        <v>1516</v>
      </c>
      <c r="E627" t="s">
        <v>1517</v>
      </c>
      <c r="F627">
        <v>1</v>
      </c>
      <c r="I627">
        <v>1626127533.6</v>
      </c>
      <c r="J627">
        <f>(K627)/1000</f>
        <v>0</v>
      </c>
      <c r="K627">
        <f>1000*CC627*AI627*(BY627-BZ627)/(100*BR627*(1000-AI627*BY627))</f>
        <v>0</v>
      </c>
      <c r="L627">
        <f>CC627*AI627*(BX627-BW627*(1000-AI627*BZ627)/(1000-AI627*BY627))/(100*BR627)</f>
        <v>0</v>
      </c>
      <c r="M627">
        <f>BW627 - IF(AI627&gt;1, L627*BR627*100.0/(AK627*CK627), 0)</f>
        <v>0</v>
      </c>
      <c r="N627">
        <f>((T627-J627/2)*M627-L627)/(T627+J627/2)</f>
        <v>0</v>
      </c>
      <c r="O627">
        <f>N627*(CD627+CE627)/1000.0</f>
        <v>0</v>
      </c>
      <c r="P627">
        <f>(BW627 - IF(AI627&gt;1, L627*BR627*100.0/(AK627*CK627), 0))*(CD627+CE627)/1000.0</f>
        <v>0</v>
      </c>
      <c r="Q627">
        <f>2.0/((1/S627-1/R627)+SIGN(S627)*SQRT((1/S627-1/R627)*(1/S627-1/R627) + 4*BS627/((BS627+1)*(BS627+1))*(2*1/S627*1/R627-1/R627*1/R627)))</f>
        <v>0</v>
      </c>
      <c r="R627">
        <f>IF(LEFT(BT627,1)&lt;&gt;"0",IF(LEFT(BT627,1)="1",3.0,BU627),$D$5+$E$5*(CK627*CD627/($K$5*1000))+$F$5*(CK627*CD627/($K$5*1000))*MAX(MIN(BR627,$J$5),$I$5)*MAX(MIN(BR627,$J$5),$I$5)+$G$5*MAX(MIN(BR627,$J$5),$I$5)*(CK627*CD627/($K$5*1000))+$H$5*(CK627*CD627/($K$5*1000))*(CK627*CD627/($K$5*1000)))</f>
        <v>0</v>
      </c>
      <c r="S627">
        <f>J627*(1000-(1000*0.61365*exp(17.502*W627/(240.97+W627))/(CD627+CE627)+BY627)/2)/(1000*0.61365*exp(17.502*W627/(240.97+W627))/(CD627+CE627)-BY627)</f>
        <v>0</v>
      </c>
      <c r="T627">
        <f>1/((BS627+1)/(Q627/1.6)+1/(R627/1.37)) + BS627/((BS627+1)/(Q627/1.6) + BS627/(R627/1.37))</f>
        <v>0</v>
      </c>
      <c r="U627">
        <f>(BN627*BQ627)</f>
        <v>0</v>
      </c>
      <c r="V627">
        <f>(CF627+(U627+2*0.95*5.67E-8*(((CF627+$B$7)+273)^4-(CF627+273)^4)-44100*J627)/(1.84*29.3*R627+8*0.95*5.67E-8*(CF627+273)^3))</f>
        <v>0</v>
      </c>
      <c r="W627">
        <f>($C$7*CG627+$D$7*CH627+$E$7*V627)</f>
        <v>0</v>
      </c>
      <c r="X627">
        <f>0.61365*exp(17.502*W627/(240.97+W627))</f>
        <v>0</v>
      </c>
      <c r="Y627">
        <f>(Z627/AA627*100)</f>
        <v>0</v>
      </c>
      <c r="Z627">
        <f>BY627*(CD627+CE627)/1000</f>
        <v>0</v>
      </c>
      <c r="AA627">
        <f>0.61365*exp(17.502*CF627/(240.97+CF627))</f>
        <v>0</v>
      </c>
      <c r="AB627">
        <f>(X627-BY627*(CD627+CE627)/1000)</f>
        <v>0</v>
      </c>
      <c r="AC627">
        <f>(-J627*44100)</f>
        <v>0</v>
      </c>
      <c r="AD627">
        <f>2*29.3*R627*0.92*(CF627-W627)</f>
        <v>0</v>
      </c>
      <c r="AE627">
        <f>2*0.95*5.67E-8*(((CF627+$B$7)+273)^4-(W627+273)^4)</f>
        <v>0</v>
      </c>
      <c r="AF627">
        <f>U627+AE627+AC627+AD627</f>
        <v>0</v>
      </c>
      <c r="AG627">
        <v>6</v>
      </c>
      <c r="AH627">
        <v>1</v>
      </c>
      <c r="AI627">
        <f>IF(AG627*$H$13&gt;=AK627,1.0,(AK627/(AK627-AG627*$H$13)))</f>
        <v>0</v>
      </c>
      <c r="AJ627">
        <f>(AI627-1)*100</f>
        <v>0</v>
      </c>
      <c r="AK627">
        <f>MAX(0,($B$13+$C$13*CK627)/(1+$D$13*CK627)*CD627/(CF627+273)*$E$13)</f>
        <v>0</v>
      </c>
      <c r="AL627" t="s">
        <v>292</v>
      </c>
      <c r="AM627" t="s">
        <v>292</v>
      </c>
      <c r="AN627">
        <v>0</v>
      </c>
      <c r="AO627">
        <v>0</v>
      </c>
      <c r="AP627">
        <f>1-AN627/AO627</f>
        <v>0</v>
      </c>
      <c r="AQ627">
        <v>0</v>
      </c>
      <c r="AR627" t="s">
        <v>292</v>
      </c>
      <c r="AS627" t="s">
        <v>292</v>
      </c>
      <c r="AT627">
        <v>0</v>
      </c>
      <c r="AU627">
        <v>0</v>
      </c>
      <c r="AV627">
        <f>1-AT627/AU627</f>
        <v>0</v>
      </c>
      <c r="AW627">
        <v>0.5</v>
      </c>
      <c r="AX627">
        <f>BO627</f>
        <v>0</v>
      </c>
      <c r="AY627">
        <f>L627</f>
        <v>0</v>
      </c>
      <c r="AZ627">
        <f>AV627*AW627*AX627</f>
        <v>0</v>
      </c>
      <c r="BA627">
        <f>(AY627-AQ627)/AX627</f>
        <v>0</v>
      </c>
      <c r="BB627">
        <f>(AO627-AU627)/AU627</f>
        <v>0</v>
      </c>
      <c r="BC627">
        <f>AN627/(AP627+AN627/AU627)</f>
        <v>0</v>
      </c>
      <c r="BD627" t="s">
        <v>292</v>
      </c>
      <c r="BE627">
        <v>0</v>
      </c>
      <c r="BF627">
        <f>IF(BE627&lt;&gt;0, BE627, BC627)</f>
        <v>0</v>
      </c>
      <c r="BG627">
        <f>1-BF627/AU627</f>
        <v>0</v>
      </c>
      <c r="BH627">
        <f>(AU627-AT627)/(AU627-BF627)</f>
        <v>0</v>
      </c>
      <c r="BI627">
        <f>(AO627-AU627)/(AO627-BF627)</f>
        <v>0</v>
      </c>
      <c r="BJ627">
        <f>(AU627-AT627)/(AU627-AN627)</f>
        <v>0</v>
      </c>
      <c r="BK627">
        <f>(AO627-AU627)/(AO627-AN627)</f>
        <v>0</v>
      </c>
      <c r="BL627">
        <f>(BH627*BF627/AT627)</f>
        <v>0</v>
      </c>
      <c r="BM627">
        <f>(1-BL627)</f>
        <v>0</v>
      </c>
      <c r="BN627">
        <f>$B$11*CL627+$C$11*CM627+$F$11*CN627*(1-CQ627)</f>
        <v>0</v>
      </c>
      <c r="BO627">
        <f>BN627*BP627</f>
        <v>0</v>
      </c>
      <c r="BP627">
        <f>($B$11*$D$9+$C$11*$D$9+$F$11*((DA627+CS627)/MAX(DA627+CS627+DB627, 0.1)*$I$9+DB627/MAX(DA627+CS627+DB627, 0.1)*$J$9))/($B$11+$C$11+$F$11)</f>
        <v>0</v>
      </c>
      <c r="BQ627">
        <f>($B$11*$K$9+$C$11*$K$9+$F$11*((DA627+CS627)/MAX(DA627+CS627+DB627, 0.1)*$P$9+DB627/MAX(DA627+CS627+DB627, 0.1)*$Q$9))/($B$11+$C$11+$F$11)</f>
        <v>0</v>
      </c>
      <c r="BR627">
        <v>6</v>
      </c>
      <c r="BS627">
        <v>0.5</v>
      </c>
      <c r="BT627" t="s">
        <v>293</v>
      </c>
      <c r="BU627">
        <v>2</v>
      </c>
      <c r="BV627">
        <v>1626127533.6</v>
      </c>
      <c r="BW627">
        <v>400.659</v>
      </c>
      <c r="BX627">
        <v>420.008</v>
      </c>
      <c r="BY627">
        <v>21.5992666666667</v>
      </c>
      <c r="BZ627">
        <v>14.4008</v>
      </c>
      <c r="CA627">
        <v>398.531333333333</v>
      </c>
      <c r="CB627">
        <v>21.5110666666667</v>
      </c>
      <c r="CC627">
        <v>900.018666666667</v>
      </c>
      <c r="CD627">
        <v>100.771666666667</v>
      </c>
      <c r="CE627">
        <v>0.114259</v>
      </c>
      <c r="CF627">
        <v>36.9665</v>
      </c>
      <c r="CG627">
        <v>34.1305666666667</v>
      </c>
      <c r="CH627">
        <v>999.9</v>
      </c>
      <c r="CI627">
        <v>0</v>
      </c>
      <c r="CJ627">
        <v>0</v>
      </c>
      <c r="CK627">
        <v>9977.70666666667</v>
      </c>
      <c r="CL627">
        <v>0</v>
      </c>
      <c r="CM627">
        <v>0.221023</v>
      </c>
      <c r="CN627">
        <v>1460</v>
      </c>
      <c r="CO627">
        <v>0.972992</v>
      </c>
      <c r="CP627">
        <v>0.0270076</v>
      </c>
      <c r="CQ627">
        <v>0</v>
      </c>
      <c r="CR627">
        <v>883.839333333333</v>
      </c>
      <c r="CS627">
        <v>4.99999</v>
      </c>
      <c r="CT627">
        <v>13040.5666666667</v>
      </c>
      <c r="CU627">
        <v>12728.3</v>
      </c>
      <c r="CV627">
        <v>42.062</v>
      </c>
      <c r="CW627">
        <v>43.187</v>
      </c>
      <c r="CX627">
        <v>42.75</v>
      </c>
      <c r="CY627">
        <v>43</v>
      </c>
      <c r="CZ627">
        <v>44.875</v>
      </c>
      <c r="DA627">
        <v>1415.7</v>
      </c>
      <c r="DB627">
        <v>39.3</v>
      </c>
      <c r="DC627">
        <v>0</v>
      </c>
      <c r="DD627">
        <v>1626127543.9</v>
      </c>
      <c r="DE627">
        <v>0</v>
      </c>
      <c r="DF627">
        <v>884.0302</v>
      </c>
      <c r="DG627">
        <v>-1.69215383061057</v>
      </c>
      <c r="DH627">
        <v>-14.3615384164073</v>
      </c>
      <c r="DI627">
        <v>13041.972</v>
      </c>
      <c r="DJ627">
        <v>15</v>
      </c>
      <c r="DK627">
        <v>1626126261</v>
      </c>
      <c r="DL627" t="s">
        <v>294</v>
      </c>
      <c r="DM627">
        <v>1626126255</v>
      </c>
      <c r="DN627">
        <v>1626126261</v>
      </c>
      <c r="DO627">
        <v>7</v>
      </c>
      <c r="DP627">
        <v>0.339</v>
      </c>
      <c r="DQ627">
        <v>0.02</v>
      </c>
      <c r="DR627">
        <v>2.158</v>
      </c>
      <c r="DS627">
        <v>-0.064</v>
      </c>
      <c r="DT627">
        <v>420</v>
      </c>
      <c r="DU627">
        <v>4</v>
      </c>
      <c r="DV627">
        <v>0.09</v>
      </c>
      <c r="DW627">
        <v>0.05</v>
      </c>
      <c r="DX627">
        <v>-19.3849609756098</v>
      </c>
      <c r="DY627">
        <v>0.378278048780447</v>
      </c>
      <c r="DZ627">
        <v>0.0485624208725162</v>
      </c>
      <c r="EA627">
        <v>1</v>
      </c>
      <c r="EB627">
        <v>884.144121212121</v>
      </c>
      <c r="EC627">
        <v>-1.81206683689174</v>
      </c>
      <c r="ED627">
        <v>0.249942873179204</v>
      </c>
      <c r="EE627">
        <v>1</v>
      </c>
      <c r="EF627">
        <v>7.19584</v>
      </c>
      <c r="EG627">
        <v>0.161732404181193</v>
      </c>
      <c r="EH627">
        <v>0.0211405364862586</v>
      </c>
      <c r="EI627">
        <v>0</v>
      </c>
      <c r="EJ627">
        <v>2</v>
      </c>
      <c r="EK627">
        <v>3</v>
      </c>
      <c r="EL627" t="s">
        <v>340</v>
      </c>
      <c r="EM627">
        <v>100</v>
      </c>
      <c r="EN627">
        <v>100</v>
      </c>
      <c r="EO627">
        <v>2.127</v>
      </c>
      <c r="EP627">
        <v>0.0885</v>
      </c>
      <c r="EQ627">
        <v>1.36772170046793</v>
      </c>
      <c r="ER627">
        <v>0.00225868272383977</v>
      </c>
      <c r="ES627">
        <v>-9.96746185667655e-07</v>
      </c>
      <c r="ET627">
        <v>2.83711317370827e-10</v>
      </c>
      <c r="EU627">
        <v>-0.063082517618382</v>
      </c>
      <c r="EV627">
        <v>-0.00217948432402501</v>
      </c>
      <c r="EW627">
        <v>0.000453263451741206</v>
      </c>
      <c r="EX627">
        <v>-1.16319206543697e-06</v>
      </c>
      <c r="EY627">
        <v>-2</v>
      </c>
      <c r="EZ627">
        <v>2196</v>
      </c>
      <c r="FA627">
        <v>1</v>
      </c>
      <c r="FB627">
        <v>25</v>
      </c>
      <c r="FC627">
        <v>21.3</v>
      </c>
      <c r="FD627">
        <v>21.2</v>
      </c>
      <c r="FE627">
        <v>18</v>
      </c>
      <c r="FF627">
        <v>952.451</v>
      </c>
      <c r="FG627">
        <v>440.586</v>
      </c>
      <c r="FH627">
        <v>45.3726</v>
      </c>
      <c r="FI627">
        <v>26.1682</v>
      </c>
      <c r="FJ627">
        <v>30.0006</v>
      </c>
      <c r="FK627">
        <v>25.9339</v>
      </c>
      <c r="FL627">
        <v>25.9341</v>
      </c>
      <c r="FM627">
        <v>25.5215</v>
      </c>
      <c r="FN627">
        <v>23.5733</v>
      </c>
      <c r="FO627">
        <v>0</v>
      </c>
      <c r="FP627">
        <v>47.5</v>
      </c>
      <c r="FQ627">
        <v>420</v>
      </c>
      <c r="FR627">
        <v>14.555</v>
      </c>
      <c r="FS627">
        <v>101.38</v>
      </c>
      <c r="FT627">
        <v>101.973</v>
      </c>
    </row>
    <row r="628" spans="1:176">
      <c r="A628">
        <v>612</v>
      </c>
      <c r="B628">
        <v>1626127536.6</v>
      </c>
      <c r="C628">
        <v>1222.09999990463</v>
      </c>
      <c r="D628" t="s">
        <v>1518</v>
      </c>
      <c r="E628" t="s">
        <v>1519</v>
      </c>
      <c r="F628">
        <v>1</v>
      </c>
      <c r="I628">
        <v>1626127535.6</v>
      </c>
      <c r="J628">
        <f>(K628)/1000</f>
        <v>0</v>
      </c>
      <c r="K628">
        <f>1000*CC628*AI628*(BY628-BZ628)/(100*BR628*(1000-AI628*BY628))</f>
        <v>0</v>
      </c>
      <c r="L628">
        <f>CC628*AI628*(BX628-BW628*(1000-AI628*BZ628)/(1000-AI628*BY628))/(100*BR628)</f>
        <v>0</v>
      </c>
      <c r="M628">
        <f>BW628 - IF(AI628&gt;1, L628*BR628*100.0/(AK628*CK628), 0)</f>
        <v>0</v>
      </c>
      <c r="N628">
        <f>((T628-J628/2)*M628-L628)/(T628+J628/2)</f>
        <v>0</v>
      </c>
      <c r="O628">
        <f>N628*(CD628+CE628)/1000.0</f>
        <v>0</v>
      </c>
      <c r="P628">
        <f>(BW628 - IF(AI628&gt;1, L628*BR628*100.0/(AK628*CK628), 0))*(CD628+CE628)/1000.0</f>
        <v>0</v>
      </c>
      <c r="Q628">
        <f>2.0/((1/S628-1/R628)+SIGN(S628)*SQRT((1/S628-1/R628)*(1/S628-1/R628) + 4*BS628/((BS628+1)*(BS628+1))*(2*1/S628*1/R628-1/R628*1/R628)))</f>
        <v>0</v>
      </c>
      <c r="R628">
        <f>IF(LEFT(BT628,1)&lt;&gt;"0",IF(LEFT(BT628,1)="1",3.0,BU628),$D$5+$E$5*(CK628*CD628/($K$5*1000))+$F$5*(CK628*CD628/($K$5*1000))*MAX(MIN(BR628,$J$5),$I$5)*MAX(MIN(BR628,$J$5),$I$5)+$G$5*MAX(MIN(BR628,$J$5),$I$5)*(CK628*CD628/($K$5*1000))+$H$5*(CK628*CD628/($K$5*1000))*(CK628*CD628/($K$5*1000)))</f>
        <v>0</v>
      </c>
      <c r="S628">
        <f>J628*(1000-(1000*0.61365*exp(17.502*W628/(240.97+W628))/(CD628+CE628)+BY628)/2)/(1000*0.61365*exp(17.502*W628/(240.97+W628))/(CD628+CE628)-BY628)</f>
        <v>0</v>
      </c>
      <c r="T628">
        <f>1/((BS628+1)/(Q628/1.6)+1/(R628/1.37)) + BS628/((BS628+1)/(Q628/1.6) + BS628/(R628/1.37))</f>
        <v>0</v>
      </c>
      <c r="U628">
        <f>(BN628*BQ628)</f>
        <v>0</v>
      </c>
      <c r="V628">
        <f>(CF628+(U628+2*0.95*5.67E-8*(((CF628+$B$7)+273)^4-(CF628+273)^4)-44100*J628)/(1.84*29.3*R628+8*0.95*5.67E-8*(CF628+273)^3))</f>
        <v>0</v>
      </c>
      <c r="W628">
        <f>($C$7*CG628+$D$7*CH628+$E$7*V628)</f>
        <v>0</v>
      </c>
      <c r="X628">
        <f>0.61365*exp(17.502*W628/(240.97+W628))</f>
        <v>0</v>
      </c>
      <c r="Y628">
        <f>(Z628/AA628*100)</f>
        <v>0</v>
      </c>
      <c r="Z628">
        <f>BY628*(CD628+CE628)/1000</f>
        <v>0</v>
      </c>
      <c r="AA628">
        <f>0.61365*exp(17.502*CF628/(240.97+CF628))</f>
        <v>0</v>
      </c>
      <c r="AB628">
        <f>(X628-BY628*(CD628+CE628)/1000)</f>
        <v>0</v>
      </c>
      <c r="AC628">
        <f>(-J628*44100)</f>
        <v>0</v>
      </c>
      <c r="AD628">
        <f>2*29.3*R628*0.92*(CF628-W628)</f>
        <v>0</v>
      </c>
      <c r="AE628">
        <f>2*0.95*5.67E-8*(((CF628+$B$7)+273)^4-(W628+273)^4)</f>
        <v>0</v>
      </c>
      <c r="AF628">
        <f>U628+AE628+AC628+AD628</f>
        <v>0</v>
      </c>
      <c r="AG628">
        <v>6</v>
      </c>
      <c r="AH628">
        <v>1</v>
      </c>
      <c r="AI628">
        <f>IF(AG628*$H$13&gt;=AK628,1.0,(AK628/(AK628-AG628*$H$13)))</f>
        <v>0</v>
      </c>
      <c r="AJ628">
        <f>(AI628-1)*100</f>
        <v>0</v>
      </c>
      <c r="AK628">
        <f>MAX(0,($B$13+$C$13*CK628)/(1+$D$13*CK628)*CD628/(CF628+273)*$E$13)</f>
        <v>0</v>
      </c>
      <c r="AL628" t="s">
        <v>292</v>
      </c>
      <c r="AM628" t="s">
        <v>292</v>
      </c>
      <c r="AN628">
        <v>0</v>
      </c>
      <c r="AO628">
        <v>0</v>
      </c>
      <c r="AP628">
        <f>1-AN628/AO628</f>
        <v>0</v>
      </c>
      <c r="AQ628">
        <v>0</v>
      </c>
      <c r="AR628" t="s">
        <v>292</v>
      </c>
      <c r="AS628" t="s">
        <v>292</v>
      </c>
      <c r="AT628">
        <v>0</v>
      </c>
      <c r="AU628">
        <v>0</v>
      </c>
      <c r="AV628">
        <f>1-AT628/AU628</f>
        <v>0</v>
      </c>
      <c r="AW628">
        <v>0.5</v>
      </c>
      <c r="AX628">
        <f>BO628</f>
        <v>0</v>
      </c>
      <c r="AY628">
        <f>L628</f>
        <v>0</v>
      </c>
      <c r="AZ628">
        <f>AV628*AW628*AX628</f>
        <v>0</v>
      </c>
      <c r="BA628">
        <f>(AY628-AQ628)/AX628</f>
        <v>0</v>
      </c>
      <c r="BB628">
        <f>(AO628-AU628)/AU628</f>
        <v>0</v>
      </c>
      <c r="BC628">
        <f>AN628/(AP628+AN628/AU628)</f>
        <v>0</v>
      </c>
      <c r="BD628" t="s">
        <v>292</v>
      </c>
      <c r="BE628">
        <v>0</v>
      </c>
      <c r="BF628">
        <f>IF(BE628&lt;&gt;0, BE628, BC628)</f>
        <v>0</v>
      </c>
      <c r="BG628">
        <f>1-BF628/AU628</f>
        <v>0</v>
      </c>
      <c r="BH628">
        <f>(AU628-AT628)/(AU628-BF628)</f>
        <v>0</v>
      </c>
      <c r="BI628">
        <f>(AO628-AU628)/(AO628-BF628)</f>
        <v>0</v>
      </c>
      <c r="BJ628">
        <f>(AU628-AT628)/(AU628-AN628)</f>
        <v>0</v>
      </c>
      <c r="BK628">
        <f>(AO628-AU628)/(AO628-AN628)</f>
        <v>0</v>
      </c>
      <c r="BL628">
        <f>(BH628*BF628/AT628)</f>
        <v>0</v>
      </c>
      <c r="BM628">
        <f>(1-BL628)</f>
        <v>0</v>
      </c>
      <c r="BN628">
        <f>$B$11*CL628+$C$11*CM628+$F$11*CN628*(1-CQ628)</f>
        <v>0</v>
      </c>
      <c r="BO628">
        <f>BN628*BP628</f>
        <v>0</v>
      </c>
      <c r="BP628">
        <f>($B$11*$D$9+$C$11*$D$9+$F$11*((DA628+CS628)/MAX(DA628+CS628+DB628, 0.1)*$I$9+DB628/MAX(DA628+CS628+DB628, 0.1)*$J$9))/($B$11+$C$11+$F$11)</f>
        <v>0</v>
      </c>
      <c r="BQ628">
        <f>($B$11*$K$9+$C$11*$K$9+$F$11*((DA628+CS628)/MAX(DA628+CS628+DB628, 0.1)*$P$9+DB628/MAX(DA628+CS628+DB628, 0.1)*$Q$9))/($B$11+$C$11+$F$11)</f>
        <v>0</v>
      </c>
      <c r="BR628">
        <v>6</v>
      </c>
      <c r="BS628">
        <v>0.5</v>
      </c>
      <c r="BT628" t="s">
        <v>293</v>
      </c>
      <c r="BU628">
        <v>2</v>
      </c>
      <c r="BV628">
        <v>1626127535.6</v>
      </c>
      <c r="BW628">
        <v>400.669</v>
      </c>
      <c r="BX628">
        <v>419.998</v>
      </c>
      <c r="BY628">
        <v>21.6383333333333</v>
      </c>
      <c r="BZ628">
        <v>14.4147333333333</v>
      </c>
      <c r="CA628">
        <v>398.541</v>
      </c>
      <c r="CB628">
        <v>21.5495333333333</v>
      </c>
      <c r="CC628">
        <v>900.006666666667</v>
      </c>
      <c r="CD628">
        <v>100.772333333333</v>
      </c>
      <c r="CE628">
        <v>0.114095</v>
      </c>
      <c r="CF628">
        <v>36.9899</v>
      </c>
      <c r="CG628">
        <v>34.1433333333333</v>
      </c>
      <c r="CH628">
        <v>999.9</v>
      </c>
      <c r="CI628">
        <v>0</v>
      </c>
      <c r="CJ628">
        <v>0</v>
      </c>
      <c r="CK628">
        <v>9998.32666666667</v>
      </c>
      <c r="CL628">
        <v>0</v>
      </c>
      <c r="CM628">
        <v>0.221023</v>
      </c>
      <c r="CN628">
        <v>1460</v>
      </c>
      <c r="CO628">
        <v>0.972992</v>
      </c>
      <c r="CP628">
        <v>0.0270076</v>
      </c>
      <c r="CQ628">
        <v>0</v>
      </c>
      <c r="CR628">
        <v>883.733</v>
      </c>
      <c r="CS628">
        <v>4.99999</v>
      </c>
      <c r="CT628">
        <v>13039.6666666667</v>
      </c>
      <c r="CU628">
        <v>12728.3</v>
      </c>
      <c r="CV628">
        <v>42.062</v>
      </c>
      <c r="CW628">
        <v>43.187</v>
      </c>
      <c r="CX628">
        <v>42.75</v>
      </c>
      <c r="CY628">
        <v>43</v>
      </c>
      <c r="CZ628">
        <v>44.875</v>
      </c>
      <c r="DA628">
        <v>1415.7</v>
      </c>
      <c r="DB628">
        <v>39.3</v>
      </c>
      <c r="DC628">
        <v>0</v>
      </c>
      <c r="DD628">
        <v>1626127545.7</v>
      </c>
      <c r="DE628">
        <v>0</v>
      </c>
      <c r="DF628">
        <v>884.001961538462</v>
      </c>
      <c r="DG628">
        <v>-1.84994870288173</v>
      </c>
      <c r="DH628">
        <v>-18.1572649545415</v>
      </c>
      <c r="DI628">
        <v>13041.6576923077</v>
      </c>
      <c r="DJ628">
        <v>15</v>
      </c>
      <c r="DK628">
        <v>1626126261</v>
      </c>
      <c r="DL628" t="s">
        <v>294</v>
      </c>
      <c r="DM628">
        <v>1626126255</v>
      </c>
      <c r="DN628">
        <v>1626126261</v>
      </c>
      <c r="DO628">
        <v>7</v>
      </c>
      <c r="DP628">
        <v>0.339</v>
      </c>
      <c r="DQ628">
        <v>0.02</v>
      </c>
      <c r="DR628">
        <v>2.158</v>
      </c>
      <c r="DS628">
        <v>-0.064</v>
      </c>
      <c r="DT628">
        <v>420</v>
      </c>
      <c r="DU628">
        <v>4</v>
      </c>
      <c r="DV628">
        <v>0.09</v>
      </c>
      <c r="DW628">
        <v>0.05</v>
      </c>
      <c r="DX628">
        <v>-19.3803512195122</v>
      </c>
      <c r="DY628">
        <v>0.41956097560971</v>
      </c>
      <c r="DZ628">
        <v>0.0496275843927459</v>
      </c>
      <c r="EA628">
        <v>1</v>
      </c>
      <c r="EB628">
        <v>884.0962</v>
      </c>
      <c r="EC628">
        <v>-1.88658317025293</v>
      </c>
      <c r="ED628">
        <v>0.259345417762273</v>
      </c>
      <c r="EE628">
        <v>1</v>
      </c>
      <c r="EF628">
        <v>7.20103975609756</v>
      </c>
      <c r="EG628">
        <v>0.122886271777016</v>
      </c>
      <c r="EH628">
        <v>0.0181953334258292</v>
      </c>
      <c r="EI628">
        <v>0</v>
      </c>
      <c r="EJ628">
        <v>2</v>
      </c>
      <c r="EK628">
        <v>3</v>
      </c>
      <c r="EL628" t="s">
        <v>340</v>
      </c>
      <c r="EM628">
        <v>100</v>
      </c>
      <c r="EN628">
        <v>100</v>
      </c>
      <c r="EO628">
        <v>2.127</v>
      </c>
      <c r="EP628">
        <v>0.089</v>
      </c>
      <c r="EQ628">
        <v>1.36772170046793</v>
      </c>
      <c r="ER628">
        <v>0.00225868272383977</v>
      </c>
      <c r="ES628">
        <v>-9.96746185667655e-07</v>
      </c>
      <c r="ET628">
        <v>2.83711317370827e-10</v>
      </c>
      <c r="EU628">
        <v>-0.063082517618382</v>
      </c>
      <c r="EV628">
        <v>-0.00217948432402501</v>
      </c>
      <c r="EW628">
        <v>0.000453263451741206</v>
      </c>
      <c r="EX628">
        <v>-1.16319206543697e-06</v>
      </c>
      <c r="EY628">
        <v>-2</v>
      </c>
      <c r="EZ628">
        <v>2196</v>
      </c>
      <c r="FA628">
        <v>1</v>
      </c>
      <c r="FB628">
        <v>25</v>
      </c>
      <c r="FC628">
        <v>21.4</v>
      </c>
      <c r="FD628">
        <v>21.3</v>
      </c>
      <c r="FE628">
        <v>18</v>
      </c>
      <c r="FF628">
        <v>952.16</v>
      </c>
      <c r="FG628">
        <v>440.719</v>
      </c>
      <c r="FH628">
        <v>45.4</v>
      </c>
      <c r="FI628">
        <v>26.1715</v>
      </c>
      <c r="FJ628">
        <v>30.0007</v>
      </c>
      <c r="FK628">
        <v>25.9369</v>
      </c>
      <c r="FL628">
        <v>25.9373</v>
      </c>
      <c r="FM628">
        <v>25.5227</v>
      </c>
      <c r="FN628">
        <v>23.5733</v>
      </c>
      <c r="FO628">
        <v>0</v>
      </c>
      <c r="FP628">
        <v>47.5</v>
      </c>
      <c r="FQ628">
        <v>420</v>
      </c>
      <c r="FR628">
        <v>14.567</v>
      </c>
      <c r="FS628">
        <v>101.38</v>
      </c>
      <c r="FT628">
        <v>101.973</v>
      </c>
    </row>
    <row r="629" spans="1:176">
      <c r="A629">
        <v>613</v>
      </c>
      <c r="B629">
        <v>1626127538.6</v>
      </c>
      <c r="C629">
        <v>1224.09999990463</v>
      </c>
      <c r="D629" t="s">
        <v>1520</v>
      </c>
      <c r="E629" t="s">
        <v>1521</v>
      </c>
      <c r="F629">
        <v>1</v>
      </c>
      <c r="I629">
        <v>1626127537.6</v>
      </c>
      <c r="J629">
        <f>(K629)/1000</f>
        <v>0</v>
      </c>
      <c r="K629">
        <f>1000*CC629*AI629*(BY629-BZ629)/(100*BR629*(1000-AI629*BY629))</f>
        <v>0</v>
      </c>
      <c r="L629">
        <f>CC629*AI629*(BX629-BW629*(1000-AI629*BZ629)/(1000-AI629*BY629))/(100*BR629)</f>
        <v>0</v>
      </c>
      <c r="M629">
        <f>BW629 - IF(AI629&gt;1, L629*BR629*100.0/(AK629*CK629), 0)</f>
        <v>0</v>
      </c>
      <c r="N629">
        <f>((T629-J629/2)*M629-L629)/(T629+J629/2)</f>
        <v>0</v>
      </c>
      <c r="O629">
        <f>N629*(CD629+CE629)/1000.0</f>
        <v>0</v>
      </c>
      <c r="P629">
        <f>(BW629 - IF(AI629&gt;1, L629*BR629*100.0/(AK629*CK629), 0))*(CD629+CE629)/1000.0</f>
        <v>0</v>
      </c>
      <c r="Q629">
        <f>2.0/((1/S629-1/R629)+SIGN(S629)*SQRT((1/S629-1/R629)*(1/S629-1/R629) + 4*BS629/((BS629+1)*(BS629+1))*(2*1/S629*1/R629-1/R629*1/R629)))</f>
        <v>0</v>
      </c>
      <c r="R629">
        <f>IF(LEFT(BT629,1)&lt;&gt;"0",IF(LEFT(BT629,1)="1",3.0,BU629),$D$5+$E$5*(CK629*CD629/($K$5*1000))+$F$5*(CK629*CD629/($K$5*1000))*MAX(MIN(BR629,$J$5),$I$5)*MAX(MIN(BR629,$J$5),$I$5)+$G$5*MAX(MIN(BR629,$J$5),$I$5)*(CK629*CD629/($K$5*1000))+$H$5*(CK629*CD629/($K$5*1000))*(CK629*CD629/($K$5*1000)))</f>
        <v>0</v>
      </c>
      <c r="S629">
        <f>J629*(1000-(1000*0.61365*exp(17.502*W629/(240.97+W629))/(CD629+CE629)+BY629)/2)/(1000*0.61365*exp(17.502*W629/(240.97+W629))/(CD629+CE629)-BY629)</f>
        <v>0</v>
      </c>
      <c r="T629">
        <f>1/((BS629+1)/(Q629/1.6)+1/(R629/1.37)) + BS629/((BS629+1)/(Q629/1.6) + BS629/(R629/1.37))</f>
        <v>0</v>
      </c>
      <c r="U629">
        <f>(BN629*BQ629)</f>
        <v>0</v>
      </c>
      <c r="V629">
        <f>(CF629+(U629+2*0.95*5.67E-8*(((CF629+$B$7)+273)^4-(CF629+273)^4)-44100*J629)/(1.84*29.3*R629+8*0.95*5.67E-8*(CF629+273)^3))</f>
        <v>0</v>
      </c>
      <c r="W629">
        <f>($C$7*CG629+$D$7*CH629+$E$7*V629)</f>
        <v>0</v>
      </c>
      <c r="X629">
        <f>0.61365*exp(17.502*W629/(240.97+W629))</f>
        <v>0</v>
      </c>
      <c r="Y629">
        <f>(Z629/AA629*100)</f>
        <v>0</v>
      </c>
      <c r="Z629">
        <f>BY629*(CD629+CE629)/1000</f>
        <v>0</v>
      </c>
      <c r="AA629">
        <f>0.61365*exp(17.502*CF629/(240.97+CF629))</f>
        <v>0</v>
      </c>
      <c r="AB629">
        <f>(X629-BY629*(CD629+CE629)/1000)</f>
        <v>0</v>
      </c>
      <c r="AC629">
        <f>(-J629*44100)</f>
        <v>0</v>
      </c>
      <c r="AD629">
        <f>2*29.3*R629*0.92*(CF629-W629)</f>
        <v>0</v>
      </c>
      <c r="AE629">
        <f>2*0.95*5.67E-8*(((CF629+$B$7)+273)^4-(W629+273)^4)</f>
        <v>0</v>
      </c>
      <c r="AF629">
        <f>U629+AE629+AC629+AD629</f>
        <v>0</v>
      </c>
      <c r="AG629">
        <v>6</v>
      </c>
      <c r="AH629">
        <v>1</v>
      </c>
      <c r="AI629">
        <f>IF(AG629*$H$13&gt;=AK629,1.0,(AK629/(AK629-AG629*$H$13)))</f>
        <v>0</v>
      </c>
      <c r="AJ629">
        <f>(AI629-1)*100</f>
        <v>0</v>
      </c>
      <c r="AK629">
        <f>MAX(0,($B$13+$C$13*CK629)/(1+$D$13*CK629)*CD629/(CF629+273)*$E$13)</f>
        <v>0</v>
      </c>
      <c r="AL629" t="s">
        <v>292</v>
      </c>
      <c r="AM629" t="s">
        <v>292</v>
      </c>
      <c r="AN629">
        <v>0</v>
      </c>
      <c r="AO629">
        <v>0</v>
      </c>
      <c r="AP629">
        <f>1-AN629/AO629</f>
        <v>0</v>
      </c>
      <c r="AQ629">
        <v>0</v>
      </c>
      <c r="AR629" t="s">
        <v>292</v>
      </c>
      <c r="AS629" t="s">
        <v>292</v>
      </c>
      <c r="AT629">
        <v>0</v>
      </c>
      <c r="AU629">
        <v>0</v>
      </c>
      <c r="AV629">
        <f>1-AT629/AU629</f>
        <v>0</v>
      </c>
      <c r="AW629">
        <v>0.5</v>
      </c>
      <c r="AX629">
        <f>BO629</f>
        <v>0</v>
      </c>
      <c r="AY629">
        <f>L629</f>
        <v>0</v>
      </c>
      <c r="AZ629">
        <f>AV629*AW629*AX629</f>
        <v>0</v>
      </c>
      <c r="BA629">
        <f>(AY629-AQ629)/AX629</f>
        <v>0</v>
      </c>
      <c r="BB629">
        <f>(AO629-AU629)/AU629</f>
        <v>0</v>
      </c>
      <c r="BC629">
        <f>AN629/(AP629+AN629/AU629)</f>
        <v>0</v>
      </c>
      <c r="BD629" t="s">
        <v>292</v>
      </c>
      <c r="BE629">
        <v>0</v>
      </c>
      <c r="BF629">
        <f>IF(BE629&lt;&gt;0, BE629, BC629)</f>
        <v>0</v>
      </c>
      <c r="BG629">
        <f>1-BF629/AU629</f>
        <v>0</v>
      </c>
      <c r="BH629">
        <f>(AU629-AT629)/(AU629-BF629)</f>
        <v>0</v>
      </c>
      <c r="BI629">
        <f>(AO629-AU629)/(AO629-BF629)</f>
        <v>0</v>
      </c>
      <c r="BJ629">
        <f>(AU629-AT629)/(AU629-AN629)</f>
        <v>0</v>
      </c>
      <c r="BK629">
        <f>(AO629-AU629)/(AO629-AN629)</f>
        <v>0</v>
      </c>
      <c r="BL629">
        <f>(BH629*BF629/AT629)</f>
        <v>0</v>
      </c>
      <c r="BM629">
        <f>(1-BL629)</f>
        <v>0</v>
      </c>
      <c r="BN629">
        <f>$B$11*CL629+$C$11*CM629+$F$11*CN629*(1-CQ629)</f>
        <v>0</v>
      </c>
      <c r="BO629">
        <f>BN629*BP629</f>
        <v>0</v>
      </c>
      <c r="BP629">
        <f>($B$11*$D$9+$C$11*$D$9+$F$11*((DA629+CS629)/MAX(DA629+CS629+DB629, 0.1)*$I$9+DB629/MAX(DA629+CS629+DB629, 0.1)*$J$9))/($B$11+$C$11+$F$11)</f>
        <v>0</v>
      </c>
      <c r="BQ629">
        <f>($B$11*$K$9+$C$11*$K$9+$F$11*((DA629+CS629)/MAX(DA629+CS629+DB629, 0.1)*$P$9+DB629/MAX(DA629+CS629+DB629, 0.1)*$Q$9))/($B$11+$C$11+$F$11)</f>
        <v>0</v>
      </c>
      <c r="BR629">
        <v>6</v>
      </c>
      <c r="BS629">
        <v>0.5</v>
      </c>
      <c r="BT629" t="s">
        <v>293</v>
      </c>
      <c r="BU629">
        <v>2</v>
      </c>
      <c r="BV629">
        <v>1626127537.6</v>
      </c>
      <c r="BW629">
        <v>400.651666666667</v>
      </c>
      <c r="BX629">
        <v>419.958</v>
      </c>
      <c r="BY629">
        <v>21.6687</v>
      </c>
      <c r="BZ629">
        <v>14.4312666666667</v>
      </c>
      <c r="CA629">
        <v>398.524666666667</v>
      </c>
      <c r="CB629">
        <v>21.5794666666667</v>
      </c>
      <c r="CC629">
        <v>900.045666666667</v>
      </c>
      <c r="CD629">
        <v>100.772666666667</v>
      </c>
      <c r="CE629">
        <v>0.114061</v>
      </c>
      <c r="CF629">
        <v>37.0117333333333</v>
      </c>
      <c r="CG629">
        <v>34.1623</v>
      </c>
      <c r="CH629">
        <v>999.9</v>
      </c>
      <c r="CI629">
        <v>0</v>
      </c>
      <c r="CJ629">
        <v>0</v>
      </c>
      <c r="CK629">
        <v>10021.4666666667</v>
      </c>
      <c r="CL629">
        <v>0</v>
      </c>
      <c r="CM629">
        <v>0.221023</v>
      </c>
      <c r="CN629">
        <v>1459.99</v>
      </c>
      <c r="CO629">
        <v>0.972992</v>
      </c>
      <c r="CP629">
        <v>0.0270076</v>
      </c>
      <c r="CQ629">
        <v>0</v>
      </c>
      <c r="CR629">
        <v>883.789333333333</v>
      </c>
      <c r="CS629">
        <v>4.99999</v>
      </c>
      <c r="CT629">
        <v>13039.0666666667</v>
      </c>
      <c r="CU629">
        <v>12728.2333333333</v>
      </c>
      <c r="CV629">
        <v>42.062</v>
      </c>
      <c r="CW629">
        <v>43.25</v>
      </c>
      <c r="CX629">
        <v>42.75</v>
      </c>
      <c r="CY629">
        <v>43</v>
      </c>
      <c r="CZ629">
        <v>44.875</v>
      </c>
      <c r="DA629">
        <v>1415.69</v>
      </c>
      <c r="DB629">
        <v>39.3</v>
      </c>
      <c r="DC629">
        <v>0</v>
      </c>
      <c r="DD629">
        <v>1626127548.1</v>
      </c>
      <c r="DE629">
        <v>0</v>
      </c>
      <c r="DF629">
        <v>883.917730769231</v>
      </c>
      <c r="DG629">
        <v>-1.61958972934662</v>
      </c>
      <c r="DH629">
        <v>-16.5504273440993</v>
      </c>
      <c r="DI629">
        <v>13040.8884615385</v>
      </c>
      <c r="DJ629">
        <v>15</v>
      </c>
      <c r="DK629">
        <v>1626126261</v>
      </c>
      <c r="DL629" t="s">
        <v>294</v>
      </c>
      <c r="DM629">
        <v>1626126255</v>
      </c>
      <c r="DN629">
        <v>1626126261</v>
      </c>
      <c r="DO629">
        <v>7</v>
      </c>
      <c r="DP629">
        <v>0.339</v>
      </c>
      <c r="DQ629">
        <v>0.02</v>
      </c>
      <c r="DR629">
        <v>2.158</v>
      </c>
      <c r="DS629">
        <v>-0.064</v>
      </c>
      <c r="DT629">
        <v>420</v>
      </c>
      <c r="DU629">
        <v>4</v>
      </c>
      <c r="DV629">
        <v>0.09</v>
      </c>
      <c r="DW629">
        <v>0.05</v>
      </c>
      <c r="DX629">
        <v>-19.3670731707317</v>
      </c>
      <c r="DY629">
        <v>0.393303135888516</v>
      </c>
      <c r="DZ629">
        <v>0.0475157382111583</v>
      </c>
      <c r="EA629">
        <v>1</v>
      </c>
      <c r="EB629">
        <v>884.036151515152</v>
      </c>
      <c r="EC629">
        <v>-1.85330685371433</v>
      </c>
      <c r="ED629">
        <v>0.256272005259107</v>
      </c>
      <c r="EE629">
        <v>1</v>
      </c>
      <c r="EF629">
        <v>7.20812243902439</v>
      </c>
      <c r="EG629">
        <v>0.103692543554017</v>
      </c>
      <c r="EH629">
        <v>0.0158664699042319</v>
      </c>
      <c r="EI629">
        <v>0</v>
      </c>
      <c r="EJ629">
        <v>2</v>
      </c>
      <c r="EK629">
        <v>3</v>
      </c>
      <c r="EL629" t="s">
        <v>340</v>
      </c>
      <c r="EM629">
        <v>100</v>
      </c>
      <c r="EN629">
        <v>100</v>
      </c>
      <c r="EO629">
        <v>2.127</v>
      </c>
      <c r="EP629">
        <v>0.0895</v>
      </c>
      <c r="EQ629">
        <v>1.36772170046793</v>
      </c>
      <c r="ER629">
        <v>0.00225868272383977</v>
      </c>
      <c r="ES629">
        <v>-9.96746185667655e-07</v>
      </c>
      <c r="ET629">
        <v>2.83711317370827e-10</v>
      </c>
      <c r="EU629">
        <v>-0.063082517618382</v>
      </c>
      <c r="EV629">
        <v>-0.00217948432402501</v>
      </c>
      <c r="EW629">
        <v>0.000453263451741206</v>
      </c>
      <c r="EX629">
        <v>-1.16319206543697e-06</v>
      </c>
      <c r="EY629">
        <v>-2</v>
      </c>
      <c r="EZ629">
        <v>2196</v>
      </c>
      <c r="FA629">
        <v>1</v>
      </c>
      <c r="FB629">
        <v>25</v>
      </c>
      <c r="FC629">
        <v>21.4</v>
      </c>
      <c r="FD629">
        <v>21.3</v>
      </c>
      <c r="FE629">
        <v>18</v>
      </c>
      <c r="FF629">
        <v>952.271</v>
      </c>
      <c r="FG629">
        <v>440.893</v>
      </c>
      <c r="FH629">
        <v>45.4265</v>
      </c>
      <c r="FI629">
        <v>26.1755</v>
      </c>
      <c r="FJ629">
        <v>30.0008</v>
      </c>
      <c r="FK629">
        <v>25.9402</v>
      </c>
      <c r="FL629">
        <v>25.9401</v>
      </c>
      <c r="FM629">
        <v>25.524</v>
      </c>
      <c r="FN629">
        <v>23.5733</v>
      </c>
      <c r="FO629">
        <v>0</v>
      </c>
      <c r="FP629">
        <v>47.5</v>
      </c>
      <c r="FQ629">
        <v>420</v>
      </c>
      <c r="FR629">
        <v>14.5737</v>
      </c>
      <c r="FS629">
        <v>101.378</v>
      </c>
      <c r="FT629">
        <v>101.973</v>
      </c>
    </row>
    <row r="630" spans="1:176">
      <c r="A630">
        <v>614</v>
      </c>
      <c r="B630">
        <v>1626127540.6</v>
      </c>
      <c r="C630">
        <v>1226.09999990463</v>
      </c>
      <c r="D630" t="s">
        <v>1522</v>
      </c>
      <c r="E630" t="s">
        <v>1523</v>
      </c>
      <c r="F630">
        <v>1</v>
      </c>
      <c r="I630">
        <v>1626127539.6</v>
      </c>
      <c r="J630">
        <f>(K630)/1000</f>
        <v>0</v>
      </c>
      <c r="K630">
        <f>1000*CC630*AI630*(BY630-BZ630)/(100*BR630*(1000-AI630*BY630))</f>
        <v>0</v>
      </c>
      <c r="L630">
        <f>CC630*AI630*(BX630-BW630*(1000-AI630*BZ630)/(1000-AI630*BY630))/(100*BR630)</f>
        <v>0</v>
      </c>
      <c r="M630">
        <f>BW630 - IF(AI630&gt;1, L630*BR630*100.0/(AK630*CK630), 0)</f>
        <v>0</v>
      </c>
      <c r="N630">
        <f>((T630-J630/2)*M630-L630)/(T630+J630/2)</f>
        <v>0</v>
      </c>
      <c r="O630">
        <f>N630*(CD630+CE630)/1000.0</f>
        <v>0</v>
      </c>
      <c r="P630">
        <f>(BW630 - IF(AI630&gt;1, L630*BR630*100.0/(AK630*CK630), 0))*(CD630+CE630)/1000.0</f>
        <v>0</v>
      </c>
      <c r="Q630">
        <f>2.0/((1/S630-1/R630)+SIGN(S630)*SQRT((1/S630-1/R630)*(1/S630-1/R630) + 4*BS630/((BS630+1)*(BS630+1))*(2*1/S630*1/R630-1/R630*1/R630)))</f>
        <v>0</v>
      </c>
      <c r="R630">
        <f>IF(LEFT(BT630,1)&lt;&gt;"0",IF(LEFT(BT630,1)="1",3.0,BU630),$D$5+$E$5*(CK630*CD630/($K$5*1000))+$F$5*(CK630*CD630/($K$5*1000))*MAX(MIN(BR630,$J$5),$I$5)*MAX(MIN(BR630,$J$5),$I$5)+$G$5*MAX(MIN(BR630,$J$5),$I$5)*(CK630*CD630/($K$5*1000))+$H$5*(CK630*CD630/($K$5*1000))*(CK630*CD630/($K$5*1000)))</f>
        <v>0</v>
      </c>
      <c r="S630">
        <f>J630*(1000-(1000*0.61365*exp(17.502*W630/(240.97+W630))/(CD630+CE630)+BY630)/2)/(1000*0.61365*exp(17.502*W630/(240.97+W630))/(CD630+CE630)-BY630)</f>
        <v>0</v>
      </c>
      <c r="T630">
        <f>1/((BS630+1)/(Q630/1.6)+1/(R630/1.37)) + BS630/((BS630+1)/(Q630/1.6) + BS630/(R630/1.37))</f>
        <v>0</v>
      </c>
      <c r="U630">
        <f>(BN630*BQ630)</f>
        <v>0</v>
      </c>
      <c r="V630">
        <f>(CF630+(U630+2*0.95*5.67E-8*(((CF630+$B$7)+273)^4-(CF630+273)^4)-44100*J630)/(1.84*29.3*R630+8*0.95*5.67E-8*(CF630+273)^3))</f>
        <v>0</v>
      </c>
      <c r="W630">
        <f>($C$7*CG630+$D$7*CH630+$E$7*V630)</f>
        <v>0</v>
      </c>
      <c r="X630">
        <f>0.61365*exp(17.502*W630/(240.97+W630))</f>
        <v>0</v>
      </c>
      <c r="Y630">
        <f>(Z630/AA630*100)</f>
        <v>0</v>
      </c>
      <c r="Z630">
        <f>BY630*(CD630+CE630)/1000</f>
        <v>0</v>
      </c>
      <c r="AA630">
        <f>0.61365*exp(17.502*CF630/(240.97+CF630))</f>
        <v>0</v>
      </c>
      <c r="AB630">
        <f>(X630-BY630*(CD630+CE630)/1000)</f>
        <v>0</v>
      </c>
      <c r="AC630">
        <f>(-J630*44100)</f>
        <v>0</v>
      </c>
      <c r="AD630">
        <f>2*29.3*R630*0.92*(CF630-W630)</f>
        <v>0</v>
      </c>
      <c r="AE630">
        <f>2*0.95*5.67E-8*(((CF630+$B$7)+273)^4-(W630+273)^4)</f>
        <v>0</v>
      </c>
      <c r="AF630">
        <f>U630+AE630+AC630+AD630</f>
        <v>0</v>
      </c>
      <c r="AG630">
        <v>6</v>
      </c>
      <c r="AH630">
        <v>1</v>
      </c>
      <c r="AI630">
        <f>IF(AG630*$H$13&gt;=AK630,1.0,(AK630/(AK630-AG630*$H$13)))</f>
        <v>0</v>
      </c>
      <c r="AJ630">
        <f>(AI630-1)*100</f>
        <v>0</v>
      </c>
      <c r="AK630">
        <f>MAX(0,($B$13+$C$13*CK630)/(1+$D$13*CK630)*CD630/(CF630+273)*$E$13)</f>
        <v>0</v>
      </c>
      <c r="AL630" t="s">
        <v>292</v>
      </c>
      <c r="AM630" t="s">
        <v>292</v>
      </c>
      <c r="AN630">
        <v>0</v>
      </c>
      <c r="AO630">
        <v>0</v>
      </c>
      <c r="AP630">
        <f>1-AN630/AO630</f>
        <v>0</v>
      </c>
      <c r="AQ630">
        <v>0</v>
      </c>
      <c r="AR630" t="s">
        <v>292</v>
      </c>
      <c r="AS630" t="s">
        <v>292</v>
      </c>
      <c r="AT630">
        <v>0</v>
      </c>
      <c r="AU630">
        <v>0</v>
      </c>
      <c r="AV630">
        <f>1-AT630/AU630</f>
        <v>0</v>
      </c>
      <c r="AW630">
        <v>0.5</v>
      </c>
      <c r="AX630">
        <f>BO630</f>
        <v>0</v>
      </c>
      <c r="AY630">
        <f>L630</f>
        <v>0</v>
      </c>
      <c r="AZ630">
        <f>AV630*AW630*AX630</f>
        <v>0</v>
      </c>
      <c r="BA630">
        <f>(AY630-AQ630)/AX630</f>
        <v>0</v>
      </c>
      <c r="BB630">
        <f>(AO630-AU630)/AU630</f>
        <v>0</v>
      </c>
      <c r="BC630">
        <f>AN630/(AP630+AN630/AU630)</f>
        <v>0</v>
      </c>
      <c r="BD630" t="s">
        <v>292</v>
      </c>
      <c r="BE630">
        <v>0</v>
      </c>
      <c r="BF630">
        <f>IF(BE630&lt;&gt;0, BE630, BC630)</f>
        <v>0</v>
      </c>
      <c r="BG630">
        <f>1-BF630/AU630</f>
        <v>0</v>
      </c>
      <c r="BH630">
        <f>(AU630-AT630)/(AU630-BF630)</f>
        <v>0</v>
      </c>
      <c r="BI630">
        <f>(AO630-AU630)/(AO630-BF630)</f>
        <v>0</v>
      </c>
      <c r="BJ630">
        <f>(AU630-AT630)/(AU630-AN630)</f>
        <v>0</v>
      </c>
      <c r="BK630">
        <f>(AO630-AU630)/(AO630-AN630)</f>
        <v>0</v>
      </c>
      <c r="BL630">
        <f>(BH630*BF630/AT630)</f>
        <v>0</v>
      </c>
      <c r="BM630">
        <f>(1-BL630)</f>
        <v>0</v>
      </c>
      <c r="BN630">
        <f>$B$11*CL630+$C$11*CM630+$F$11*CN630*(1-CQ630)</f>
        <v>0</v>
      </c>
      <c r="BO630">
        <f>BN630*BP630</f>
        <v>0</v>
      </c>
      <c r="BP630">
        <f>($B$11*$D$9+$C$11*$D$9+$F$11*((DA630+CS630)/MAX(DA630+CS630+DB630, 0.1)*$I$9+DB630/MAX(DA630+CS630+DB630, 0.1)*$J$9))/($B$11+$C$11+$F$11)</f>
        <v>0</v>
      </c>
      <c r="BQ630">
        <f>($B$11*$K$9+$C$11*$K$9+$F$11*((DA630+CS630)/MAX(DA630+CS630+DB630, 0.1)*$P$9+DB630/MAX(DA630+CS630+DB630, 0.1)*$Q$9))/($B$11+$C$11+$F$11)</f>
        <v>0</v>
      </c>
      <c r="BR630">
        <v>6</v>
      </c>
      <c r="BS630">
        <v>0.5</v>
      </c>
      <c r="BT630" t="s">
        <v>293</v>
      </c>
      <c r="BU630">
        <v>2</v>
      </c>
      <c r="BV630">
        <v>1626127539.6</v>
      </c>
      <c r="BW630">
        <v>400.66</v>
      </c>
      <c r="BX630">
        <v>419.950666666667</v>
      </c>
      <c r="BY630">
        <v>21.7015</v>
      </c>
      <c r="BZ630">
        <v>14.4627333333333</v>
      </c>
      <c r="CA630">
        <v>398.533</v>
      </c>
      <c r="CB630">
        <v>21.6117333333333</v>
      </c>
      <c r="CC630">
        <v>900.014666666667</v>
      </c>
      <c r="CD630">
        <v>100.772</v>
      </c>
      <c r="CE630">
        <v>0.114915333333333</v>
      </c>
      <c r="CF630">
        <v>37.0348333333333</v>
      </c>
      <c r="CG630">
        <v>34.1851666666667</v>
      </c>
      <c r="CH630">
        <v>999.9</v>
      </c>
      <c r="CI630">
        <v>0</v>
      </c>
      <c r="CJ630">
        <v>0</v>
      </c>
      <c r="CK630">
        <v>9984.79</v>
      </c>
      <c r="CL630">
        <v>0</v>
      </c>
      <c r="CM630">
        <v>0.221023</v>
      </c>
      <c r="CN630">
        <v>1459.99</v>
      </c>
      <c r="CO630">
        <v>0.972992</v>
      </c>
      <c r="CP630">
        <v>0.0270076</v>
      </c>
      <c r="CQ630">
        <v>0</v>
      </c>
      <c r="CR630">
        <v>883.672333333333</v>
      </c>
      <c r="CS630">
        <v>4.99999</v>
      </c>
      <c r="CT630">
        <v>13038.5333333333</v>
      </c>
      <c r="CU630">
        <v>12728.2</v>
      </c>
      <c r="CV630">
        <v>42.062</v>
      </c>
      <c r="CW630">
        <v>43.208</v>
      </c>
      <c r="CX630">
        <v>42.75</v>
      </c>
      <c r="CY630">
        <v>43</v>
      </c>
      <c r="CZ630">
        <v>44.937</v>
      </c>
      <c r="DA630">
        <v>1415.69</v>
      </c>
      <c r="DB630">
        <v>39.3</v>
      </c>
      <c r="DC630">
        <v>0</v>
      </c>
      <c r="DD630">
        <v>1626127549.9</v>
      </c>
      <c r="DE630">
        <v>0</v>
      </c>
      <c r="DF630">
        <v>883.85272</v>
      </c>
      <c r="DG630">
        <v>-1.61123075950552</v>
      </c>
      <c r="DH630">
        <v>-13.9692307332014</v>
      </c>
      <c r="DI630">
        <v>13040.188</v>
      </c>
      <c r="DJ630">
        <v>15</v>
      </c>
      <c r="DK630">
        <v>1626126261</v>
      </c>
      <c r="DL630" t="s">
        <v>294</v>
      </c>
      <c r="DM630">
        <v>1626126255</v>
      </c>
      <c r="DN630">
        <v>1626126261</v>
      </c>
      <c r="DO630">
        <v>7</v>
      </c>
      <c r="DP630">
        <v>0.339</v>
      </c>
      <c r="DQ630">
        <v>0.02</v>
      </c>
      <c r="DR630">
        <v>2.158</v>
      </c>
      <c r="DS630">
        <v>-0.064</v>
      </c>
      <c r="DT630">
        <v>420</v>
      </c>
      <c r="DU630">
        <v>4</v>
      </c>
      <c r="DV630">
        <v>0.09</v>
      </c>
      <c r="DW630">
        <v>0.05</v>
      </c>
      <c r="DX630">
        <v>-19.3500073170732</v>
      </c>
      <c r="DY630">
        <v>0.320130313588891</v>
      </c>
      <c r="DZ630">
        <v>0.039058957251601</v>
      </c>
      <c r="EA630">
        <v>1</v>
      </c>
      <c r="EB630">
        <v>883.963818181818</v>
      </c>
      <c r="EC630">
        <v>-1.69167625354431</v>
      </c>
      <c r="ED630">
        <v>0.242733106274242</v>
      </c>
      <c r="EE630">
        <v>1</v>
      </c>
      <c r="EF630">
        <v>7.21349024390244</v>
      </c>
      <c r="EG630">
        <v>0.101600905923363</v>
      </c>
      <c r="EH630">
        <v>0.0155935473659046</v>
      </c>
      <c r="EI630">
        <v>0</v>
      </c>
      <c r="EJ630">
        <v>2</v>
      </c>
      <c r="EK630">
        <v>3</v>
      </c>
      <c r="EL630" t="s">
        <v>340</v>
      </c>
      <c r="EM630">
        <v>100</v>
      </c>
      <c r="EN630">
        <v>100</v>
      </c>
      <c r="EO630">
        <v>2.128</v>
      </c>
      <c r="EP630">
        <v>0.09</v>
      </c>
      <c r="EQ630">
        <v>1.36772170046793</v>
      </c>
      <c r="ER630">
        <v>0.00225868272383977</v>
      </c>
      <c r="ES630">
        <v>-9.96746185667655e-07</v>
      </c>
      <c r="ET630">
        <v>2.83711317370827e-10</v>
      </c>
      <c r="EU630">
        <v>-0.063082517618382</v>
      </c>
      <c r="EV630">
        <v>-0.00217948432402501</v>
      </c>
      <c r="EW630">
        <v>0.000453263451741206</v>
      </c>
      <c r="EX630">
        <v>-1.16319206543697e-06</v>
      </c>
      <c r="EY630">
        <v>-2</v>
      </c>
      <c r="EZ630">
        <v>2196</v>
      </c>
      <c r="FA630">
        <v>1</v>
      </c>
      <c r="FB630">
        <v>25</v>
      </c>
      <c r="FC630">
        <v>21.4</v>
      </c>
      <c r="FD630">
        <v>21.3</v>
      </c>
      <c r="FE630">
        <v>18</v>
      </c>
      <c r="FF630">
        <v>952.643</v>
      </c>
      <c r="FG630">
        <v>440.84</v>
      </c>
      <c r="FH630">
        <v>45.4524</v>
      </c>
      <c r="FI630">
        <v>26.18</v>
      </c>
      <c r="FJ630">
        <v>30.0008</v>
      </c>
      <c r="FK630">
        <v>25.9434</v>
      </c>
      <c r="FL630">
        <v>25.9428</v>
      </c>
      <c r="FM630">
        <v>25.5229</v>
      </c>
      <c r="FN630">
        <v>23.2888</v>
      </c>
      <c r="FO630">
        <v>0</v>
      </c>
      <c r="FP630">
        <v>47.5</v>
      </c>
      <c r="FQ630">
        <v>420</v>
      </c>
      <c r="FR630">
        <v>14.573</v>
      </c>
      <c r="FS630">
        <v>101.377</v>
      </c>
      <c r="FT630">
        <v>101.972</v>
      </c>
    </row>
    <row r="631" spans="1:176">
      <c r="A631">
        <v>615</v>
      </c>
      <c r="B631">
        <v>1626127542.6</v>
      </c>
      <c r="C631">
        <v>1228.09999990463</v>
      </c>
      <c r="D631" t="s">
        <v>1524</v>
      </c>
      <c r="E631" t="s">
        <v>1525</v>
      </c>
      <c r="F631">
        <v>1</v>
      </c>
      <c r="I631">
        <v>1626127541.6</v>
      </c>
      <c r="J631">
        <f>(K631)/1000</f>
        <v>0</v>
      </c>
      <c r="K631">
        <f>1000*CC631*AI631*(BY631-BZ631)/(100*BR631*(1000-AI631*BY631))</f>
        <v>0</v>
      </c>
      <c r="L631">
        <f>CC631*AI631*(BX631-BW631*(1000-AI631*BZ631)/(1000-AI631*BY631))/(100*BR631)</f>
        <v>0</v>
      </c>
      <c r="M631">
        <f>BW631 - IF(AI631&gt;1, L631*BR631*100.0/(AK631*CK631), 0)</f>
        <v>0</v>
      </c>
      <c r="N631">
        <f>((T631-J631/2)*M631-L631)/(T631+J631/2)</f>
        <v>0</v>
      </c>
      <c r="O631">
        <f>N631*(CD631+CE631)/1000.0</f>
        <v>0</v>
      </c>
      <c r="P631">
        <f>(BW631 - IF(AI631&gt;1, L631*BR631*100.0/(AK631*CK631), 0))*(CD631+CE631)/1000.0</f>
        <v>0</v>
      </c>
      <c r="Q631">
        <f>2.0/((1/S631-1/R631)+SIGN(S631)*SQRT((1/S631-1/R631)*(1/S631-1/R631) + 4*BS631/((BS631+1)*(BS631+1))*(2*1/S631*1/R631-1/R631*1/R631)))</f>
        <v>0</v>
      </c>
      <c r="R631">
        <f>IF(LEFT(BT631,1)&lt;&gt;"0",IF(LEFT(BT631,1)="1",3.0,BU631),$D$5+$E$5*(CK631*CD631/($K$5*1000))+$F$5*(CK631*CD631/($K$5*1000))*MAX(MIN(BR631,$J$5),$I$5)*MAX(MIN(BR631,$J$5),$I$5)+$G$5*MAX(MIN(BR631,$J$5),$I$5)*(CK631*CD631/($K$5*1000))+$H$5*(CK631*CD631/($K$5*1000))*(CK631*CD631/($K$5*1000)))</f>
        <v>0</v>
      </c>
      <c r="S631">
        <f>J631*(1000-(1000*0.61365*exp(17.502*W631/(240.97+W631))/(CD631+CE631)+BY631)/2)/(1000*0.61365*exp(17.502*W631/(240.97+W631))/(CD631+CE631)-BY631)</f>
        <v>0</v>
      </c>
      <c r="T631">
        <f>1/((BS631+1)/(Q631/1.6)+1/(R631/1.37)) + BS631/((BS631+1)/(Q631/1.6) + BS631/(R631/1.37))</f>
        <v>0</v>
      </c>
      <c r="U631">
        <f>(BN631*BQ631)</f>
        <v>0</v>
      </c>
      <c r="V631">
        <f>(CF631+(U631+2*0.95*5.67E-8*(((CF631+$B$7)+273)^4-(CF631+273)^4)-44100*J631)/(1.84*29.3*R631+8*0.95*5.67E-8*(CF631+273)^3))</f>
        <v>0</v>
      </c>
      <c r="W631">
        <f>($C$7*CG631+$D$7*CH631+$E$7*V631)</f>
        <v>0</v>
      </c>
      <c r="X631">
        <f>0.61365*exp(17.502*W631/(240.97+W631))</f>
        <v>0</v>
      </c>
      <c r="Y631">
        <f>(Z631/AA631*100)</f>
        <v>0</v>
      </c>
      <c r="Z631">
        <f>BY631*(CD631+CE631)/1000</f>
        <v>0</v>
      </c>
      <c r="AA631">
        <f>0.61365*exp(17.502*CF631/(240.97+CF631))</f>
        <v>0</v>
      </c>
      <c r="AB631">
        <f>(X631-BY631*(CD631+CE631)/1000)</f>
        <v>0</v>
      </c>
      <c r="AC631">
        <f>(-J631*44100)</f>
        <v>0</v>
      </c>
      <c r="AD631">
        <f>2*29.3*R631*0.92*(CF631-W631)</f>
        <v>0</v>
      </c>
      <c r="AE631">
        <f>2*0.95*5.67E-8*(((CF631+$B$7)+273)^4-(W631+273)^4)</f>
        <v>0</v>
      </c>
      <c r="AF631">
        <f>U631+AE631+AC631+AD631</f>
        <v>0</v>
      </c>
      <c r="AG631">
        <v>6</v>
      </c>
      <c r="AH631">
        <v>1</v>
      </c>
      <c r="AI631">
        <f>IF(AG631*$H$13&gt;=AK631,1.0,(AK631/(AK631-AG631*$H$13)))</f>
        <v>0</v>
      </c>
      <c r="AJ631">
        <f>(AI631-1)*100</f>
        <v>0</v>
      </c>
      <c r="AK631">
        <f>MAX(0,($B$13+$C$13*CK631)/(1+$D$13*CK631)*CD631/(CF631+273)*$E$13)</f>
        <v>0</v>
      </c>
      <c r="AL631" t="s">
        <v>292</v>
      </c>
      <c r="AM631" t="s">
        <v>292</v>
      </c>
      <c r="AN631">
        <v>0</v>
      </c>
      <c r="AO631">
        <v>0</v>
      </c>
      <c r="AP631">
        <f>1-AN631/AO631</f>
        <v>0</v>
      </c>
      <c r="AQ631">
        <v>0</v>
      </c>
      <c r="AR631" t="s">
        <v>292</v>
      </c>
      <c r="AS631" t="s">
        <v>292</v>
      </c>
      <c r="AT631">
        <v>0</v>
      </c>
      <c r="AU631">
        <v>0</v>
      </c>
      <c r="AV631">
        <f>1-AT631/AU631</f>
        <v>0</v>
      </c>
      <c r="AW631">
        <v>0.5</v>
      </c>
      <c r="AX631">
        <f>BO631</f>
        <v>0</v>
      </c>
      <c r="AY631">
        <f>L631</f>
        <v>0</v>
      </c>
      <c r="AZ631">
        <f>AV631*AW631*AX631</f>
        <v>0</v>
      </c>
      <c r="BA631">
        <f>(AY631-AQ631)/AX631</f>
        <v>0</v>
      </c>
      <c r="BB631">
        <f>(AO631-AU631)/AU631</f>
        <v>0</v>
      </c>
      <c r="BC631">
        <f>AN631/(AP631+AN631/AU631)</f>
        <v>0</v>
      </c>
      <c r="BD631" t="s">
        <v>292</v>
      </c>
      <c r="BE631">
        <v>0</v>
      </c>
      <c r="BF631">
        <f>IF(BE631&lt;&gt;0, BE631, BC631)</f>
        <v>0</v>
      </c>
      <c r="BG631">
        <f>1-BF631/AU631</f>
        <v>0</v>
      </c>
      <c r="BH631">
        <f>(AU631-AT631)/(AU631-BF631)</f>
        <v>0</v>
      </c>
      <c r="BI631">
        <f>(AO631-AU631)/(AO631-BF631)</f>
        <v>0</v>
      </c>
      <c r="BJ631">
        <f>(AU631-AT631)/(AU631-AN631)</f>
        <v>0</v>
      </c>
      <c r="BK631">
        <f>(AO631-AU631)/(AO631-AN631)</f>
        <v>0</v>
      </c>
      <c r="BL631">
        <f>(BH631*BF631/AT631)</f>
        <v>0</v>
      </c>
      <c r="BM631">
        <f>(1-BL631)</f>
        <v>0</v>
      </c>
      <c r="BN631">
        <f>$B$11*CL631+$C$11*CM631+$F$11*CN631*(1-CQ631)</f>
        <v>0</v>
      </c>
      <c r="BO631">
        <f>BN631*BP631</f>
        <v>0</v>
      </c>
      <c r="BP631">
        <f>($B$11*$D$9+$C$11*$D$9+$F$11*((DA631+CS631)/MAX(DA631+CS631+DB631, 0.1)*$I$9+DB631/MAX(DA631+CS631+DB631, 0.1)*$J$9))/($B$11+$C$11+$F$11)</f>
        <v>0</v>
      </c>
      <c r="BQ631">
        <f>($B$11*$K$9+$C$11*$K$9+$F$11*((DA631+CS631)/MAX(DA631+CS631+DB631, 0.1)*$P$9+DB631/MAX(DA631+CS631+DB631, 0.1)*$Q$9))/($B$11+$C$11+$F$11)</f>
        <v>0</v>
      </c>
      <c r="BR631">
        <v>6</v>
      </c>
      <c r="BS631">
        <v>0.5</v>
      </c>
      <c r="BT631" t="s">
        <v>293</v>
      </c>
      <c r="BU631">
        <v>2</v>
      </c>
      <c r="BV631">
        <v>1626127541.6</v>
      </c>
      <c r="BW631">
        <v>400.678333333333</v>
      </c>
      <c r="BX631">
        <v>419.985333333333</v>
      </c>
      <c r="BY631">
        <v>21.7335</v>
      </c>
      <c r="BZ631">
        <v>14.4847333333333</v>
      </c>
      <c r="CA631">
        <v>398.550333333333</v>
      </c>
      <c r="CB631">
        <v>21.6432</v>
      </c>
      <c r="CC631">
        <v>899.965666666667</v>
      </c>
      <c r="CD631">
        <v>100.772333333333</v>
      </c>
      <c r="CE631">
        <v>0.114595</v>
      </c>
      <c r="CF631">
        <v>37.0579333333333</v>
      </c>
      <c r="CG631">
        <v>34.2079333333333</v>
      </c>
      <c r="CH631">
        <v>999.9</v>
      </c>
      <c r="CI631">
        <v>0</v>
      </c>
      <c r="CJ631">
        <v>0</v>
      </c>
      <c r="CK631">
        <v>9981.66333333333</v>
      </c>
      <c r="CL631">
        <v>0</v>
      </c>
      <c r="CM631">
        <v>0.221023</v>
      </c>
      <c r="CN631">
        <v>1459.99</v>
      </c>
      <c r="CO631">
        <v>0.972992</v>
      </c>
      <c r="CP631">
        <v>0.0270076</v>
      </c>
      <c r="CQ631">
        <v>0</v>
      </c>
      <c r="CR631">
        <v>884.056333333333</v>
      </c>
      <c r="CS631">
        <v>4.99999</v>
      </c>
      <c r="CT631">
        <v>13037.9333333333</v>
      </c>
      <c r="CU631">
        <v>12728.2666666667</v>
      </c>
      <c r="CV631">
        <v>42.062</v>
      </c>
      <c r="CW631">
        <v>43.25</v>
      </c>
      <c r="CX631">
        <v>42.75</v>
      </c>
      <c r="CY631">
        <v>43</v>
      </c>
      <c r="CZ631">
        <v>44.937</v>
      </c>
      <c r="DA631">
        <v>1415.69</v>
      </c>
      <c r="DB631">
        <v>39.3</v>
      </c>
      <c r="DC631">
        <v>0</v>
      </c>
      <c r="DD631">
        <v>1626127551.7</v>
      </c>
      <c r="DE631">
        <v>0</v>
      </c>
      <c r="DF631">
        <v>883.854423076923</v>
      </c>
      <c r="DG631">
        <v>-0.723863243909671</v>
      </c>
      <c r="DH631">
        <v>-18.8136752416603</v>
      </c>
      <c r="DI631">
        <v>13039.95</v>
      </c>
      <c r="DJ631">
        <v>15</v>
      </c>
      <c r="DK631">
        <v>1626126261</v>
      </c>
      <c r="DL631" t="s">
        <v>294</v>
      </c>
      <c r="DM631">
        <v>1626126255</v>
      </c>
      <c r="DN631">
        <v>1626126261</v>
      </c>
      <c r="DO631">
        <v>7</v>
      </c>
      <c r="DP631">
        <v>0.339</v>
      </c>
      <c r="DQ631">
        <v>0.02</v>
      </c>
      <c r="DR631">
        <v>2.158</v>
      </c>
      <c r="DS631">
        <v>-0.064</v>
      </c>
      <c r="DT631">
        <v>420</v>
      </c>
      <c r="DU631">
        <v>4</v>
      </c>
      <c r="DV631">
        <v>0.09</v>
      </c>
      <c r="DW631">
        <v>0.05</v>
      </c>
      <c r="DX631">
        <v>-19.3392804878049</v>
      </c>
      <c r="DY631">
        <v>0.302487804878038</v>
      </c>
      <c r="DZ631">
        <v>0.0377124629688473</v>
      </c>
      <c r="EA631">
        <v>1</v>
      </c>
      <c r="EB631">
        <v>883.944628571429</v>
      </c>
      <c r="EC631">
        <v>-1.44864187866744</v>
      </c>
      <c r="ED631">
        <v>0.235024629191347</v>
      </c>
      <c r="EE631">
        <v>1</v>
      </c>
      <c r="EF631">
        <v>7.21775682926829</v>
      </c>
      <c r="EG631">
        <v>0.119394146341439</v>
      </c>
      <c r="EH631">
        <v>0.0169687403328311</v>
      </c>
      <c r="EI631">
        <v>0</v>
      </c>
      <c r="EJ631">
        <v>2</v>
      </c>
      <c r="EK631">
        <v>3</v>
      </c>
      <c r="EL631" t="s">
        <v>340</v>
      </c>
      <c r="EM631">
        <v>100</v>
      </c>
      <c r="EN631">
        <v>100</v>
      </c>
      <c r="EO631">
        <v>2.128</v>
      </c>
      <c r="EP631">
        <v>0.0905</v>
      </c>
      <c r="EQ631">
        <v>1.36772170046793</v>
      </c>
      <c r="ER631">
        <v>0.00225868272383977</v>
      </c>
      <c r="ES631">
        <v>-9.96746185667655e-07</v>
      </c>
      <c r="ET631">
        <v>2.83711317370827e-10</v>
      </c>
      <c r="EU631">
        <v>-0.063082517618382</v>
      </c>
      <c r="EV631">
        <v>-0.00217948432402501</v>
      </c>
      <c r="EW631">
        <v>0.000453263451741206</v>
      </c>
      <c r="EX631">
        <v>-1.16319206543697e-06</v>
      </c>
      <c r="EY631">
        <v>-2</v>
      </c>
      <c r="EZ631">
        <v>2196</v>
      </c>
      <c r="FA631">
        <v>1</v>
      </c>
      <c r="FB631">
        <v>25</v>
      </c>
      <c r="FC631">
        <v>21.5</v>
      </c>
      <c r="FD631">
        <v>21.4</v>
      </c>
      <c r="FE631">
        <v>18</v>
      </c>
      <c r="FF631">
        <v>952.612</v>
      </c>
      <c r="FG631">
        <v>440.776</v>
      </c>
      <c r="FH631">
        <v>45.4786</v>
      </c>
      <c r="FI631">
        <v>26.1844</v>
      </c>
      <c r="FJ631">
        <v>30.0007</v>
      </c>
      <c r="FK631">
        <v>25.9462</v>
      </c>
      <c r="FL631">
        <v>25.946</v>
      </c>
      <c r="FM631">
        <v>25.5241</v>
      </c>
      <c r="FN631">
        <v>23.2888</v>
      </c>
      <c r="FO631">
        <v>0</v>
      </c>
      <c r="FP631">
        <v>47.5</v>
      </c>
      <c r="FQ631">
        <v>420</v>
      </c>
      <c r="FR631">
        <v>14.5613</v>
      </c>
      <c r="FS631">
        <v>101.378</v>
      </c>
      <c r="FT631">
        <v>101.971</v>
      </c>
    </row>
    <row r="632" spans="1:176">
      <c r="A632">
        <v>616</v>
      </c>
      <c r="B632">
        <v>1626127544.6</v>
      </c>
      <c r="C632">
        <v>1230.09999990463</v>
      </c>
      <c r="D632" t="s">
        <v>1526</v>
      </c>
      <c r="E632" t="s">
        <v>1527</v>
      </c>
      <c r="F632">
        <v>1</v>
      </c>
      <c r="I632">
        <v>1626127543.6</v>
      </c>
      <c r="J632">
        <f>(K632)/1000</f>
        <v>0</v>
      </c>
      <c r="K632">
        <f>1000*CC632*AI632*(BY632-BZ632)/(100*BR632*(1000-AI632*BY632))</f>
        <v>0</v>
      </c>
      <c r="L632">
        <f>CC632*AI632*(BX632-BW632*(1000-AI632*BZ632)/(1000-AI632*BY632))/(100*BR632)</f>
        <v>0</v>
      </c>
      <c r="M632">
        <f>BW632 - IF(AI632&gt;1, L632*BR632*100.0/(AK632*CK632), 0)</f>
        <v>0</v>
      </c>
      <c r="N632">
        <f>((T632-J632/2)*M632-L632)/(T632+J632/2)</f>
        <v>0</v>
      </c>
      <c r="O632">
        <f>N632*(CD632+CE632)/1000.0</f>
        <v>0</v>
      </c>
      <c r="P632">
        <f>(BW632 - IF(AI632&gt;1, L632*BR632*100.0/(AK632*CK632), 0))*(CD632+CE632)/1000.0</f>
        <v>0</v>
      </c>
      <c r="Q632">
        <f>2.0/((1/S632-1/R632)+SIGN(S632)*SQRT((1/S632-1/R632)*(1/S632-1/R632) + 4*BS632/((BS632+1)*(BS632+1))*(2*1/S632*1/R632-1/R632*1/R632)))</f>
        <v>0</v>
      </c>
      <c r="R632">
        <f>IF(LEFT(BT632,1)&lt;&gt;"0",IF(LEFT(BT632,1)="1",3.0,BU632),$D$5+$E$5*(CK632*CD632/($K$5*1000))+$F$5*(CK632*CD632/($K$5*1000))*MAX(MIN(BR632,$J$5),$I$5)*MAX(MIN(BR632,$J$5),$I$5)+$G$5*MAX(MIN(BR632,$J$5),$I$5)*(CK632*CD632/($K$5*1000))+$H$5*(CK632*CD632/($K$5*1000))*(CK632*CD632/($K$5*1000)))</f>
        <v>0</v>
      </c>
      <c r="S632">
        <f>J632*(1000-(1000*0.61365*exp(17.502*W632/(240.97+W632))/(CD632+CE632)+BY632)/2)/(1000*0.61365*exp(17.502*W632/(240.97+W632))/(CD632+CE632)-BY632)</f>
        <v>0</v>
      </c>
      <c r="T632">
        <f>1/((BS632+1)/(Q632/1.6)+1/(R632/1.37)) + BS632/((BS632+1)/(Q632/1.6) + BS632/(R632/1.37))</f>
        <v>0</v>
      </c>
      <c r="U632">
        <f>(BN632*BQ632)</f>
        <v>0</v>
      </c>
      <c r="V632">
        <f>(CF632+(U632+2*0.95*5.67E-8*(((CF632+$B$7)+273)^4-(CF632+273)^4)-44100*J632)/(1.84*29.3*R632+8*0.95*5.67E-8*(CF632+273)^3))</f>
        <v>0</v>
      </c>
      <c r="W632">
        <f>($C$7*CG632+$D$7*CH632+$E$7*V632)</f>
        <v>0</v>
      </c>
      <c r="X632">
        <f>0.61365*exp(17.502*W632/(240.97+W632))</f>
        <v>0</v>
      </c>
      <c r="Y632">
        <f>(Z632/AA632*100)</f>
        <v>0</v>
      </c>
      <c r="Z632">
        <f>BY632*(CD632+CE632)/1000</f>
        <v>0</v>
      </c>
      <c r="AA632">
        <f>0.61365*exp(17.502*CF632/(240.97+CF632))</f>
        <v>0</v>
      </c>
      <c r="AB632">
        <f>(X632-BY632*(CD632+CE632)/1000)</f>
        <v>0</v>
      </c>
      <c r="AC632">
        <f>(-J632*44100)</f>
        <v>0</v>
      </c>
      <c r="AD632">
        <f>2*29.3*R632*0.92*(CF632-W632)</f>
        <v>0</v>
      </c>
      <c r="AE632">
        <f>2*0.95*5.67E-8*(((CF632+$B$7)+273)^4-(W632+273)^4)</f>
        <v>0</v>
      </c>
      <c r="AF632">
        <f>U632+AE632+AC632+AD632</f>
        <v>0</v>
      </c>
      <c r="AG632">
        <v>6</v>
      </c>
      <c r="AH632">
        <v>1</v>
      </c>
      <c r="AI632">
        <f>IF(AG632*$H$13&gt;=AK632,1.0,(AK632/(AK632-AG632*$H$13)))</f>
        <v>0</v>
      </c>
      <c r="AJ632">
        <f>(AI632-1)*100</f>
        <v>0</v>
      </c>
      <c r="AK632">
        <f>MAX(0,($B$13+$C$13*CK632)/(1+$D$13*CK632)*CD632/(CF632+273)*$E$13)</f>
        <v>0</v>
      </c>
      <c r="AL632" t="s">
        <v>292</v>
      </c>
      <c r="AM632" t="s">
        <v>292</v>
      </c>
      <c r="AN632">
        <v>0</v>
      </c>
      <c r="AO632">
        <v>0</v>
      </c>
      <c r="AP632">
        <f>1-AN632/AO632</f>
        <v>0</v>
      </c>
      <c r="AQ632">
        <v>0</v>
      </c>
      <c r="AR632" t="s">
        <v>292</v>
      </c>
      <c r="AS632" t="s">
        <v>292</v>
      </c>
      <c r="AT632">
        <v>0</v>
      </c>
      <c r="AU632">
        <v>0</v>
      </c>
      <c r="AV632">
        <f>1-AT632/AU632</f>
        <v>0</v>
      </c>
      <c r="AW632">
        <v>0.5</v>
      </c>
      <c r="AX632">
        <f>BO632</f>
        <v>0</v>
      </c>
      <c r="AY632">
        <f>L632</f>
        <v>0</v>
      </c>
      <c r="AZ632">
        <f>AV632*AW632*AX632</f>
        <v>0</v>
      </c>
      <c r="BA632">
        <f>(AY632-AQ632)/AX632</f>
        <v>0</v>
      </c>
      <c r="BB632">
        <f>(AO632-AU632)/AU632</f>
        <v>0</v>
      </c>
      <c r="BC632">
        <f>AN632/(AP632+AN632/AU632)</f>
        <v>0</v>
      </c>
      <c r="BD632" t="s">
        <v>292</v>
      </c>
      <c r="BE632">
        <v>0</v>
      </c>
      <c r="BF632">
        <f>IF(BE632&lt;&gt;0, BE632, BC632)</f>
        <v>0</v>
      </c>
      <c r="BG632">
        <f>1-BF632/AU632</f>
        <v>0</v>
      </c>
      <c r="BH632">
        <f>(AU632-AT632)/(AU632-BF632)</f>
        <v>0</v>
      </c>
      <c r="BI632">
        <f>(AO632-AU632)/(AO632-BF632)</f>
        <v>0</v>
      </c>
      <c r="BJ632">
        <f>(AU632-AT632)/(AU632-AN632)</f>
        <v>0</v>
      </c>
      <c r="BK632">
        <f>(AO632-AU632)/(AO632-AN632)</f>
        <v>0</v>
      </c>
      <c r="BL632">
        <f>(BH632*BF632/AT632)</f>
        <v>0</v>
      </c>
      <c r="BM632">
        <f>(1-BL632)</f>
        <v>0</v>
      </c>
      <c r="BN632">
        <f>$B$11*CL632+$C$11*CM632+$F$11*CN632*(1-CQ632)</f>
        <v>0</v>
      </c>
      <c r="BO632">
        <f>BN632*BP632</f>
        <v>0</v>
      </c>
      <c r="BP632">
        <f>($B$11*$D$9+$C$11*$D$9+$F$11*((DA632+CS632)/MAX(DA632+CS632+DB632, 0.1)*$I$9+DB632/MAX(DA632+CS632+DB632, 0.1)*$J$9))/($B$11+$C$11+$F$11)</f>
        <v>0</v>
      </c>
      <c r="BQ632">
        <f>($B$11*$K$9+$C$11*$K$9+$F$11*((DA632+CS632)/MAX(DA632+CS632+DB632, 0.1)*$P$9+DB632/MAX(DA632+CS632+DB632, 0.1)*$Q$9))/($B$11+$C$11+$F$11)</f>
        <v>0</v>
      </c>
      <c r="BR632">
        <v>6</v>
      </c>
      <c r="BS632">
        <v>0.5</v>
      </c>
      <c r="BT632" t="s">
        <v>293</v>
      </c>
      <c r="BU632">
        <v>2</v>
      </c>
      <c r="BV632">
        <v>1626127543.6</v>
      </c>
      <c r="BW632">
        <v>400.695</v>
      </c>
      <c r="BX632">
        <v>420.002333333333</v>
      </c>
      <c r="BY632">
        <v>21.7603666666667</v>
      </c>
      <c r="BZ632">
        <v>14.4971</v>
      </c>
      <c r="CA632">
        <v>398.567333333333</v>
      </c>
      <c r="CB632">
        <v>21.6696666666667</v>
      </c>
      <c r="CC632">
        <v>899.988333333333</v>
      </c>
      <c r="CD632">
        <v>100.772</v>
      </c>
      <c r="CE632">
        <v>0.114449666666667</v>
      </c>
      <c r="CF632">
        <v>37.0827666666667</v>
      </c>
      <c r="CG632">
        <v>34.2283666666667</v>
      </c>
      <c r="CH632">
        <v>999.9</v>
      </c>
      <c r="CI632">
        <v>0</v>
      </c>
      <c r="CJ632">
        <v>0</v>
      </c>
      <c r="CK632">
        <v>9993.96</v>
      </c>
      <c r="CL632">
        <v>0</v>
      </c>
      <c r="CM632">
        <v>0.221023</v>
      </c>
      <c r="CN632">
        <v>1459.98333333333</v>
      </c>
      <c r="CO632">
        <v>0.972992</v>
      </c>
      <c r="CP632">
        <v>0.0270076</v>
      </c>
      <c r="CQ632">
        <v>0</v>
      </c>
      <c r="CR632">
        <v>883.608333333333</v>
      </c>
      <c r="CS632">
        <v>4.99999</v>
      </c>
      <c r="CT632">
        <v>13037.1</v>
      </c>
      <c r="CU632">
        <v>12728.1666666667</v>
      </c>
      <c r="CV632">
        <v>42.062</v>
      </c>
      <c r="CW632">
        <v>43.25</v>
      </c>
      <c r="CX632">
        <v>42.75</v>
      </c>
      <c r="CY632">
        <v>43</v>
      </c>
      <c r="CZ632">
        <v>44.937</v>
      </c>
      <c r="DA632">
        <v>1415.68333333333</v>
      </c>
      <c r="DB632">
        <v>39.3</v>
      </c>
      <c r="DC632">
        <v>0</v>
      </c>
      <c r="DD632">
        <v>1626127554.1</v>
      </c>
      <c r="DE632">
        <v>0</v>
      </c>
      <c r="DF632">
        <v>883.790769230769</v>
      </c>
      <c r="DG632">
        <v>-1.10153845713066</v>
      </c>
      <c r="DH632">
        <v>-19.8495726605529</v>
      </c>
      <c r="DI632">
        <v>13039.1923076923</v>
      </c>
      <c r="DJ632">
        <v>15</v>
      </c>
      <c r="DK632">
        <v>1626126261</v>
      </c>
      <c r="DL632" t="s">
        <v>294</v>
      </c>
      <c r="DM632">
        <v>1626126255</v>
      </c>
      <c r="DN632">
        <v>1626126261</v>
      </c>
      <c r="DO632">
        <v>7</v>
      </c>
      <c r="DP632">
        <v>0.339</v>
      </c>
      <c r="DQ632">
        <v>0.02</v>
      </c>
      <c r="DR632">
        <v>2.158</v>
      </c>
      <c r="DS632">
        <v>-0.064</v>
      </c>
      <c r="DT632">
        <v>420</v>
      </c>
      <c r="DU632">
        <v>4</v>
      </c>
      <c r="DV632">
        <v>0.09</v>
      </c>
      <c r="DW632">
        <v>0.05</v>
      </c>
      <c r="DX632">
        <v>-19.3329536585366</v>
      </c>
      <c r="DY632">
        <v>0.271076655052228</v>
      </c>
      <c r="DZ632">
        <v>0.036121847301443</v>
      </c>
      <c r="EA632">
        <v>1</v>
      </c>
      <c r="EB632">
        <v>883.890151515152</v>
      </c>
      <c r="EC632">
        <v>-1.13923180934567</v>
      </c>
      <c r="ED632">
        <v>0.210334239235249</v>
      </c>
      <c r="EE632">
        <v>1</v>
      </c>
      <c r="EF632">
        <v>7.22352853658537</v>
      </c>
      <c r="EG632">
        <v>0.151679163763067</v>
      </c>
      <c r="EH632">
        <v>0.0199049309445474</v>
      </c>
      <c r="EI632">
        <v>0</v>
      </c>
      <c r="EJ632">
        <v>2</v>
      </c>
      <c r="EK632">
        <v>3</v>
      </c>
      <c r="EL632" t="s">
        <v>340</v>
      </c>
      <c r="EM632">
        <v>100</v>
      </c>
      <c r="EN632">
        <v>100</v>
      </c>
      <c r="EO632">
        <v>2.128</v>
      </c>
      <c r="EP632">
        <v>0.0909</v>
      </c>
      <c r="EQ632">
        <v>1.36772170046793</v>
      </c>
      <c r="ER632">
        <v>0.00225868272383977</v>
      </c>
      <c r="ES632">
        <v>-9.96746185667655e-07</v>
      </c>
      <c r="ET632">
        <v>2.83711317370827e-10</v>
      </c>
      <c r="EU632">
        <v>-0.063082517618382</v>
      </c>
      <c r="EV632">
        <v>-0.00217948432402501</v>
      </c>
      <c r="EW632">
        <v>0.000453263451741206</v>
      </c>
      <c r="EX632">
        <v>-1.16319206543697e-06</v>
      </c>
      <c r="EY632">
        <v>-2</v>
      </c>
      <c r="EZ632">
        <v>2196</v>
      </c>
      <c r="FA632">
        <v>1</v>
      </c>
      <c r="FB632">
        <v>25</v>
      </c>
      <c r="FC632">
        <v>21.5</v>
      </c>
      <c r="FD632">
        <v>21.4</v>
      </c>
      <c r="FE632">
        <v>18</v>
      </c>
      <c r="FF632">
        <v>952.614</v>
      </c>
      <c r="FG632">
        <v>440.874</v>
      </c>
      <c r="FH632">
        <v>45.5043</v>
      </c>
      <c r="FI632">
        <v>26.1888</v>
      </c>
      <c r="FJ632">
        <v>30.0005</v>
      </c>
      <c r="FK632">
        <v>25.9492</v>
      </c>
      <c r="FL632">
        <v>25.9488</v>
      </c>
      <c r="FM632">
        <v>25.5229</v>
      </c>
      <c r="FN632">
        <v>23.0133</v>
      </c>
      <c r="FO632">
        <v>0</v>
      </c>
      <c r="FP632">
        <v>47.5</v>
      </c>
      <c r="FQ632">
        <v>420</v>
      </c>
      <c r="FR632">
        <v>14.6681</v>
      </c>
      <c r="FS632">
        <v>101.377</v>
      </c>
      <c r="FT632">
        <v>101.971</v>
      </c>
    </row>
    <row r="633" spans="1:176">
      <c r="A633">
        <v>617</v>
      </c>
      <c r="B633">
        <v>1626127546.6</v>
      </c>
      <c r="C633">
        <v>1232.09999990463</v>
      </c>
      <c r="D633" t="s">
        <v>1528</v>
      </c>
      <c r="E633" t="s">
        <v>1529</v>
      </c>
      <c r="F633">
        <v>1</v>
      </c>
      <c r="I633">
        <v>1626127545.6</v>
      </c>
      <c r="J633">
        <f>(K633)/1000</f>
        <v>0</v>
      </c>
      <c r="K633">
        <f>1000*CC633*AI633*(BY633-BZ633)/(100*BR633*(1000-AI633*BY633))</f>
        <v>0</v>
      </c>
      <c r="L633">
        <f>CC633*AI633*(BX633-BW633*(1000-AI633*BZ633)/(1000-AI633*BY633))/(100*BR633)</f>
        <v>0</v>
      </c>
      <c r="M633">
        <f>BW633 - IF(AI633&gt;1, L633*BR633*100.0/(AK633*CK633), 0)</f>
        <v>0</v>
      </c>
      <c r="N633">
        <f>((T633-J633/2)*M633-L633)/(T633+J633/2)</f>
        <v>0</v>
      </c>
      <c r="O633">
        <f>N633*(CD633+CE633)/1000.0</f>
        <v>0</v>
      </c>
      <c r="P633">
        <f>(BW633 - IF(AI633&gt;1, L633*BR633*100.0/(AK633*CK633), 0))*(CD633+CE633)/1000.0</f>
        <v>0</v>
      </c>
      <c r="Q633">
        <f>2.0/((1/S633-1/R633)+SIGN(S633)*SQRT((1/S633-1/R633)*(1/S633-1/R633) + 4*BS633/((BS633+1)*(BS633+1))*(2*1/S633*1/R633-1/R633*1/R633)))</f>
        <v>0</v>
      </c>
      <c r="R633">
        <f>IF(LEFT(BT633,1)&lt;&gt;"0",IF(LEFT(BT633,1)="1",3.0,BU633),$D$5+$E$5*(CK633*CD633/($K$5*1000))+$F$5*(CK633*CD633/($K$5*1000))*MAX(MIN(BR633,$J$5),$I$5)*MAX(MIN(BR633,$J$5),$I$5)+$G$5*MAX(MIN(BR633,$J$5),$I$5)*(CK633*CD633/($K$5*1000))+$H$5*(CK633*CD633/($K$5*1000))*(CK633*CD633/($K$5*1000)))</f>
        <v>0</v>
      </c>
      <c r="S633">
        <f>J633*(1000-(1000*0.61365*exp(17.502*W633/(240.97+W633))/(CD633+CE633)+BY633)/2)/(1000*0.61365*exp(17.502*W633/(240.97+W633))/(CD633+CE633)-BY633)</f>
        <v>0</v>
      </c>
      <c r="T633">
        <f>1/((BS633+1)/(Q633/1.6)+1/(R633/1.37)) + BS633/((BS633+1)/(Q633/1.6) + BS633/(R633/1.37))</f>
        <v>0</v>
      </c>
      <c r="U633">
        <f>(BN633*BQ633)</f>
        <v>0</v>
      </c>
      <c r="V633">
        <f>(CF633+(U633+2*0.95*5.67E-8*(((CF633+$B$7)+273)^4-(CF633+273)^4)-44100*J633)/(1.84*29.3*R633+8*0.95*5.67E-8*(CF633+273)^3))</f>
        <v>0</v>
      </c>
      <c r="W633">
        <f>($C$7*CG633+$D$7*CH633+$E$7*V633)</f>
        <v>0</v>
      </c>
      <c r="X633">
        <f>0.61365*exp(17.502*W633/(240.97+W633))</f>
        <v>0</v>
      </c>
      <c r="Y633">
        <f>(Z633/AA633*100)</f>
        <v>0</v>
      </c>
      <c r="Z633">
        <f>BY633*(CD633+CE633)/1000</f>
        <v>0</v>
      </c>
      <c r="AA633">
        <f>0.61365*exp(17.502*CF633/(240.97+CF633))</f>
        <v>0</v>
      </c>
      <c r="AB633">
        <f>(X633-BY633*(CD633+CE633)/1000)</f>
        <v>0</v>
      </c>
      <c r="AC633">
        <f>(-J633*44100)</f>
        <v>0</v>
      </c>
      <c r="AD633">
        <f>2*29.3*R633*0.92*(CF633-W633)</f>
        <v>0</v>
      </c>
      <c r="AE633">
        <f>2*0.95*5.67E-8*(((CF633+$B$7)+273)^4-(W633+273)^4)</f>
        <v>0</v>
      </c>
      <c r="AF633">
        <f>U633+AE633+AC633+AD633</f>
        <v>0</v>
      </c>
      <c r="AG633">
        <v>6</v>
      </c>
      <c r="AH633">
        <v>1</v>
      </c>
      <c r="AI633">
        <f>IF(AG633*$H$13&gt;=AK633,1.0,(AK633/(AK633-AG633*$H$13)))</f>
        <v>0</v>
      </c>
      <c r="AJ633">
        <f>(AI633-1)*100</f>
        <v>0</v>
      </c>
      <c r="AK633">
        <f>MAX(0,($B$13+$C$13*CK633)/(1+$D$13*CK633)*CD633/(CF633+273)*$E$13)</f>
        <v>0</v>
      </c>
      <c r="AL633" t="s">
        <v>292</v>
      </c>
      <c r="AM633" t="s">
        <v>292</v>
      </c>
      <c r="AN633">
        <v>0</v>
      </c>
      <c r="AO633">
        <v>0</v>
      </c>
      <c r="AP633">
        <f>1-AN633/AO633</f>
        <v>0</v>
      </c>
      <c r="AQ633">
        <v>0</v>
      </c>
      <c r="AR633" t="s">
        <v>292</v>
      </c>
      <c r="AS633" t="s">
        <v>292</v>
      </c>
      <c r="AT633">
        <v>0</v>
      </c>
      <c r="AU633">
        <v>0</v>
      </c>
      <c r="AV633">
        <f>1-AT633/AU633</f>
        <v>0</v>
      </c>
      <c r="AW633">
        <v>0.5</v>
      </c>
      <c r="AX633">
        <f>BO633</f>
        <v>0</v>
      </c>
      <c r="AY633">
        <f>L633</f>
        <v>0</v>
      </c>
      <c r="AZ633">
        <f>AV633*AW633*AX633</f>
        <v>0</v>
      </c>
      <c r="BA633">
        <f>(AY633-AQ633)/AX633</f>
        <v>0</v>
      </c>
      <c r="BB633">
        <f>(AO633-AU633)/AU633</f>
        <v>0</v>
      </c>
      <c r="BC633">
        <f>AN633/(AP633+AN633/AU633)</f>
        <v>0</v>
      </c>
      <c r="BD633" t="s">
        <v>292</v>
      </c>
      <c r="BE633">
        <v>0</v>
      </c>
      <c r="BF633">
        <f>IF(BE633&lt;&gt;0, BE633, BC633)</f>
        <v>0</v>
      </c>
      <c r="BG633">
        <f>1-BF633/AU633</f>
        <v>0</v>
      </c>
      <c r="BH633">
        <f>(AU633-AT633)/(AU633-BF633)</f>
        <v>0</v>
      </c>
      <c r="BI633">
        <f>(AO633-AU633)/(AO633-BF633)</f>
        <v>0</v>
      </c>
      <c r="BJ633">
        <f>(AU633-AT633)/(AU633-AN633)</f>
        <v>0</v>
      </c>
      <c r="BK633">
        <f>(AO633-AU633)/(AO633-AN633)</f>
        <v>0</v>
      </c>
      <c r="BL633">
        <f>(BH633*BF633/AT633)</f>
        <v>0</v>
      </c>
      <c r="BM633">
        <f>(1-BL633)</f>
        <v>0</v>
      </c>
      <c r="BN633">
        <f>$B$11*CL633+$C$11*CM633+$F$11*CN633*(1-CQ633)</f>
        <v>0</v>
      </c>
      <c r="BO633">
        <f>BN633*BP633</f>
        <v>0</v>
      </c>
      <c r="BP633">
        <f>($B$11*$D$9+$C$11*$D$9+$F$11*((DA633+CS633)/MAX(DA633+CS633+DB633, 0.1)*$I$9+DB633/MAX(DA633+CS633+DB633, 0.1)*$J$9))/($B$11+$C$11+$F$11)</f>
        <v>0</v>
      </c>
      <c r="BQ633">
        <f>($B$11*$K$9+$C$11*$K$9+$F$11*((DA633+CS633)/MAX(DA633+CS633+DB633, 0.1)*$P$9+DB633/MAX(DA633+CS633+DB633, 0.1)*$Q$9))/($B$11+$C$11+$F$11)</f>
        <v>0</v>
      </c>
      <c r="BR633">
        <v>6</v>
      </c>
      <c r="BS633">
        <v>0.5</v>
      </c>
      <c r="BT633" t="s">
        <v>293</v>
      </c>
      <c r="BU633">
        <v>2</v>
      </c>
      <c r="BV633">
        <v>1626127545.6</v>
      </c>
      <c r="BW633">
        <v>400.726333333333</v>
      </c>
      <c r="BX633">
        <v>420.003666666667</v>
      </c>
      <c r="BY633">
        <v>21.7832333333333</v>
      </c>
      <c r="BZ633">
        <v>14.5154666666667</v>
      </c>
      <c r="CA633">
        <v>398.598666666667</v>
      </c>
      <c r="CB633">
        <v>21.6922</v>
      </c>
      <c r="CC633">
        <v>900.010333333333</v>
      </c>
      <c r="CD633">
        <v>100.771666666667</v>
      </c>
      <c r="CE633">
        <v>0.114450333333333</v>
      </c>
      <c r="CF633">
        <v>37.1088666666667</v>
      </c>
      <c r="CG633">
        <v>34.2476666666667</v>
      </c>
      <c r="CH633">
        <v>999.9</v>
      </c>
      <c r="CI633">
        <v>0</v>
      </c>
      <c r="CJ633">
        <v>0</v>
      </c>
      <c r="CK633">
        <v>9994.16666666667</v>
      </c>
      <c r="CL633">
        <v>0</v>
      </c>
      <c r="CM633">
        <v>0.221023</v>
      </c>
      <c r="CN633">
        <v>1459.97333333333</v>
      </c>
      <c r="CO633">
        <v>0.972992</v>
      </c>
      <c r="CP633">
        <v>0.0270076</v>
      </c>
      <c r="CQ633">
        <v>0</v>
      </c>
      <c r="CR633">
        <v>883.443666666667</v>
      </c>
      <c r="CS633">
        <v>4.99999</v>
      </c>
      <c r="CT633">
        <v>13037.6333333333</v>
      </c>
      <c r="CU633">
        <v>12728.1</v>
      </c>
      <c r="CV633">
        <v>42.062</v>
      </c>
      <c r="CW633">
        <v>43.25</v>
      </c>
      <c r="CX633">
        <v>42.75</v>
      </c>
      <c r="CY633">
        <v>43.062</v>
      </c>
      <c r="CZ633">
        <v>44.937</v>
      </c>
      <c r="DA633">
        <v>1415.67333333333</v>
      </c>
      <c r="DB633">
        <v>39.3</v>
      </c>
      <c r="DC633">
        <v>0</v>
      </c>
      <c r="DD633">
        <v>1626127555.9</v>
      </c>
      <c r="DE633">
        <v>0</v>
      </c>
      <c r="DF633">
        <v>883.74488</v>
      </c>
      <c r="DG633">
        <v>-1.77546153459703</v>
      </c>
      <c r="DH633">
        <v>-14.6230769009558</v>
      </c>
      <c r="DI633">
        <v>13038.704</v>
      </c>
      <c r="DJ633">
        <v>15</v>
      </c>
      <c r="DK633">
        <v>1626126261</v>
      </c>
      <c r="DL633" t="s">
        <v>294</v>
      </c>
      <c r="DM633">
        <v>1626126255</v>
      </c>
      <c r="DN633">
        <v>1626126261</v>
      </c>
      <c r="DO633">
        <v>7</v>
      </c>
      <c r="DP633">
        <v>0.339</v>
      </c>
      <c r="DQ633">
        <v>0.02</v>
      </c>
      <c r="DR633">
        <v>2.158</v>
      </c>
      <c r="DS633">
        <v>-0.064</v>
      </c>
      <c r="DT633">
        <v>420</v>
      </c>
      <c r="DU633">
        <v>4</v>
      </c>
      <c r="DV633">
        <v>0.09</v>
      </c>
      <c r="DW633">
        <v>0.05</v>
      </c>
      <c r="DX633">
        <v>-19.3250341463415</v>
      </c>
      <c r="DY633">
        <v>0.255292682926859</v>
      </c>
      <c r="DZ633">
        <v>0.035112193766561</v>
      </c>
      <c r="EA633">
        <v>1</v>
      </c>
      <c r="EB633">
        <v>883.812575757576</v>
      </c>
      <c r="EC633">
        <v>-1.42205336849962</v>
      </c>
      <c r="ED633">
        <v>0.238187477764508</v>
      </c>
      <c r="EE633">
        <v>1</v>
      </c>
      <c r="EF633">
        <v>7.23011585365854</v>
      </c>
      <c r="EG633">
        <v>0.171776864111503</v>
      </c>
      <c r="EH633">
        <v>0.0217553548188868</v>
      </c>
      <c r="EI633">
        <v>0</v>
      </c>
      <c r="EJ633">
        <v>2</v>
      </c>
      <c r="EK633">
        <v>3</v>
      </c>
      <c r="EL633" t="s">
        <v>340</v>
      </c>
      <c r="EM633">
        <v>100</v>
      </c>
      <c r="EN633">
        <v>100</v>
      </c>
      <c r="EO633">
        <v>2.128</v>
      </c>
      <c r="EP633">
        <v>0.0912</v>
      </c>
      <c r="EQ633">
        <v>1.36772170046793</v>
      </c>
      <c r="ER633">
        <v>0.00225868272383977</v>
      </c>
      <c r="ES633">
        <v>-9.96746185667655e-07</v>
      </c>
      <c r="ET633">
        <v>2.83711317370827e-10</v>
      </c>
      <c r="EU633">
        <v>-0.063082517618382</v>
      </c>
      <c r="EV633">
        <v>-0.00217948432402501</v>
      </c>
      <c r="EW633">
        <v>0.000453263451741206</v>
      </c>
      <c r="EX633">
        <v>-1.16319206543697e-06</v>
      </c>
      <c r="EY633">
        <v>-2</v>
      </c>
      <c r="EZ633">
        <v>2196</v>
      </c>
      <c r="FA633">
        <v>1</v>
      </c>
      <c r="FB633">
        <v>25</v>
      </c>
      <c r="FC633">
        <v>21.5</v>
      </c>
      <c r="FD633">
        <v>21.4</v>
      </c>
      <c r="FE633">
        <v>18</v>
      </c>
      <c r="FF633">
        <v>952.638</v>
      </c>
      <c r="FG633">
        <v>440.821</v>
      </c>
      <c r="FH633">
        <v>45.5303</v>
      </c>
      <c r="FI633">
        <v>26.193</v>
      </c>
      <c r="FJ633">
        <v>30.0006</v>
      </c>
      <c r="FK633">
        <v>25.9522</v>
      </c>
      <c r="FL633">
        <v>25.9515</v>
      </c>
      <c r="FM633">
        <v>25.5236</v>
      </c>
      <c r="FN633">
        <v>23.0133</v>
      </c>
      <c r="FO633">
        <v>0</v>
      </c>
      <c r="FP633">
        <v>47.5</v>
      </c>
      <c r="FQ633">
        <v>420</v>
      </c>
      <c r="FR633">
        <v>14.6707</v>
      </c>
      <c r="FS633">
        <v>101.376</v>
      </c>
      <c r="FT633">
        <v>101.971</v>
      </c>
    </row>
    <row r="634" spans="1:176">
      <c r="A634">
        <v>618</v>
      </c>
      <c r="B634">
        <v>1626127548.6</v>
      </c>
      <c r="C634">
        <v>1234.09999990463</v>
      </c>
      <c r="D634" t="s">
        <v>1530</v>
      </c>
      <c r="E634" t="s">
        <v>1531</v>
      </c>
      <c r="F634">
        <v>1</v>
      </c>
      <c r="I634">
        <v>1626127547.6</v>
      </c>
      <c r="J634">
        <f>(K634)/1000</f>
        <v>0</v>
      </c>
      <c r="K634">
        <f>1000*CC634*AI634*(BY634-BZ634)/(100*BR634*(1000-AI634*BY634))</f>
        <v>0</v>
      </c>
      <c r="L634">
        <f>CC634*AI634*(BX634-BW634*(1000-AI634*BZ634)/(1000-AI634*BY634))/(100*BR634)</f>
        <v>0</v>
      </c>
      <c r="M634">
        <f>BW634 - IF(AI634&gt;1, L634*BR634*100.0/(AK634*CK634), 0)</f>
        <v>0</v>
      </c>
      <c r="N634">
        <f>((T634-J634/2)*M634-L634)/(T634+J634/2)</f>
        <v>0</v>
      </c>
      <c r="O634">
        <f>N634*(CD634+CE634)/1000.0</f>
        <v>0</v>
      </c>
      <c r="P634">
        <f>(BW634 - IF(AI634&gt;1, L634*BR634*100.0/(AK634*CK634), 0))*(CD634+CE634)/1000.0</f>
        <v>0</v>
      </c>
      <c r="Q634">
        <f>2.0/((1/S634-1/R634)+SIGN(S634)*SQRT((1/S634-1/R634)*(1/S634-1/R634) + 4*BS634/((BS634+1)*(BS634+1))*(2*1/S634*1/R634-1/R634*1/R634)))</f>
        <v>0</v>
      </c>
      <c r="R634">
        <f>IF(LEFT(BT634,1)&lt;&gt;"0",IF(LEFT(BT634,1)="1",3.0,BU634),$D$5+$E$5*(CK634*CD634/($K$5*1000))+$F$5*(CK634*CD634/($K$5*1000))*MAX(MIN(BR634,$J$5),$I$5)*MAX(MIN(BR634,$J$5),$I$5)+$G$5*MAX(MIN(BR634,$J$5),$I$5)*(CK634*CD634/($K$5*1000))+$H$5*(CK634*CD634/($K$5*1000))*(CK634*CD634/($K$5*1000)))</f>
        <v>0</v>
      </c>
      <c r="S634">
        <f>J634*(1000-(1000*0.61365*exp(17.502*W634/(240.97+W634))/(CD634+CE634)+BY634)/2)/(1000*0.61365*exp(17.502*W634/(240.97+W634))/(CD634+CE634)-BY634)</f>
        <v>0</v>
      </c>
      <c r="T634">
        <f>1/((BS634+1)/(Q634/1.6)+1/(R634/1.37)) + BS634/((BS634+1)/(Q634/1.6) + BS634/(R634/1.37))</f>
        <v>0</v>
      </c>
      <c r="U634">
        <f>(BN634*BQ634)</f>
        <v>0</v>
      </c>
      <c r="V634">
        <f>(CF634+(U634+2*0.95*5.67E-8*(((CF634+$B$7)+273)^4-(CF634+273)^4)-44100*J634)/(1.84*29.3*R634+8*0.95*5.67E-8*(CF634+273)^3))</f>
        <v>0</v>
      </c>
      <c r="W634">
        <f>($C$7*CG634+$D$7*CH634+$E$7*V634)</f>
        <v>0</v>
      </c>
      <c r="X634">
        <f>0.61365*exp(17.502*W634/(240.97+W634))</f>
        <v>0</v>
      </c>
      <c r="Y634">
        <f>(Z634/AA634*100)</f>
        <v>0</v>
      </c>
      <c r="Z634">
        <f>BY634*(CD634+CE634)/1000</f>
        <v>0</v>
      </c>
      <c r="AA634">
        <f>0.61365*exp(17.502*CF634/(240.97+CF634))</f>
        <v>0</v>
      </c>
      <c r="AB634">
        <f>(X634-BY634*(CD634+CE634)/1000)</f>
        <v>0</v>
      </c>
      <c r="AC634">
        <f>(-J634*44100)</f>
        <v>0</v>
      </c>
      <c r="AD634">
        <f>2*29.3*R634*0.92*(CF634-W634)</f>
        <v>0</v>
      </c>
      <c r="AE634">
        <f>2*0.95*5.67E-8*(((CF634+$B$7)+273)^4-(W634+273)^4)</f>
        <v>0</v>
      </c>
      <c r="AF634">
        <f>U634+AE634+AC634+AD634</f>
        <v>0</v>
      </c>
      <c r="AG634">
        <v>6</v>
      </c>
      <c r="AH634">
        <v>1</v>
      </c>
      <c r="AI634">
        <f>IF(AG634*$H$13&gt;=AK634,1.0,(AK634/(AK634-AG634*$H$13)))</f>
        <v>0</v>
      </c>
      <c r="AJ634">
        <f>(AI634-1)*100</f>
        <v>0</v>
      </c>
      <c r="AK634">
        <f>MAX(0,($B$13+$C$13*CK634)/(1+$D$13*CK634)*CD634/(CF634+273)*$E$13)</f>
        <v>0</v>
      </c>
      <c r="AL634" t="s">
        <v>292</v>
      </c>
      <c r="AM634" t="s">
        <v>292</v>
      </c>
      <c r="AN634">
        <v>0</v>
      </c>
      <c r="AO634">
        <v>0</v>
      </c>
      <c r="AP634">
        <f>1-AN634/AO634</f>
        <v>0</v>
      </c>
      <c r="AQ634">
        <v>0</v>
      </c>
      <c r="AR634" t="s">
        <v>292</v>
      </c>
      <c r="AS634" t="s">
        <v>292</v>
      </c>
      <c r="AT634">
        <v>0</v>
      </c>
      <c r="AU634">
        <v>0</v>
      </c>
      <c r="AV634">
        <f>1-AT634/AU634</f>
        <v>0</v>
      </c>
      <c r="AW634">
        <v>0.5</v>
      </c>
      <c r="AX634">
        <f>BO634</f>
        <v>0</v>
      </c>
      <c r="AY634">
        <f>L634</f>
        <v>0</v>
      </c>
      <c r="AZ634">
        <f>AV634*AW634*AX634</f>
        <v>0</v>
      </c>
      <c r="BA634">
        <f>(AY634-AQ634)/AX634</f>
        <v>0</v>
      </c>
      <c r="BB634">
        <f>(AO634-AU634)/AU634</f>
        <v>0</v>
      </c>
      <c r="BC634">
        <f>AN634/(AP634+AN634/AU634)</f>
        <v>0</v>
      </c>
      <c r="BD634" t="s">
        <v>292</v>
      </c>
      <c r="BE634">
        <v>0</v>
      </c>
      <c r="BF634">
        <f>IF(BE634&lt;&gt;0, BE634, BC634)</f>
        <v>0</v>
      </c>
      <c r="BG634">
        <f>1-BF634/AU634</f>
        <v>0</v>
      </c>
      <c r="BH634">
        <f>(AU634-AT634)/(AU634-BF634)</f>
        <v>0</v>
      </c>
      <c r="BI634">
        <f>(AO634-AU634)/(AO634-BF634)</f>
        <v>0</v>
      </c>
      <c r="BJ634">
        <f>(AU634-AT634)/(AU634-AN634)</f>
        <v>0</v>
      </c>
      <c r="BK634">
        <f>(AO634-AU634)/(AO634-AN634)</f>
        <v>0</v>
      </c>
      <c r="BL634">
        <f>(BH634*BF634/AT634)</f>
        <v>0</v>
      </c>
      <c r="BM634">
        <f>(1-BL634)</f>
        <v>0</v>
      </c>
      <c r="BN634">
        <f>$B$11*CL634+$C$11*CM634+$F$11*CN634*(1-CQ634)</f>
        <v>0</v>
      </c>
      <c r="BO634">
        <f>BN634*BP634</f>
        <v>0</v>
      </c>
      <c r="BP634">
        <f>($B$11*$D$9+$C$11*$D$9+$F$11*((DA634+CS634)/MAX(DA634+CS634+DB634, 0.1)*$I$9+DB634/MAX(DA634+CS634+DB634, 0.1)*$J$9))/($B$11+$C$11+$F$11)</f>
        <v>0</v>
      </c>
      <c r="BQ634">
        <f>($B$11*$K$9+$C$11*$K$9+$F$11*((DA634+CS634)/MAX(DA634+CS634+DB634, 0.1)*$P$9+DB634/MAX(DA634+CS634+DB634, 0.1)*$Q$9))/($B$11+$C$11+$F$11)</f>
        <v>0</v>
      </c>
      <c r="BR634">
        <v>6</v>
      </c>
      <c r="BS634">
        <v>0.5</v>
      </c>
      <c r="BT634" t="s">
        <v>293</v>
      </c>
      <c r="BU634">
        <v>2</v>
      </c>
      <c r="BV634">
        <v>1626127547.6</v>
      </c>
      <c r="BW634">
        <v>400.734333333333</v>
      </c>
      <c r="BX634">
        <v>419.977333333333</v>
      </c>
      <c r="BY634">
        <v>21.8121</v>
      </c>
      <c r="BZ634">
        <v>14.5453666666667</v>
      </c>
      <c r="CA634">
        <v>398.606666666667</v>
      </c>
      <c r="CB634">
        <v>21.7206</v>
      </c>
      <c r="CC634">
        <v>900.038666666667</v>
      </c>
      <c r="CD634">
        <v>100.772</v>
      </c>
      <c r="CE634">
        <v>0.114274</v>
      </c>
      <c r="CF634">
        <v>37.1347333333333</v>
      </c>
      <c r="CG634">
        <v>34.2712</v>
      </c>
      <c r="CH634">
        <v>999.9</v>
      </c>
      <c r="CI634">
        <v>0</v>
      </c>
      <c r="CJ634">
        <v>0</v>
      </c>
      <c r="CK634">
        <v>10007.0833333333</v>
      </c>
      <c r="CL634">
        <v>0</v>
      </c>
      <c r="CM634">
        <v>0.221023</v>
      </c>
      <c r="CN634">
        <v>1459.97</v>
      </c>
      <c r="CO634">
        <v>0.972992</v>
      </c>
      <c r="CP634">
        <v>0.0270076</v>
      </c>
      <c r="CQ634">
        <v>0</v>
      </c>
      <c r="CR634">
        <v>883.593</v>
      </c>
      <c r="CS634">
        <v>4.99999</v>
      </c>
      <c r="CT634">
        <v>13037.6333333333</v>
      </c>
      <c r="CU634">
        <v>12728.0333333333</v>
      </c>
      <c r="CV634">
        <v>42.062</v>
      </c>
      <c r="CW634">
        <v>43.25</v>
      </c>
      <c r="CX634">
        <v>42.7913333333333</v>
      </c>
      <c r="CY634">
        <v>43.062</v>
      </c>
      <c r="CZ634">
        <v>44.937</v>
      </c>
      <c r="DA634">
        <v>1415.67</v>
      </c>
      <c r="DB634">
        <v>39.3</v>
      </c>
      <c r="DC634">
        <v>0</v>
      </c>
      <c r="DD634">
        <v>1626127557.7</v>
      </c>
      <c r="DE634">
        <v>0</v>
      </c>
      <c r="DF634">
        <v>883.713692307692</v>
      </c>
      <c r="DG634">
        <v>-1.63514530277914</v>
      </c>
      <c r="DH634">
        <v>-12.2290598386385</v>
      </c>
      <c r="DI634">
        <v>13038.4038461538</v>
      </c>
      <c r="DJ634">
        <v>15</v>
      </c>
      <c r="DK634">
        <v>1626126261</v>
      </c>
      <c r="DL634" t="s">
        <v>294</v>
      </c>
      <c r="DM634">
        <v>1626126255</v>
      </c>
      <c r="DN634">
        <v>1626126261</v>
      </c>
      <c r="DO634">
        <v>7</v>
      </c>
      <c r="DP634">
        <v>0.339</v>
      </c>
      <c r="DQ634">
        <v>0.02</v>
      </c>
      <c r="DR634">
        <v>2.158</v>
      </c>
      <c r="DS634">
        <v>-0.064</v>
      </c>
      <c r="DT634">
        <v>420</v>
      </c>
      <c r="DU634">
        <v>4</v>
      </c>
      <c r="DV634">
        <v>0.09</v>
      </c>
      <c r="DW634">
        <v>0.05</v>
      </c>
      <c r="DX634">
        <v>-19.3106097560976</v>
      </c>
      <c r="DY634">
        <v>0.223225087108012</v>
      </c>
      <c r="DZ634">
        <v>0.030924651188979</v>
      </c>
      <c r="EA634">
        <v>1</v>
      </c>
      <c r="EB634">
        <v>883.774771428572</v>
      </c>
      <c r="EC634">
        <v>-1.31971819960934</v>
      </c>
      <c r="ED634">
        <v>0.233012701764673</v>
      </c>
      <c r="EE634">
        <v>1</v>
      </c>
      <c r="EF634">
        <v>7.2352143902439</v>
      </c>
      <c r="EG634">
        <v>0.199866271777001</v>
      </c>
      <c r="EH634">
        <v>0.0235525464470489</v>
      </c>
      <c r="EI634">
        <v>0</v>
      </c>
      <c r="EJ634">
        <v>2</v>
      </c>
      <c r="EK634">
        <v>3</v>
      </c>
      <c r="EL634" t="s">
        <v>340</v>
      </c>
      <c r="EM634">
        <v>100</v>
      </c>
      <c r="EN634">
        <v>100</v>
      </c>
      <c r="EO634">
        <v>2.128</v>
      </c>
      <c r="EP634">
        <v>0.0918</v>
      </c>
      <c r="EQ634">
        <v>1.36772170046793</v>
      </c>
      <c r="ER634">
        <v>0.00225868272383977</v>
      </c>
      <c r="ES634">
        <v>-9.96746185667655e-07</v>
      </c>
      <c r="ET634">
        <v>2.83711317370827e-10</v>
      </c>
      <c r="EU634">
        <v>-0.063082517618382</v>
      </c>
      <c r="EV634">
        <v>-0.00217948432402501</v>
      </c>
      <c r="EW634">
        <v>0.000453263451741206</v>
      </c>
      <c r="EX634">
        <v>-1.16319206543697e-06</v>
      </c>
      <c r="EY634">
        <v>-2</v>
      </c>
      <c r="EZ634">
        <v>2196</v>
      </c>
      <c r="FA634">
        <v>1</v>
      </c>
      <c r="FB634">
        <v>25</v>
      </c>
      <c r="FC634">
        <v>21.6</v>
      </c>
      <c r="FD634">
        <v>21.5</v>
      </c>
      <c r="FE634">
        <v>18</v>
      </c>
      <c r="FF634">
        <v>952.477</v>
      </c>
      <c r="FG634">
        <v>440.756</v>
      </c>
      <c r="FH634">
        <v>45.556</v>
      </c>
      <c r="FI634">
        <v>26.1963</v>
      </c>
      <c r="FJ634">
        <v>30.0008</v>
      </c>
      <c r="FK634">
        <v>25.9549</v>
      </c>
      <c r="FL634">
        <v>25.9547</v>
      </c>
      <c r="FM634">
        <v>25.5255</v>
      </c>
      <c r="FN634">
        <v>23.0133</v>
      </c>
      <c r="FO634">
        <v>0</v>
      </c>
      <c r="FP634">
        <v>47.5</v>
      </c>
      <c r="FQ634">
        <v>420</v>
      </c>
      <c r="FR634">
        <v>14.6667</v>
      </c>
      <c r="FS634">
        <v>101.378</v>
      </c>
      <c r="FT634">
        <v>101.97</v>
      </c>
    </row>
    <row r="635" spans="1:176">
      <c r="A635">
        <v>619</v>
      </c>
      <c r="B635">
        <v>1626127550.6</v>
      </c>
      <c r="C635">
        <v>1236.09999990463</v>
      </c>
      <c r="D635" t="s">
        <v>1532</v>
      </c>
      <c r="E635" t="s">
        <v>1533</v>
      </c>
      <c r="F635">
        <v>1</v>
      </c>
      <c r="I635">
        <v>1626127549.6</v>
      </c>
      <c r="J635">
        <f>(K635)/1000</f>
        <v>0</v>
      </c>
      <c r="K635">
        <f>1000*CC635*AI635*(BY635-BZ635)/(100*BR635*(1000-AI635*BY635))</f>
        <v>0</v>
      </c>
      <c r="L635">
        <f>CC635*AI635*(BX635-BW635*(1000-AI635*BZ635)/(1000-AI635*BY635))/(100*BR635)</f>
        <v>0</v>
      </c>
      <c r="M635">
        <f>BW635 - IF(AI635&gt;1, L635*BR635*100.0/(AK635*CK635), 0)</f>
        <v>0</v>
      </c>
      <c r="N635">
        <f>((T635-J635/2)*M635-L635)/(T635+J635/2)</f>
        <v>0</v>
      </c>
      <c r="O635">
        <f>N635*(CD635+CE635)/1000.0</f>
        <v>0</v>
      </c>
      <c r="P635">
        <f>(BW635 - IF(AI635&gt;1, L635*BR635*100.0/(AK635*CK635), 0))*(CD635+CE635)/1000.0</f>
        <v>0</v>
      </c>
      <c r="Q635">
        <f>2.0/((1/S635-1/R635)+SIGN(S635)*SQRT((1/S635-1/R635)*(1/S635-1/R635) + 4*BS635/((BS635+1)*(BS635+1))*(2*1/S635*1/R635-1/R635*1/R635)))</f>
        <v>0</v>
      </c>
      <c r="R635">
        <f>IF(LEFT(BT635,1)&lt;&gt;"0",IF(LEFT(BT635,1)="1",3.0,BU635),$D$5+$E$5*(CK635*CD635/($K$5*1000))+$F$5*(CK635*CD635/($K$5*1000))*MAX(MIN(BR635,$J$5),$I$5)*MAX(MIN(BR635,$J$5),$I$5)+$G$5*MAX(MIN(BR635,$J$5),$I$5)*(CK635*CD635/($K$5*1000))+$H$5*(CK635*CD635/($K$5*1000))*(CK635*CD635/($K$5*1000)))</f>
        <v>0</v>
      </c>
      <c r="S635">
        <f>J635*(1000-(1000*0.61365*exp(17.502*W635/(240.97+W635))/(CD635+CE635)+BY635)/2)/(1000*0.61365*exp(17.502*W635/(240.97+W635))/(CD635+CE635)-BY635)</f>
        <v>0</v>
      </c>
      <c r="T635">
        <f>1/((BS635+1)/(Q635/1.6)+1/(R635/1.37)) + BS635/((BS635+1)/(Q635/1.6) + BS635/(R635/1.37))</f>
        <v>0</v>
      </c>
      <c r="U635">
        <f>(BN635*BQ635)</f>
        <v>0</v>
      </c>
      <c r="V635">
        <f>(CF635+(U635+2*0.95*5.67E-8*(((CF635+$B$7)+273)^4-(CF635+273)^4)-44100*J635)/(1.84*29.3*R635+8*0.95*5.67E-8*(CF635+273)^3))</f>
        <v>0</v>
      </c>
      <c r="W635">
        <f>($C$7*CG635+$D$7*CH635+$E$7*V635)</f>
        <v>0</v>
      </c>
      <c r="X635">
        <f>0.61365*exp(17.502*W635/(240.97+W635))</f>
        <v>0</v>
      </c>
      <c r="Y635">
        <f>(Z635/AA635*100)</f>
        <v>0</v>
      </c>
      <c r="Z635">
        <f>BY635*(CD635+CE635)/1000</f>
        <v>0</v>
      </c>
      <c r="AA635">
        <f>0.61365*exp(17.502*CF635/(240.97+CF635))</f>
        <v>0</v>
      </c>
      <c r="AB635">
        <f>(X635-BY635*(CD635+CE635)/1000)</f>
        <v>0</v>
      </c>
      <c r="AC635">
        <f>(-J635*44100)</f>
        <v>0</v>
      </c>
      <c r="AD635">
        <f>2*29.3*R635*0.92*(CF635-W635)</f>
        <v>0</v>
      </c>
      <c r="AE635">
        <f>2*0.95*5.67E-8*(((CF635+$B$7)+273)^4-(W635+273)^4)</f>
        <v>0</v>
      </c>
      <c r="AF635">
        <f>U635+AE635+AC635+AD635</f>
        <v>0</v>
      </c>
      <c r="AG635">
        <v>6</v>
      </c>
      <c r="AH635">
        <v>1</v>
      </c>
      <c r="AI635">
        <f>IF(AG635*$H$13&gt;=AK635,1.0,(AK635/(AK635-AG635*$H$13)))</f>
        <v>0</v>
      </c>
      <c r="AJ635">
        <f>(AI635-1)*100</f>
        <v>0</v>
      </c>
      <c r="AK635">
        <f>MAX(0,($B$13+$C$13*CK635)/(1+$D$13*CK635)*CD635/(CF635+273)*$E$13)</f>
        <v>0</v>
      </c>
      <c r="AL635" t="s">
        <v>292</v>
      </c>
      <c r="AM635" t="s">
        <v>292</v>
      </c>
      <c r="AN635">
        <v>0</v>
      </c>
      <c r="AO635">
        <v>0</v>
      </c>
      <c r="AP635">
        <f>1-AN635/AO635</f>
        <v>0</v>
      </c>
      <c r="AQ635">
        <v>0</v>
      </c>
      <c r="AR635" t="s">
        <v>292</v>
      </c>
      <c r="AS635" t="s">
        <v>292</v>
      </c>
      <c r="AT635">
        <v>0</v>
      </c>
      <c r="AU635">
        <v>0</v>
      </c>
      <c r="AV635">
        <f>1-AT635/AU635</f>
        <v>0</v>
      </c>
      <c r="AW635">
        <v>0.5</v>
      </c>
      <c r="AX635">
        <f>BO635</f>
        <v>0</v>
      </c>
      <c r="AY635">
        <f>L635</f>
        <v>0</v>
      </c>
      <c r="AZ635">
        <f>AV635*AW635*AX635</f>
        <v>0</v>
      </c>
      <c r="BA635">
        <f>(AY635-AQ635)/AX635</f>
        <v>0</v>
      </c>
      <c r="BB635">
        <f>(AO635-AU635)/AU635</f>
        <v>0</v>
      </c>
      <c r="BC635">
        <f>AN635/(AP635+AN635/AU635)</f>
        <v>0</v>
      </c>
      <c r="BD635" t="s">
        <v>292</v>
      </c>
      <c r="BE635">
        <v>0</v>
      </c>
      <c r="BF635">
        <f>IF(BE635&lt;&gt;0, BE635, BC635)</f>
        <v>0</v>
      </c>
      <c r="BG635">
        <f>1-BF635/AU635</f>
        <v>0</v>
      </c>
      <c r="BH635">
        <f>(AU635-AT635)/(AU635-BF635)</f>
        <v>0</v>
      </c>
      <c r="BI635">
        <f>(AO635-AU635)/(AO635-BF635)</f>
        <v>0</v>
      </c>
      <c r="BJ635">
        <f>(AU635-AT635)/(AU635-AN635)</f>
        <v>0</v>
      </c>
      <c r="BK635">
        <f>(AO635-AU635)/(AO635-AN635)</f>
        <v>0</v>
      </c>
      <c r="BL635">
        <f>(BH635*BF635/AT635)</f>
        <v>0</v>
      </c>
      <c r="BM635">
        <f>(1-BL635)</f>
        <v>0</v>
      </c>
      <c r="BN635">
        <f>$B$11*CL635+$C$11*CM635+$F$11*CN635*(1-CQ635)</f>
        <v>0</v>
      </c>
      <c r="BO635">
        <f>BN635*BP635</f>
        <v>0</v>
      </c>
      <c r="BP635">
        <f>($B$11*$D$9+$C$11*$D$9+$F$11*((DA635+CS635)/MAX(DA635+CS635+DB635, 0.1)*$I$9+DB635/MAX(DA635+CS635+DB635, 0.1)*$J$9))/($B$11+$C$11+$F$11)</f>
        <v>0</v>
      </c>
      <c r="BQ635">
        <f>($B$11*$K$9+$C$11*$K$9+$F$11*((DA635+CS635)/MAX(DA635+CS635+DB635, 0.1)*$P$9+DB635/MAX(DA635+CS635+DB635, 0.1)*$Q$9))/($B$11+$C$11+$F$11)</f>
        <v>0</v>
      </c>
      <c r="BR635">
        <v>6</v>
      </c>
      <c r="BS635">
        <v>0.5</v>
      </c>
      <c r="BT635" t="s">
        <v>293</v>
      </c>
      <c r="BU635">
        <v>2</v>
      </c>
      <c r="BV635">
        <v>1626127549.6</v>
      </c>
      <c r="BW635">
        <v>400.712333333333</v>
      </c>
      <c r="BX635">
        <v>419.938</v>
      </c>
      <c r="BY635">
        <v>21.8492</v>
      </c>
      <c r="BZ635">
        <v>14.5780666666667</v>
      </c>
      <c r="CA635">
        <v>398.584666666667</v>
      </c>
      <c r="CB635">
        <v>21.7571333333333</v>
      </c>
      <c r="CC635">
        <v>899.982333333333</v>
      </c>
      <c r="CD635">
        <v>100.771666666667</v>
      </c>
      <c r="CE635">
        <v>0.114386666666667</v>
      </c>
      <c r="CF635">
        <v>37.1584</v>
      </c>
      <c r="CG635">
        <v>34.2986333333333</v>
      </c>
      <c r="CH635">
        <v>999.9</v>
      </c>
      <c r="CI635">
        <v>0</v>
      </c>
      <c r="CJ635">
        <v>0</v>
      </c>
      <c r="CK635">
        <v>10005.6</v>
      </c>
      <c r="CL635">
        <v>0</v>
      </c>
      <c r="CM635">
        <v>0.221023</v>
      </c>
      <c r="CN635">
        <v>1459.97</v>
      </c>
      <c r="CO635">
        <v>0.972992</v>
      </c>
      <c r="CP635">
        <v>0.0270076</v>
      </c>
      <c r="CQ635">
        <v>0</v>
      </c>
      <c r="CR635">
        <v>883.52</v>
      </c>
      <c r="CS635">
        <v>4.99999</v>
      </c>
      <c r="CT635">
        <v>13036.3333333333</v>
      </c>
      <c r="CU635">
        <v>12728.0666666667</v>
      </c>
      <c r="CV635">
        <v>42.062</v>
      </c>
      <c r="CW635">
        <v>43.25</v>
      </c>
      <c r="CX635">
        <v>42.812</v>
      </c>
      <c r="CY635">
        <v>43.0206666666667</v>
      </c>
      <c r="CZ635">
        <v>44.937</v>
      </c>
      <c r="DA635">
        <v>1415.67</v>
      </c>
      <c r="DB635">
        <v>39.3</v>
      </c>
      <c r="DC635">
        <v>0</v>
      </c>
      <c r="DD635">
        <v>1626127560.1</v>
      </c>
      <c r="DE635">
        <v>0</v>
      </c>
      <c r="DF635">
        <v>883.650846153846</v>
      </c>
      <c r="DG635">
        <v>-1.44300854716794</v>
      </c>
      <c r="DH635">
        <v>-11.2410256456606</v>
      </c>
      <c r="DI635">
        <v>13037.8230769231</v>
      </c>
      <c r="DJ635">
        <v>15</v>
      </c>
      <c r="DK635">
        <v>1626126261</v>
      </c>
      <c r="DL635" t="s">
        <v>294</v>
      </c>
      <c r="DM635">
        <v>1626126255</v>
      </c>
      <c r="DN635">
        <v>1626126261</v>
      </c>
      <c r="DO635">
        <v>7</v>
      </c>
      <c r="DP635">
        <v>0.339</v>
      </c>
      <c r="DQ635">
        <v>0.02</v>
      </c>
      <c r="DR635">
        <v>2.158</v>
      </c>
      <c r="DS635">
        <v>-0.064</v>
      </c>
      <c r="DT635">
        <v>420</v>
      </c>
      <c r="DU635">
        <v>4</v>
      </c>
      <c r="DV635">
        <v>0.09</v>
      </c>
      <c r="DW635">
        <v>0.05</v>
      </c>
      <c r="DX635">
        <v>-19.2983682926829</v>
      </c>
      <c r="DY635">
        <v>0.264955400696833</v>
      </c>
      <c r="DZ635">
        <v>0.0353903972026061</v>
      </c>
      <c r="EA635">
        <v>1</v>
      </c>
      <c r="EB635">
        <v>883.730727272727</v>
      </c>
      <c r="EC635">
        <v>-1.16069297726697</v>
      </c>
      <c r="ED635">
        <v>0.224329070074389</v>
      </c>
      <c r="EE635">
        <v>1</v>
      </c>
      <c r="EF635">
        <v>7.23912292682927</v>
      </c>
      <c r="EG635">
        <v>0.240785435540071</v>
      </c>
      <c r="EH635">
        <v>0.0254548322350905</v>
      </c>
      <c r="EI635">
        <v>0</v>
      </c>
      <c r="EJ635">
        <v>2</v>
      </c>
      <c r="EK635">
        <v>3</v>
      </c>
      <c r="EL635" t="s">
        <v>340</v>
      </c>
      <c r="EM635">
        <v>100</v>
      </c>
      <c r="EN635">
        <v>100</v>
      </c>
      <c r="EO635">
        <v>2.128</v>
      </c>
      <c r="EP635">
        <v>0.0924</v>
      </c>
      <c r="EQ635">
        <v>1.36772170046793</v>
      </c>
      <c r="ER635">
        <v>0.00225868272383977</v>
      </c>
      <c r="ES635">
        <v>-9.96746185667655e-07</v>
      </c>
      <c r="ET635">
        <v>2.83711317370827e-10</v>
      </c>
      <c r="EU635">
        <v>-0.063082517618382</v>
      </c>
      <c r="EV635">
        <v>-0.00217948432402501</v>
      </c>
      <c r="EW635">
        <v>0.000453263451741206</v>
      </c>
      <c r="EX635">
        <v>-1.16319206543697e-06</v>
      </c>
      <c r="EY635">
        <v>-2</v>
      </c>
      <c r="EZ635">
        <v>2196</v>
      </c>
      <c r="FA635">
        <v>1</v>
      </c>
      <c r="FB635">
        <v>25</v>
      </c>
      <c r="FC635">
        <v>21.6</v>
      </c>
      <c r="FD635">
        <v>21.5</v>
      </c>
      <c r="FE635">
        <v>18</v>
      </c>
      <c r="FF635">
        <v>952.374</v>
      </c>
      <c r="FG635">
        <v>440.749</v>
      </c>
      <c r="FH635">
        <v>45.5814</v>
      </c>
      <c r="FI635">
        <v>26.1998</v>
      </c>
      <c r="FJ635">
        <v>30.0008</v>
      </c>
      <c r="FK635">
        <v>25.958</v>
      </c>
      <c r="FL635">
        <v>25.9575</v>
      </c>
      <c r="FM635">
        <v>25.5247</v>
      </c>
      <c r="FN635">
        <v>23.0133</v>
      </c>
      <c r="FO635">
        <v>0</v>
      </c>
      <c r="FP635">
        <v>47.5</v>
      </c>
      <c r="FQ635">
        <v>420</v>
      </c>
      <c r="FR635">
        <v>14.6609</v>
      </c>
      <c r="FS635">
        <v>101.378</v>
      </c>
      <c r="FT635">
        <v>101.968</v>
      </c>
    </row>
    <row r="636" spans="1:176">
      <c r="A636">
        <v>620</v>
      </c>
      <c r="B636">
        <v>1626127552.6</v>
      </c>
      <c r="C636">
        <v>1238.09999990463</v>
      </c>
      <c r="D636" t="s">
        <v>1534</v>
      </c>
      <c r="E636" t="s">
        <v>1535</v>
      </c>
      <c r="F636">
        <v>1</v>
      </c>
      <c r="I636">
        <v>1626127551.6</v>
      </c>
      <c r="J636">
        <f>(K636)/1000</f>
        <v>0</v>
      </c>
      <c r="K636">
        <f>1000*CC636*AI636*(BY636-BZ636)/(100*BR636*(1000-AI636*BY636))</f>
        <v>0</v>
      </c>
      <c r="L636">
        <f>CC636*AI636*(BX636-BW636*(1000-AI636*BZ636)/(1000-AI636*BY636))/(100*BR636)</f>
        <v>0</v>
      </c>
      <c r="M636">
        <f>BW636 - IF(AI636&gt;1, L636*BR636*100.0/(AK636*CK636), 0)</f>
        <v>0</v>
      </c>
      <c r="N636">
        <f>((T636-J636/2)*M636-L636)/(T636+J636/2)</f>
        <v>0</v>
      </c>
      <c r="O636">
        <f>N636*(CD636+CE636)/1000.0</f>
        <v>0</v>
      </c>
      <c r="P636">
        <f>(BW636 - IF(AI636&gt;1, L636*BR636*100.0/(AK636*CK636), 0))*(CD636+CE636)/1000.0</f>
        <v>0</v>
      </c>
      <c r="Q636">
        <f>2.0/((1/S636-1/R636)+SIGN(S636)*SQRT((1/S636-1/R636)*(1/S636-1/R636) + 4*BS636/((BS636+1)*(BS636+1))*(2*1/S636*1/R636-1/R636*1/R636)))</f>
        <v>0</v>
      </c>
      <c r="R636">
        <f>IF(LEFT(BT636,1)&lt;&gt;"0",IF(LEFT(BT636,1)="1",3.0,BU636),$D$5+$E$5*(CK636*CD636/($K$5*1000))+$F$5*(CK636*CD636/($K$5*1000))*MAX(MIN(BR636,$J$5),$I$5)*MAX(MIN(BR636,$J$5),$I$5)+$G$5*MAX(MIN(BR636,$J$5),$I$5)*(CK636*CD636/($K$5*1000))+$H$5*(CK636*CD636/($K$5*1000))*(CK636*CD636/($K$5*1000)))</f>
        <v>0</v>
      </c>
      <c r="S636">
        <f>J636*(1000-(1000*0.61365*exp(17.502*W636/(240.97+W636))/(CD636+CE636)+BY636)/2)/(1000*0.61365*exp(17.502*W636/(240.97+W636))/(CD636+CE636)-BY636)</f>
        <v>0</v>
      </c>
      <c r="T636">
        <f>1/((BS636+1)/(Q636/1.6)+1/(R636/1.37)) + BS636/((BS636+1)/(Q636/1.6) + BS636/(R636/1.37))</f>
        <v>0</v>
      </c>
      <c r="U636">
        <f>(BN636*BQ636)</f>
        <v>0</v>
      </c>
      <c r="V636">
        <f>(CF636+(U636+2*0.95*5.67E-8*(((CF636+$B$7)+273)^4-(CF636+273)^4)-44100*J636)/(1.84*29.3*R636+8*0.95*5.67E-8*(CF636+273)^3))</f>
        <v>0</v>
      </c>
      <c r="W636">
        <f>($C$7*CG636+$D$7*CH636+$E$7*V636)</f>
        <v>0</v>
      </c>
      <c r="X636">
        <f>0.61365*exp(17.502*W636/(240.97+W636))</f>
        <v>0</v>
      </c>
      <c r="Y636">
        <f>(Z636/AA636*100)</f>
        <v>0</v>
      </c>
      <c r="Z636">
        <f>BY636*(CD636+CE636)/1000</f>
        <v>0</v>
      </c>
      <c r="AA636">
        <f>0.61365*exp(17.502*CF636/(240.97+CF636))</f>
        <v>0</v>
      </c>
      <c r="AB636">
        <f>(X636-BY636*(CD636+CE636)/1000)</f>
        <v>0</v>
      </c>
      <c r="AC636">
        <f>(-J636*44100)</f>
        <v>0</v>
      </c>
      <c r="AD636">
        <f>2*29.3*R636*0.92*(CF636-W636)</f>
        <v>0</v>
      </c>
      <c r="AE636">
        <f>2*0.95*5.67E-8*(((CF636+$B$7)+273)^4-(W636+273)^4)</f>
        <v>0</v>
      </c>
      <c r="AF636">
        <f>U636+AE636+AC636+AD636</f>
        <v>0</v>
      </c>
      <c r="AG636">
        <v>6</v>
      </c>
      <c r="AH636">
        <v>1</v>
      </c>
      <c r="AI636">
        <f>IF(AG636*$H$13&gt;=AK636,1.0,(AK636/(AK636-AG636*$H$13)))</f>
        <v>0</v>
      </c>
      <c r="AJ636">
        <f>(AI636-1)*100</f>
        <v>0</v>
      </c>
      <c r="AK636">
        <f>MAX(0,($B$13+$C$13*CK636)/(1+$D$13*CK636)*CD636/(CF636+273)*$E$13)</f>
        <v>0</v>
      </c>
      <c r="AL636" t="s">
        <v>292</v>
      </c>
      <c r="AM636" t="s">
        <v>292</v>
      </c>
      <c r="AN636">
        <v>0</v>
      </c>
      <c r="AO636">
        <v>0</v>
      </c>
      <c r="AP636">
        <f>1-AN636/AO636</f>
        <v>0</v>
      </c>
      <c r="AQ636">
        <v>0</v>
      </c>
      <c r="AR636" t="s">
        <v>292</v>
      </c>
      <c r="AS636" t="s">
        <v>292</v>
      </c>
      <c r="AT636">
        <v>0</v>
      </c>
      <c r="AU636">
        <v>0</v>
      </c>
      <c r="AV636">
        <f>1-AT636/AU636</f>
        <v>0</v>
      </c>
      <c r="AW636">
        <v>0.5</v>
      </c>
      <c r="AX636">
        <f>BO636</f>
        <v>0</v>
      </c>
      <c r="AY636">
        <f>L636</f>
        <v>0</v>
      </c>
      <c r="AZ636">
        <f>AV636*AW636*AX636</f>
        <v>0</v>
      </c>
      <c r="BA636">
        <f>(AY636-AQ636)/AX636</f>
        <v>0</v>
      </c>
      <c r="BB636">
        <f>(AO636-AU636)/AU636</f>
        <v>0</v>
      </c>
      <c r="BC636">
        <f>AN636/(AP636+AN636/AU636)</f>
        <v>0</v>
      </c>
      <c r="BD636" t="s">
        <v>292</v>
      </c>
      <c r="BE636">
        <v>0</v>
      </c>
      <c r="BF636">
        <f>IF(BE636&lt;&gt;0, BE636, BC636)</f>
        <v>0</v>
      </c>
      <c r="BG636">
        <f>1-BF636/AU636</f>
        <v>0</v>
      </c>
      <c r="BH636">
        <f>(AU636-AT636)/(AU636-BF636)</f>
        <v>0</v>
      </c>
      <c r="BI636">
        <f>(AO636-AU636)/(AO636-BF636)</f>
        <v>0</v>
      </c>
      <c r="BJ636">
        <f>(AU636-AT636)/(AU636-AN636)</f>
        <v>0</v>
      </c>
      <c r="BK636">
        <f>(AO636-AU636)/(AO636-AN636)</f>
        <v>0</v>
      </c>
      <c r="BL636">
        <f>(BH636*BF636/AT636)</f>
        <v>0</v>
      </c>
      <c r="BM636">
        <f>(1-BL636)</f>
        <v>0</v>
      </c>
      <c r="BN636">
        <f>$B$11*CL636+$C$11*CM636+$F$11*CN636*(1-CQ636)</f>
        <v>0</v>
      </c>
      <c r="BO636">
        <f>BN636*BP636</f>
        <v>0</v>
      </c>
      <c r="BP636">
        <f>($B$11*$D$9+$C$11*$D$9+$F$11*((DA636+CS636)/MAX(DA636+CS636+DB636, 0.1)*$I$9+DB636/MAX(DA636+CS636+DB636, 0.1)*$J$9))/($B$11+$C$11+$F$11)</f>
        <v>0</v>
      </c>
      <c r="BQ636">
        <f>($B$11*$K$9+$C$11*$K$9+$F$11*((DA636+CS636)/MAX(DA636+CS636+DB636, 0.1)*$P$9+DB636/MAX(DA636+CS636+DB636, 0.1)*$Q$9))/($B$11+$C$11+$F$11)</f>
        <v>0</v>
      </c>
      <c r="BR636">
        <v>6</v>
      </c>
      <c r="BS636">
        <v>0.5</v>
      </c>
      <c r="BT636" t="s">
        <v>293</v>
      </c>
      <c r="BU636">
        <v>2</v>
      </c>
      <c r="BV636">
        <v>1626127551.6</v>
      </c>
      <c r="BW636">
        <v>400.728</v>
      </c>
      <c r="BX636">
        <v>419.975333333333</v>
      </c>
      <c r="BY636">
        <v>21.8809666666667</v>
      </c>
      <c r="BZ636">
        <v>14.5942666666667</v>
      </c>
      <c r="CA636">
        <v>398.6</v>
      </c>
      <c r="CB636">
        <v>21.7883666666667</v>
      </c>
      <c r="CC636">
        <v>899.954</v>
      </c>
      <c r="CD636">
        <v>100.771333333333</v>
      </c>
      <c r="CE636">
        <v>0.114608666666667</v>
      </c>
      <c r="CF636">
        <v>37.1849666666667</v>
      </c>
      <c r="CG636">
        <v>34.3292</v>
      </c>
      <c r="CH636">
        <v>999.9</v>
      </c>
      <c r="CI636">
        <v>0</v>
      </c>
      <c r="CJ636">
        <v>0</v>
      </c>
      <c r="CK636">
        <v>9993.96</v>
      </c>
      <c r="CL636">
        <v>0</v>
      </c>
      <c r="CM636">
        <v>0.221023</v>
      </c>
      <c r="CN636">
        <v>1460.05333333333</v>
      </c>
      <c r="CO636">
        <v>0.972993666666667</v>
      </c>
      <c r="CP636">
        <v>0.0270060333333333</v>
      </c>
      <c r="CQ636">
        <v>0</v>
      </c>
      <c r="CR636">
        <v>883.636333333333</v>
      </c>
      <c r="CS636">
        <v>4.99999</v>
      </c>
      <c r="CT636">
        <v>13037.1</v>
      </c>
      <c r="CU636">
        <v>12728.7333333333</v>
      </c>
      <c r="CV636">
        <v>42.125</v>
      </c>
      <c r="CW636">
        <v>43.25</v>
      </c>
      <c r="CX636">
        <v>42.812</v>
      </c>
      <c r="CY636">
        <v>43.062</v>
      </c>
      <c r="CZ636">
        <v>44.937</v>
      </c>
      <c r="DA636">
        <v>1415.75333333333</v>
      </c>
      <c r="DB636">
        <v>39.3</v>
      </c>
      <c r="DC636">
        <v>0</v>
      </c>
      <c r="DD636">
        <v>1626127561.9</v>
      </c>
      <c r="DE636">
        <v>0</v>
      </c>
      <c r="DF636">
        <v>883.63156</v>
      </c>
      <c r="DG636">
        <v>-0.897307689538751</v>
      </c>
      <c r="DH636">
        <v>-8.0769230846108</v>
      </c>
      <c r="DI636">
        <v>13037.488</v>
      </c>
      <c r="DJ636">
        <v>15</v>
      </c>
      <c r="DK636">
        <v>1626126261</v>
      </c>
      <c r="DL636" t="s">
        <v>294</v>
      </c>
      <c r="DM636">
        <v>1626126255</v>
      </c>
      <c r="DN636">
        <v>1626126261</v>
      </c>
      <c r="DO636">
        <v>7</v>
      </c>
      <c r="DP636">
        <v>0.339</v>
      </c>
      <c r="DQ636">
        <v>0.02</v>
      </c>
      <c r="DR636">
        <v>2.158</v>
      </c>
      <c r="DS636">
        <v>-0.064</v>
      </c>
      <c r="DT636">
        <v>420</v>
      </c>
      <c r="DU636">
        <v>4</v>
      </c>
      <c r="DV636">
        <v>0.09</v>
      </c>
      <c r="DW636">
        <v>0.05</v>
      </c>
      <c r="DX636">
        <v>-19.2918707317073</v>
      </c>
      <c r="DY636">
        <v>0.370070383275233</v>
      </c>
      <c r="DZ636">
        <v>0.040476914491864</v>
      </c>
      <c r="EA636">
        <v>1</v>
      </c>
      <c r="EB636">
        <v>883.701</v>
      </c>
      <c r="EC636">
        <v>-1.3760663879468</v>
      </c>
      <c r="ED636">
        <v>0.233245351377882</v>
      </c>
      <c r="EE636">
        <v>1</v>
      </c>
      <c r="EF636">
        <v>7.24542682926829</v>
      </c>
      <c r="EG636">
        <v>0.25803763066203</v>
      </c>
      <c r="EH636">
        <v>0.0265139776702343</v>
      </c>
      <c r="EI636">
        <v>0</v>
      </c>
      <c r="EJ636">
        <v>2</v>
      </c>
      <c r="EK636">
        <v>3</v>
      </c>
      <c r="EL636" t="s">
        <v>340</v>
      </c>
      <c r="EM636">
        <v>100</v>
      </c>
      <c r="EN636">
        <v>100</v>
      </c>
      <c r="EO636">
        <v>2.127</v>
      </c>
      <c r="EP636">
        <v>0.0928</v>
      </c>
      <c r="EQ636">
        <v>1.36772170046793</v>
      </c>
      <c r="ER636">
        <v>0.00225868272383977</v>
      </c>
      <c r="ES636">
        <v>-9.96746185667655e-07</v>
      </c>
      <c r="ET636">
        <v>2.83711317370827e-10</v>
      </c>
      <c r="EU636">
        <v>-0.063082517618382</v>
      </c>
      <c r="EV636">
        <v>-0.00217948432402501</v>
      </c>
      <c r="EW636">
        <v>0.000453263451741206</v>
      </c>
      <c r="EX636">
        <v>-1.16319206543697e-06</v>
      </c>
      <c r="EY636">
        <v>-2</v>
      </c>
      <c r="EZ636">
        <v>2196</v>
      </c>
      <c r="FA636">
        <v>1</v>
      </c>
      <c r="FB636">
        <v>25</v>
      </c>
      <c r="FC636">
        <v>21.6</v>
      </c>
      <c r="FD636">
        <v>21.5</v>
      </c>
      <c r="FE636">
        <v>18</v>
      </c>
      <c r="FF636">
        <v>952.425</v>
      </c>
      <c r="FG636">
        <v>440.696</v>
      </c>
      <c r="FH636">
        <v>45.6073</v>
      </c>
      <c r="FI636">
        <v>26.2043</v>
      </c>
      <c r="FJ636">
        <v>30.0007</v>
      </c>
      <c r="FK636">
        <v>25.9609</v>
      </c>
      <c r="FL636">
        <v>25.9603</v>
      </c>
      <c r="FM636">
        <v>25.5255</v>
      </c>
      <c r="FN636">
        <v>22.5701</v>
      </c>
      <c r="FO636">
        <v>0</v>
      </c>
      <c r="FP636">
        <v>47.5</v>
      </c>
      <c r="FQ636">
        <v>420</v>
      </c>
      <c r="FR636">
        <v>14.7594</v>
      </c>
      <c r="FS636">
        <v>101.377</v>
      </c>
      <c r="FT636">
        <v>101.968</v>
      </c>
    </row>
    <row r="637" spans="1:176">
      <c r="A637">
        <v>621</v>
      </c>
      <c r="B637">
        <v>1626127554.6</v>
      </c>
      <c r="C637">
        <v>1240.09999990463</v>
      </c>
      <c r="D637" t="s">
        <v>1536</v>
      </c>
      <c r="E637" t="s">
        <v>1537</v>
      </c>
      <c r="F637">
        <v>1</v>
      </c>
      <c r="I637">
        <v>1626127553.6</v>
      </c>
      <c r="J637">
        <f>(K637)/1000</f>
        <v>0</v>
      </c>
      <c r="K637">
        <f>1000*CC637*AI637*(BY637-BZ637)/(100*BR637*(1000-AI637*BY637))</f>
        <v>0</v>
      </c>
      <c r="L637">
        <f>CC637*AI637*(BX637-BW637*(1000-AI637*BZ637)/(1000-AI637*BY637))/(100*BR637)</f>
        <v>0</v>
      </c>
      <c r="M637">
        <f>BW637 - IF(AI637&gt;1, L637*BR637*100.0/(AK637*CK637), 0)</f>
        <v>0</v>
      </c>
      <c r="N637">
        <f>((T637-J637/2)*M637-L637)/(T637+J637/2)</f>
        <v>0</v>
      </c>
      <c r="O637">
        <f>N637*(CD637+CE637)/1000.0</f>
        <v>0</v>
      </c>
      <c r="P637">
        <f>(BW637 - IF(AI637&gt;1, L637*BR637*100.0/(AK637*CK637), 0))*(CD637+CE637)/1000.0</f>
        <v>0</v>
      </c>
      <c r="Q637">
        <f>2.0/((1/S637-1/R637)+SIGN(S637)*SQRT((1/S637-1/R637)*(1/S637-1/R637) + 4*BS637/((BS637+1)*(BS637+1))*(2*1/S637*1/R637-1/R637*1/R637)))</f>
        <v>0</v>
      </c>
      <c r="R637">
        <f>IF(LEFT(BT637,1)&lt;&gt;"0",IF(LEFT(BT637,1)="1",3.0,BU637),$D$5+$E$5*(CK637*CD637/($K$5*1000))+$F$5*(CK637*CD637/($K$5*1000))*MAX(MIN(BR637,$J$5),$I$5)*MAX(MIN(BR637,$J$5),$I$5)+$G$5*MAX(MIN(BR637,$J$5),$I$5)*(CK637*CD637/($K$5*1000))+$H$5*(CK637*CD637/($K$5*1000))*(CK637*CD637/($K$5*1000)))</f>
        <v>0</v>
      </c>
      <c r="S637">
        <f>J637*(1000-(1000*0.61365*exp(17.502*W637/(240.97+W637))/(CD637+CE637)+BY637)/2)/(1000*0.61365*exp(17.502*W637/(240.97+W637))/(CD637+CE637)-BY637)</f>
        <v>0</v>
      </c>
      <c r="T637">
        <f>1/((BS637+1)/(Q637/1.6)+1/(R637/1.37)) + BS637/((BS637+1)/(Q637/1.6) + BS637/(R637/1.37))</f>
        <v>0</v>
      </c>
      <c r="U637">
        <f>(BN637*BQ637)</f>
        <v>0</v>
      </c>
      <c r="V637">
        <f>(CF637+(U637+2*0.95*5.67E-8*(((CF637+$B$7)+273)^4-(CF637+273)^4)-44100*J637)/(1.84*29.3*R637+8*0.95*5.67E-8*(CF637+273)^3))</f>
        <v>0</v>
      </c>
      <c r="W637">
        <f>($C$7*CG637+$D$7*CH637+$E$7*V637)</f>
        <v>0</v>
      </c>
      <c r="X637">
        <f>0.61365*exp(17.502*W637/(240.97+W637))</f>
        <v>0</v>
      </c>
      <c r="Y637">
        <f>(Z637/AA637*100)</f>
        <v>0</v>
      </c>
      <c r="Z637">
        <f>BY637*(CD637+CE637)/1000</f>
        <v>0</v>
      </c>
      <c r="AA637">
        <f>0.61365*exp(17.502*CF637/(240.97+CF637))</f>
        <v>0</v>
      </c>
      <c r="AB637">
        <f>(X637-BY637*(CD637+CE637)/1000)</f>
        <v>0</v>
      </c>
      <c r="AC637">
        <f>(-J637*44100)</f>
        <v>0</v>
      </c>
      <c r="AD637">
        <f>2*29.3*R637*0.92*(CF637-W637)</f>
        <v>0</v>
      </c>
      <c r="AE637">
        <f>2*0.95*5.67E-8*(((CF637+$B$7)+273)^4-(W637+273)^4)</f>
        <v>0</v>
      </c>
      <c r="AF637">
        <f>U637+AE637+AC637+AD637</f>
        <v>0</v>
      </c>
      <c r="AG637">
        <v>6</v>
      </c>
      <c r="AH637">
        <v>1</v>
      </c>
      <c r="AI637">
        <f>IF(AG637*$H$13&gt;=AK637,1.0,(AK637/(AK637-AG637*$H$13)))</f>
        <v>0</v>
      </c>
      <c r="AJ637">
        <f>(AI637-1)*100</f>
        <v>0</v>
      </c>
      <c r="AK637">
        <f>MAX(0,($B$13+$C$13*CK637)/(1+$D$13*CK637)*CD637/(CF637+273)*$E$13)</f>
        <v>0</v>
      </c>
      <c r="AL637" t="s">
        <v>292</v>
      </c>
      <c r="AM637" t="s">
        <v>292</v>
      </c>
      <c r="AN637">
        <v>0</v>
      </c>
      <c r="AO637">
        <v>0</v>
      </c>
      <c r="AP637">
        <f>1-AN637/AO637</f>
        <v>0</v>
      </c>
      <c r="AQ637">
        <v>0</v>
      </c>
      <c r="AR637" t="s">
        <v>292</v>
      </c>
      <c r="AS637" t="s">
        <v>292</v>
      </c>
      <c r="AT637">
        <v>0</v>
      </c>
      <c r="AU637">
        <v>0</v>
      </c>
      <c r="AV637">
        <f>1-AT637/AU637</f>
        <v>0</v>
      </c>
      <c r="AW637">
        <v>0.5</v>
      </c>
      <c r="AX637">
        <f>BO637</f>
        <v>0</v>
      </c>
      <c r="AY637">
        <f>L637</f>
        <v>0</v>
      </c>
      <c r="AZ637">
        <f>AV637*AW637*AX637</f>
        <v>0</v>
      </c>
      <c r="BA637">
        <f>(AY637-AQ637)/AX637</f>
        <v>0</v>
      </c>
      <c r="BB637">
        <f>(AO637-AU637)/AU637</f>
        <v>0</v>
      </c>
      <c r="BC637">
        <f>AN637/(AP637+AN637/AU637)</f>
        <v>0</v>
      </c>
      <c r="BD637" t="s">
        <v>292</v>
      </c>
      <c r="BE637">
        <v>0</v>
      </c>
      <c r="BF637">
        <f>IF(BE637&lt;&gt;0, BE637, BC637)</f>
        <v>0</v>
      </c>
      <c r="BG637">
        <f>1-BF637/AU637</f>
        <v>0</v>
      </c>
      <c r="BH637">
        <f>(AU637-AT637)/(AU637-BF637)</f>
        <v>0</v>
      </c>
      <c r="BI637">
        <f>(AO637-AU637)/(AO637-BF637)</f>
        <v>0</v>
      </c>
      <c r="BJ637">
        <f>(AU637-AT637)/(AU637-AN637)</f>
        <v>0</v>
      </c>
      <c r="BK637">
        <f>(AO637-AU637)/(AO637-AN637)</f>
        <v>0</v>
      </c>
      <c r="BL637">
        <f>(BH637*BF637/AT637)</f>
        <v>0</v>
      </c>
      <c r="BM637">
        <f>(1-BL637)</f>
        <v>0</v>
      </c>
      <c r="BN637">
        <f>$B$11*CL637+$C$11*CM637+$F$11*CN637*(1-CQ637)</f>
        <v>0</v>
      </c>
      <c r="BO637">
        <f>BN637*BP637</f>
        <v>0</v>
      </c>
      <c r="BP637">
        <f>($B$11*$D$9+$C$11*$D$9+$F$11*((DA637+CS637)/MAX(DA637+CS637+DB637, 0.1)*$I$9+DB637/MAX(DA637+CS637+DB637, 0.1)*$J$9))/($B$11+$C$11+$F$11)</f>
        <v>0</v>
      </c>
      <c r="BQ637">
        <f>($B$11*$K$9+$C$11*$K$9+$F$11*((DA637+CS637)/MAX(DA637+CS637+DB637, 0.1)*$P$9+DB637/MAX(DA637+CS637+DB637, 0.1)*$Q$9))/($B$11+$C$11+$F$11)</f>
        <v>0</v>
      </c>
      <c r="BR637">
        <v>6</v>
      </c>
      <c r="BS637">
        <v>0.5</v>
      </c>
      <c r="BT637" t="s">
        <v>293</v>
      </c>
      <c r="BU637">
        <v>2</v>
      </c>
      <c r="BV637">
        <v>1626127553.6</v>
      </c>
      <c r="BW637">
        <v>400.742333333333</v>
      </c>
      <c r="BX637">
        <v>419.986666666667</v>
      </c>
      <c r="BY637">
        <v>21.9050333333333</v>
      </c>
      <c r="BZ637">
        <v>14.5988666666667</v>
      </c>
      <c r="CA637">
        <v>398.614666666667</v>
      </c>
      <c r="CB637">
        <v>21.8121333333333</v>
      </c>
      <c r="CC637">
        <v>900.037333333333</v>
      </c>
      <c r="CD637">
        <v>100.771</v>
      </c>
      <c r="CE637">
        <v>0.114337</v>
      </c>
      <c r="CF637">
        <v>37.2121666666667</v>
      </c>
      <c r="CG637">
        <v>34.3502333333333</v>
      </c>
      <c r="CH637">
        <v>999.9</v>
      </c>
      <c r="CI637">
        <v>0</v>
      </c>
      <c r="CJ637">
        <v>0</v>
      </c>
      <c r="CK637">
        <v>10010.86</v>
      </c>
      <c r="CL637">
        <v>0</v>
      </c>
      <c r="CM637">
        <v>0.221023</v>
      </c>
      <c r="CN637">
        <v>1459.96</v>
      </c>
      <c r="CO637">
        <v>0.972992</v>
      </c>
      <c r="CP637">
        <v>0.0270076</v>
      </c>
      <c r="CQ637">
        <v>0</v>
      </c>
      <c r="CR637">
        <v>883.266666666667</v>
      </c>
      <c r="CS637">
        <v>4.99999</v>
      </c>
      <c r="CT637">
        <v>13035.4666666667</v>
      </c>
      <c r="CU637">
        <v>12727.9333333333</v>
      </c>
      <c r="CV637">
        <v>42.083</v>
      </c>
      <c r="CW637">
        <v>43.25</v>
      </c>
      <c r="CX637">
        <v>42.812</v>
      </c>
      <c r="CY637">
        <v>43.062</v>
      </c>
      <c r="CZ637">
        <v>44.958</v>
      </c>
      <c r="DA637">
        <v>1415.66</v>
      </c>
      <c r="DB637">
        <v>39.2933333333333</v>
      </c>
      <c r="DC637">
        <v>0</v>
      </c>
      <c r="DD637">
        <v>1626127563.7</v>
      </c>
      <c r="DE637">
        <v>0</v>
      </c>
      <c r="DF637">
        <v>883.587653846154</v>
      </c>
      <c r="DG637">
        <v>-1.62765811920592</v>
      </c>
      <c r="DH637">
        <v>-9.45641027499093</v>
      </c>
      <c r="DI637">
        <v>13037.1538461538</v>
      </c>
      <c r="DJ637">
        <v>15</v>
      </c>
      <c r="DK637">
        <v>1626126261</v>
      </c>
      <c r="DL637" t="s">
        <v>294</v>
      </c>
      <c r="DM637">
        <v>1626126255</v>
      </c>
      <c r="DN637">
        <v>1626126261</v>
      </c>
      <c r="DO637">
        <v>7</v>
      </c>
      <c r="DP637">
        <v>0.339</v>
      </c>
      <c r="DQ637">
        <v>0.02</v>
      </c>
      <c r="DR637">
        <v>2.158</v>
      </c>
      <c r="DS637">
        <v>-0.064</v>
      </c>
      <c r="DT637">
        <v>420</v>
      </c>
      <c r="DU637">
        <v>4</v>
      </c>
      <c r="DV637">
        <v>0.09</v>
      </c>
      <c r="DW637">
        <v>0.05</v>
      </c>
      <c r="DX637">
        <v>-19.2831243902439</v>
      </c>
      <c r="DY637">
        <v>0.346908710801397</v>
      </c>
      <c r="DZ637">
        <v>0.038781984631337</v>
      </c>
      <c r="EA637">
        <v>1</v>
      </c>
      <c r="EB637">
        <v>883.6642</v>
      </c>
      <c r="EC637">
        <v>-1.33899804305042</v>
      </c>
      <c r="ED637">
        <v>0.235102992628455</v>
      </c>
      <c r="EE637">
        <v>1</v>
      </c>
      <c r="EF637">
        <v>7.2555456097561</v>
      </c>
      <c r="EG637">
        <v>0.2480993728223</v>
      </c>
      <c r="EH637">
        <v>0.025366095582805</v>
      </c>
      <c r="EI637">
        <v>0</v>
      </c>
      <c r="EJ637">
        <v>2</v>
      </c>
      <c r="EK637">
        <v>3</v>
      </c>
      <c r="EL637" t="s">
        <v>340</v>
      </c>
      <c r="EM637">
        <v>100</v>
      </c>
      <c r="EN637">
        <v>100</v>
      </c>
      <c r="EO637">
        <v>2.128</v>
      </c>
      <c r="EP637">
        <v>0.0931</v>
      </c>
      <c r="EQ637">
        <v>1.36772170046793</v>
      </c>
      <c r="ER637">
        <v>0.00225868272383977</v>
      </c>
      <c r="ES637">
        <v>-9.96746185667655e-07</v>
      </c>
      <c r="ET637">
        <v>2.83711317370827e-10</v>
      </c>
      <c r="EU637">
        <v>-0.063082517618382</v>
      </c>
      <c r="EV637">
        <v>-0.00217948432402501</v>
      </c>
      <c r="EW637">
        <v>0.000453263451741206</v>
      </c>
      <c r="EX637">
        <v>-1.16319206543697e-06</v>
      </c>
      <c r="EY637">
        <v>-2</v>
      </c>
      <c r="EZ637">
        <v>2196</v>
      </c>
      <c r="FA637">
        <v>1</v>
      </c>
      <c r="FB637">
        <v>25</v>
      </c>
      <c r="FC637">
        <v>21.7</v>
      </c>
      <c r="FD637">
        <v>21.6</v>
      </c>
      <c r="FE637">
        <v>18</v>
      </c>
      <c r="FF637">
        <v>952.535</v>
      </c>
      <c r="FG637">
        <v>440.783</v>
      </c>
      <c r="FH637">
        <v>45.6329</v>
      </c>
      <c r="FI637">
        <v>26.2087</v>
      </c>
      <c r="FJ637">
        <v>30.0006</v>
      </c>
      <c r="FK637">
        <v>25.9642</v>
      </c>
      <c r="FL637">
        <v>25.9634</v>
      </c>
      <c r="FM637">
        <v>25.5264</v>
      </c>
      <c r="FN637">
        <v>22.5701</v>
      </c>
      <c r="FO637">
        <v>0</v>
      </c>
      <c r="FP637">
        <v>47.5</v>
      </c>
      <c r="FQ637">
        <v>420</v>
      </c>
      <c r="FR637">
        <v>14.7738</v>
      </c>
      <c r="FS637">
        <v>101.377</v>
      </c>
      <c r="FT637">
        <v>101.968</v>
      </c>
    </row>
    <row r="638" spans="1:176">
      <c r="A638">
        <v>622</v>
      </c>
      <c r="B638">
        <v>1626127556.6</v>
      </c>
      <c r="C638">
        <v>1242.09999990463</v>
      </c>
      <c r="D638" t="s">
        <v>1538</v>
      </c>
      <c r="E638" t="s">
        <v>1539</v>
      </c>
      <c r="F638">
        <v>1</v>
      </c>
      <c r="I638">
        <v>1626127555.6</v>
      </c>
      <c r="J638">
        <f>(K638)/1000</f>
        <v>0</v>
      </c>
      <c r="K638">
        <f>1000*CC638*AI638*(BY638-BZ638)/(100*BR638*(1000-AI638*BY638))</f>
        <v>0</v>
      </c>
      <c r="L638">
        <f>CC638*AI638*(BX638-BW638*(1000-AI638*BZ638)/(1000-AI638*BY638))/(100*BR638)</f>
        <v>0</v>
      </c>
      <c r="M638">
        <f>BW638 - IF(AI638&gt;1, L638*BR638*100.0/(AK638*CK638), 0)</f>
        <v>0</v>
      </c>
      <c r="N638">
        <f>((T638-J638/2)*M638-L638)/(T638+J638/2)</f>
        <v>0</v>
      </c>
      <c r="O638">
        <f>N638*(CD638+CE638)/1000.0</f>
        <v>0</v>
      </c>
      <c r="P638">
        <f>(BW638 - IF(AI638&gt;1, L638*BR638*100.0/(AK638*CK638), 0))*(CD638+CE638)/1000.0</f>
        <v>0</v>
      </c>
      <c r="Q638">
        <f>2.0/((1/S638-1/R638)+SIGN(S638)*SQRT((1/S638-1/R638)*(1/S638-1/R638) + 4*BS638/((BS638+1)*(BS638+1))*(2*1/S638*1/R638-1/R638*1/R638)))</f>
        <v>0</v>
      </c>
      <c r="R638">
        <f>IF(LEFT(BT638,1)&lt;&gt;"0",IF(LEFT(BT638,1)="1",3.0,BU638),$D$5+$E$5*(CK638*CD638/($K$5*1000))+$F$5*(CK638*CD638/($K$5*1000))*MAX(MIN(BR638,$J$5),$I$5)*MAX(MIN(BR638,$J$5),$I$5)+$G$5*MAX(MIN(BR638,$J$5),$I$5)*(CK638*CD638/($K$5*1000))+$H$5*(CK638*CD638/($K$5*1000))*(CK638*CD638/($K$5*1000)))</f>
        <v>0</v>
      </c>
      <c r="S638">
        <f>J638*(1000-(1000*0.61365*exp(17.502*W638/(240.97+W638))/(CD638+CE638)+BY638)/2)/(1000*0.61365*exp(17.502*W638/(240.97+W638))/(CD638+CE638)-BY638)</f>
        <v>0</v>
      </c>
      <c r="T638">
        <f>1/((BS638+1)/(Q638/1.6)+1/(R638/1.37)) + BS638/((BS638+1)/(Q638/1.6) + BS638/(R638/1.37))</f>
        <v>0</v>
      </c>
      <c r="U638">
        <f>(BN638*BQ638)</f>
        <v>0</v>
      </c>
      <c r="V638">
        <f>(CF638+(U638+2*0.95*5.67E-8*(((CF638+$B$7)+273)^4-(CF638+273)^4)-44100*J638)/(1.84*29.3*R638+8*0.95*5.67E-8*(CF638+273)^3))</f>
        <v>0</v>
      </c>
      <c r="W638">
        <f>($C$7*CG638+$D$7*CH638+$E$7*V638)</f>
        <v>0</v>
      </c>
      <c r="X638">
        <f>0.61365*exp(17.502*W638/(240.97+W638))</f>
        <v>0</v>
      </c>
      <c r="Y638">
        <f>(Z638/AA638*100)</f>
        <v>0</v>
      </c>
      <c r="Z638">
        <f>BY638*(CD638+CE638)/1000</f>
        <v>0</v>
      </c>
      <c r="AA638">
        <f>0.61365*exp(17.502*CF638/(240.97+CF638))</f>
        <v>0</v>
      </c>
      <c r="AB638">
        <f>(X638-BY638*(CD638+CE638)/1000)</f>
        <v>0</v>
      </c>
      <c r="AC638">
        <f>(-J638*44100)</f>
        <v>0</v>
      </c>
      <c r="AD638">
        <f>2*29.3*R638*0.92*(CF638-W638)</f>
        <v>0</v>
      </c>
      <c r="AE638">
        <f>2*0.95*5.67E-8*(((CF638+$B$7)+273)^4-(W638+273)^4)</f>
        <v>0</v>
      </c>
      <c r="AF638">
        <f>U638+AE638+AC638+AD638</f>
        <v>0</v>
      </c>
      <c r="AG638">
        <v>6</v>
      </c>
      <c r="AH638">
        <v>1</v>
      </c>
      <c r="AI638">
        <f>IF(AG638*$H$13&gt;=AK638,1.0,(AK638/(AK638-AG638*$H$13)))</f>
        <v>0</v>
      </c>
      <c r="AJ638">
        <f>(AI638-1)*100</f>
        <v>0</v>
      </c>
      <c r="AK638">
        <f>MAX(0,($B$13+$C$13*CK638)/(1+$D$13*CK638)*CD638/(CF638+273)*$E$13)</f>
        <v>0</v>
      </c>
      <c r="AL638" t="s">
        <v>292</v>
      </c>
      <c r="AM638" t="s">
        <v>292</v>
      </c>
      <c r="AN638">
        <v>0</v>
      </c>
      <c r="AO638">
        <v>0</v>
      </c>
      <c r="AP638">
        <f>1-AN638/AO638</f>
        <v>0</v>
      </c>
      <c r="AQ638">
        <v>0</v>
      </c>
      <c r="AR638" t="s">
        <v>292</v>
      </c>
      <c r="AS638" t="s">
        <v>292</v>
      </c>
      <c r="AT638">
        <v>0</v>
      </c>
      <c r="AU638">
        <v>0</v>
      </c>
      <c r="AV638">
        <f>1-AT638/AU638</f>
        <v>0</v>
      </c>
      <c r="AW638">
        <v>0.5</v>
      </c>
      <c r="AX638">
        <f>BO638</f>
        <v>0</v>
      </c>
      <c r="AY638">
        <f>L638</f>
        <v>0</v>
      </c>
      <c r="AZ638">
        <f>AV638*AW638*AX638</f>
        <v>0</v>
      </c>
      <c r="BA638">
        <f>(AY638-AQ638)/AX638</f>
        <v>0</v>
      </c>
      <c r="BB638">
        <f>(AO638-AU638)/AU638</f>
        <v>0</v>
      </c>
      <c r="BC638">
        <f>AN638/(AP638+AN638/AU638)</f>
        <v>0</v>
      </c>
      <c r="BD638" t="s">
        <v>292</v>
      </c>
      <c r="BE638">
        <v>0</v>
      </c>
      <c r="BF638">
        <f>IF(BE638&lt;&gt;0, BE638, BC638)</f>
        <v>0</v>
      </c>
      <c r="BG638">
        <f>1-BF638/AU638</f>
        <v>0</v>
      </c>
      <c r="BH638">
        <f>(AU638-AT638)/(AU638-BF638)</f>
        <v>0</v>
      </c>
      <c r="BI638">
        <f>(AO638-AU638)/(AO638-BF638)</f>
        <v>0</v>
      </c>
      <c r="BJ638">
        <f>(AU638-AT638)/(AU638-AN638)</f>
        <v>0</v>
      </c>
      <c r="BK638">
        <f>(AO638-AU638)/(AO638-AN638)</f>
        <v>0</v>
      </c>
      <c r="BL638">
        <f>(BH638*BF638/AT638)</f>
        <v>0</v>
      </c>
      <c r="BM638">
        <f>(1-BL638)</f>
        <v>0</v>
      </c>
      <c r="BN638">
        <f>$B$11*CL638+$C$11*CM638+$F$11*CN638*(1-CQ638)</f>
        <v>0</v>
      </c>
      <c r="BO638">
        <f>BN638*BP638</f>
        <v>0</v>
      </c>
      <c r="BP638">
        <f>($B$11*$D$9+$C$11*$D$9+$F$11*((DA638+CS638)/MAX(DA638+CS638+DB638, 0.1)*$I$9+DB638/MAX(DA638+CS638+DB638, 0.1)*$J$9))/($B$11+$C$11+$F$11)</f>
        <v>0</v>
      </c>
      <c r="BQ638">
        <f>($B$11*$K$9+$C$11*$K$9+$F$11*((DA638+CS638)/MAX(DA638+CS638+DB638, 0.1)*$P$9+DB638/MAX(DA638+CS638+DB638, 0.1)*$Q$9))/($B$11+$C$11+$F$11)</f>
        <v>0</v>
      </c>
      <c r="BR638">
        <v>6</v>
      </c>
      <c r="BS638">
        <v>0.5</v>
      </c>
      <c r="BT638" t="s">
        <v>293</v>
      </c>
      <c r="BU638">
        <v>2</v>
      </c>
      <c r="BV638">
        <v>1626127555.6</v>
      </c>
      <c r="BW638">
        <v>400.745</v>
      </c>
      <c r="BX638">
        <v>419.967333333333</v>
      </c>
      <c r="BY638">
        <v>21.9272</v>
      </c>
      <c r="BZ638">
        <v>14.6155666666667</v>
      </c>
      <c r="CA638">
        <v>398.617</v>
      </c>
      <c r="CB638">
        <v>21.8339</v>
      </c>
      <c r="CC638">
        <v>900.054666666667</v>
      </c>
      <c r="CD638">
        <v>100.771</v>
      </c>
      <c r="CE638">
        <v>0.114313333333333</v>
      </c>
      <c r="CF638">
        <v>37.2347666666667</v>
      </c>
      <c r="CG638">
        <v>34.3658</v>
      </c>
      <c r="CH638">
        <v>999.9</v>
      </c>
      <c r="CI638">
        <v>0</v>
      </c>
      <c r="CJ638">
        <v>0</v>
      </c>
      <c r="CK638">
        <v>9994.98</v>
      </c>
      <c r="CL638">
        <v>0</v>
      </c>
      <c r="CM638">
        <v>0.221023</v>
      </c>
      <c r="CN638">
        <v>1459.95333333333</v>
      </c>
      <c r="CO638">
        <v>0.972992</v>
      </c>
      <c r="CP638">
        <v>0.0270076</v>
      </c>
      <c r="CQ638">
        <v>0</v>
      </c>
      <c r="CR638">
        <v>883.086666666667</v>
      </c>
      <c r="CS638">
        <v>4.99999</v>
      </c>
      <c r="CT638">
        <v>13034.7333333333</v>
      </c>
      <c r="CU638">
        <v>12727.9</v>
      </c>
      <c r="CV638">
        <v>42.125</v>
      </c>
      <c r="CW638">
        <v>43.25</v>
      </c>
      <c r="CX638">
        <v>42.812</v>
      </c>
      <c r="CY638">
        <v>43.062</v>
      </c>
      <c r="CZ638">
        <v>44.979</v>
      </c>
      <c r="DA638">
        <v>1415.65333333333</v>
      </c>
      <c r="DB638">
        <v>39.29</v>
      </c>
      <c r="DC638">
        <v>0</v>
      </c>
      <c r="DD638">
        <v>1626127566.1</v>
      </c>
      <c r="DE638">
        <v>0</v>
      </c>
      <c r="DF638">
        <v>883.480615384615</v>
      </c>
      <c r="DG638">
        <v>-2.51883760045232</v>
      </c>
      <c r="DH638">
        <v>-10.1641026015966</v>
      </c>
      <c r="DI638">
        <v>13036.7038461538</v>
      </c>
      <c r="DJ638">
        <v>15</v>
      </c>
      <c r="DK638">
        <v>1626126261</v>
      </c>
      <c r="DL638" t="s">
        <v>294</v>
      </c>
      <c r="DM638">
        <v>1626126255</v>
      </c>
      <c r="DN638">
        <v>1626126261</v>
      </c>
      <c r="DO638">
        <v>7</v>
      </c>
      <c r="DP638">
        <v>0.339</v>
      </c>
      <c r="DQ638">
        <v>0.02</v>
      </c>
      <c r="DR638">
        <v>2.158</v>
      </c>
      <c r="DS638">
        <v>-0.064</v>
      </c>
      <c r="DT638">
        <v>420</v>
      </c>
      <c r="DU638">
        <v>4</v>
      </c>
      <c r="DV638">
        <v>0.09</v>
      </c>
      <c r="DW638">
        <v>0.05</v>
      </c>
      <c r="DX638">
        <v>-19.2722707317073</v>
      </c>
      <c r="DY638">
        <v>0.292891986062695</v>
      </c>
      <c r="DZ638">
        <v>0.0340814322089875</v>
      </c>
      <c r="EA638">
        <v>1</v>
      </c>
      <c r="EB638">
        <v>883.599558823529</v>
      </c>
      <c r="EC638">
        <v>-1.43319399839427</v>
      </c>
      <c r="ED638">
        <v>0.24430311345882</v>
      </c>
      <c r="EE638">
        <v>1</v>
      </c>
      <c r="EF638">
        <v>7.26583878048781</v>
      </c>
      <c r="EG638">
        <v>0.244019163763082</v>
      </c>
      <c r="EH638">
        <v>0.0248497114077683</v>
      </c>
      <c r="EI638">
        <v>0</v>
      </c>
      <c r="EJ638">
        <v>2</v>
      </c>
      <c r="EK638">
        <v>3</v>
      </c>
      <c r="EL638" t="s">
        <v>340</v>
      </c>
      <c r="EM638">
        <v>100</v>
      </c>
      <c r="EN638">
        <v>100</v>
      </c>
      <c r="EO638">
        <v>2.128</v>
      </c>
      <c r="EP638">
        <v>0.0935</v>
      </c>
      <c r="EQ638">
        <v>1.36772170046793</v>
      </c>
      <c r="ER638">
        <v>0.00225868272383977</v>
      </c>
      <c r="ES638">
        <v>-9.96746185667655e-07</v>
      </c>
      <c r="ET638">
        <v>2.83711317370827e-10</v>
      </c>
      <c r="EU638">
        <v>-0.063082517618382</v>
      </c>
      <c r="EV638">
        <v>-0.00217948432402501</v>
      </c>
      <c r="EW638">
        <v>0.000453263451741206</v>
      </c>
      <c r="EX638">
        <v>-1.16319206543697e-06</v>
      </c>
      <c r="EY638">
        <v>-2</v>
      </c>
      <c r="EZ638">
        <v>2196</v>
      </c>
      <c r="FA638">
        <v>1</v>
      </c>
      <c r="FB638">
        <v>25</v>
      </c>
      <c r="FC638">
        <v>21.7</v>
      </c>
      <c r="FD638">
        <v>21.6</v>
      </c>
      <c r="FE638">
        <v>18</v>
      </c>
      <c r="FF638">
        <v>952.358</v>
      </c>
      <c r="FG638">
        <v>440.881</v>
      </c>
      <c r="FH638">
        <v>45.6588</v>
      </c>
      <c r="FI638">
        <v>26.2131</v>
      </c>
      <c r="FJ638">
        <v>30.0007</v>
      </c>
      <c r="FK638">
        <v>25.9675</v>
      </c>
      <c r="FL638">
        <v>25.9663</v>
      </c>
      <c r="FM638">
        <v>25.5256</v>
      </c>
      <c r="FN638">
        <v>22.2985</v>
      </c>
      <c r="FO638">
        <v>0</v>
      </c>
      <c r="FP638">
        <v>47.5</v>
      </c>
      <c r="FQ638">
        <v>420</v>
      </c>
      <c r="FR638">
        <v>14.7817</v>
      </c>
      <c r="FS638">
        <v>101.376</v>
      </c>
      <c r="FT638">
        <v>101.968</v>
      </c>
    </row>
    <row r="639" spans="1:176">
      <c r="A639">
        <v>623</v>
      </c>
      <c r="B639">
        <v>1626127558.6</v>
      </c>
      <c r="C639">
        <v>1244.09999990463</v>
      </c>
      <c r="D639" t="s">
        <v>1540</v>
      </c>
      <c r="E639" t="s">
        <v>1541</v>
      </c>
      <c r="F639">
        <v>1</v>
      </c>
      <c r="I639">
        <v>1626127557.6</v>
      </c>
      <c r="J639">
        <f>(K639)/1000</f>
        <v>0</v>
      </c>
      <c r="K639">
        <f>1000*CC639*AI639*(BY639-BZ639)/(100*BR639*(1000-AI639*BY639))</f>
        <v>0</v>
      </c>
      <c r="L639">
        <f>CC639*AI639*(BX639-BW639*(1000-AI639*BZ639)/(1000-AI639*BY639))/(100*BR639)</f>
        <v>0</v>
      </c>
      <c r="M639">
        <f>BW639 - IF(AI639&gt;1, L639*BR639*100.0/(AK639*CK639), 0)</f>
        <v>0</v>
      </c>
      <c r="N639">
        <f>((T639-J639/2)*M639-L639)/(T639+J639/2)</f>
        <v>0</v>
      </c>
      <c r="O639">
        <f>N639*(CD639+CE639)/1000.0</f>
        <v>0</v>
      </c>
      <c r="P639">
        <f>(BW639 - IF(AI639&gt;1, L639*BR639*100.0/(AK639*CK639), 0))*(CD639+CE639)/1000.0</f>
        <v>0</v>
      </c>
      <c r="Q639">
        <f>2.0/((1/S639-1/R639)+SIGN(S639)*SQRT((1/S639-1/R639)*(1/S639-1/R639) + 4*BS639/((BS639+1)*(BS639+1))*(2*1/S639*1/R639-1/R639*1/R639)))</f>
        <v>0</v>
      </c>
      <c r="R639">
        <f>IF(LEFT(BT639,1)&lt;&gt;"0",IF(LEFT(BT639,1)="1",3.0,BU639),$D$5+$E$5*(CK639*CD639/($K$5*1000))+$F$5*(CK639*CD639/($K$5*1000))*MAX(MIN(BR639,$J$5),$I$5)*MAX(MIN(BR639,$J$5),$I$5)+$G$5*MAX(MIN(BR639,$J$5),$I$5)*(CK639*CD639/($K$5*1000))+$H$5*(CK639*CD639/($K$5*1000))*(CK639*CD639/($K$5*1000)))</f>
        <v>0</v>
      </c>
      <c r="S639">
        <f>J639*(1000-(1000*0.61365*exp(17.502*W639/(240.97+W639))/(CD639+CE639)+BY639)/2)/(1000*0.61365*exp(17.502*W639/(240.97+W639))/(CD639+CE639)-BY639)</f>
        <v>0</v>
      </c>
      <c r="T639">
        <f>1/((BS639+1)/(Q639/1.6)+1/(R639/1.37)) + BS639/((BS639+1)/(Q639/1.6) + BS639/(R639/1.37))</f>
        <v>0</v>
      </c>
      <c r="U639">
        <f>(BN639*BQ639)</f>
        <v>0</v>
      </c>
      <c r="V639">
        <f>(CF639+(U639+2*0.95*5.67E-8*(((CF639+$B$7)+273)^4-(CF639+273)^4)-44100*J639)/(1.84*29.3*R639+8*0.95*5.67E-8*(CF639+273)^3))</f>
        <v>0</v>
      </c>
      <c r="W639">
        <f>($C$7*CG639+$D$7*CH639+$E$7*V639)</f>
        <v>0</v>
      </c>
      <c r="X639">
        <f>0.61365*exp(17.502*W639/(240.97+W639))</f>
        <v>0</v>
      </c>
      <c r="Y639">
        <f>(Z639/AA639*100)</f>
        <v>0</v>
      </c>
      <c r="Z639">
        <f>BY639*(CD639+CE639)/1000</f>
        <v>0</v>
      </c>
      <c r="AA639">
        <f>0.61365*exp(17.502*CF639/(240.97+CF639))</f>
        <v>0</v>
      </c>
      <c r="AB639">
        <f>(X639-BY639*(CD639+CE639)/1000)</f>
        <v>0</v>
      </c>
      <c r="AC639">
        <f>(-J639*44100)</f>
        <v>0</v>
      </c>
      <c r="AD639">
        <f>2*29.3*R639*0.92*(CF639-W639)</f>
        <v>0</v>
      </c>
      <c r="AE639">
        <f>2*0.95*5.67E-8*(((CF639+$B$7)+273)^4-(W639+273)^4)</f>
        <v>0</v>
      </c>
      <c r="AF639">
        <f>U639+AE639+AC639+AD639</f>
        <v>0</v>
      </c>
      <c r="AG639">
        <v>6</v>
      </c>
      <c r="AH639">
        <v>1</v>
      </c>
      <c r="AI639">
        <f>IF(AG639*$H$13&gt;=AK639,1.0,(AK639/(AK639-AG639*$H$13)))</f>
        <v>0</v>
      </c>
      <c r="AJ639">
        <f>(AI639-1)*100</f>
        <v>0</v>
      </c>
      <c r="AK639">
        <f>MAX(0,($B$13+$C$13*CK639)/(1+$D$13*CK639)*CD639/(CF639+273)*$E$13)</f>
        <v>0</v>
      </c>
      <c r="AL639" t="s">
        <v>292</v>
      </c>
      <c r="AM639" t="s">
        <v>292</v>
      </c>
      <c r="AN639">
        <v>0</v>
      </c>
      <c r="AO639">
        <v>0</v>
      </c>
      <c r="AP639">
        <f>1-AN639/AO639</f>
        <v>0</v>
      </c>
      <c r="AQ639">
        <v>0</v>
      </c>
      <c r="AR639" t="s">
        <v>292</v>
      </c>
      <c r="AS639" t="s">
        <v>292</v>
      </c>
      <c r="AT639">
        <v>0</v>
      </c>
      <c r="AU639">
        <v>0</v>
      </c>
      <c r="AV639">
        <f>1-AT639/AU639</f>
        <v>0</v>
      </c>
      <c r="AW639">
        <v>0.5</v>
      </c>
      <c r="AX639">
        <f>BO639</f>
        <v>0</v>
      </c>
      <c r="AY639">
        <f>L639</f>
        <v>0</v>
      </c>
      <c r="AZ639">
        <f>AV639*AW639*AX639</f>
        <v>0</v>
      </c>
      <c r="BA639">
        <f>(AY639-AQ639)/AX639</f>
        <v>0</v>
      </c>
      <c r="BB639">
        <f>(AO639-AU639)/AU639</f>
        <v>0</v>
      </c>
      <c r="BC639">
        <f>AN639/(AP639+AN639/AU639)</f>
        <v>0</v>
      </c>
      <c r="BD639" t="s">
        <v>292</v>
      </c>
      <c r="BE639">
        <v>0</v>
      </c>
      <c r="BF639">
        <f>IF(BE639&lt;&gt;0, BE639, BC639)</f>
        <v>0</v>
      </c>
      <c r="BG639">
        <f>1-BF639/AU639</f>
        <v>0</v>
      </c>
      <c r="BH639">
        <f>(AU639-AT639)/(AU639-BF639)</f>
        <v>0</v>
      </c>
      <c r="BI639">
        <f>(AO639-AU639)/(AO639-BF639)</f>
        <v>0</v>
      </c>
      <c r="BJ639">
        <f>(AU639-AT639)/(AU639-AN639)</f>
        <v>0</v>
      </c>
      <c r="BK639">
        <f>(AO639-AU639)/(AO639-AN639)</f>
        <v>0</v>
      </c>
      <c r="BL639">
        <f>(BH639*BF639/AT639)</f>
        <v>0</v>
      </c>
      <c r="BM639">
        <f>(1-BL639)</f>
        <v>0</v>
      </c>
      <c r="BN639">
        <f>$B$11*CL639+$C$11*CM639+$F$11*CN639*(1-CQ639)</f>
        <v>0</v>
      </c>
      <c r="BO639">
        <f>BN639*BP639</f>
        <v>0</v>
      </c>
      <c r="BP639">
        <f>($B$11*$D$9+$C$11*$D$9+$F$11*((DA639+CS639)/MAX(DA639+CS639+DB639, 0.1)*$I$9+DB639/MAX(DA639+CS639+DB639, 0.1)*$J$9))/($B$11+$C$11+$F$11)</f>
        <v>0</v>
      </c>
      <c r="BQ639">
        <f>($B$11*$K$9+$C$11*$K$9+$F$11*((DA639+CS639)/MAX(DA639+CS639+DB639, 0.1)*$P$9+DB639/MAX(DA639+CS639+DB639, 0.1)*$Q$9))/($B$11+$C$11+$F$11)</f>
        <v>0</v>
      </c>
      <c r="BR639">
        <v>6</v>
      </c>
      <c r="BS639">
        <v>0.5</v>
      </c>
      <c r="BT639" t="s">
        <v>293</v>
      </c>
      <c r="BU639">
        <v>2</v>
      </c>
      <c r="BV639">
        <v>1626127557.6</v>
      </c>
      <c r="BW639">
        <v>400.750666666667</v>
      </c>
      <c r="BX639">
        <v>419.994333333333</v>
      </c>
      <c r="BY639">
        <v>21.9541333333333</v>
      </c>
      <c r="BZ639">
        <v>14.6505333333333</v>
      </c>
      <c r="CA639">
        <v>398.623</v>
      </c>
      <c r="CB639">
        <v>21.8604333333333</v>
      </c>
      <c r="CC639">
        <v>900.010666666667</v>
      </c>
      <c r="CD639">
        <v>100.771</v>
      </c>
      <c r="CE639">
        <v>0.11455</v>
      </c>
      <c r="CF639">
        <v>37.2576666666667</v>
      </c>
      <c r="CG639">
        <v>34.3948333333333</v>
      </c>
      <c r="CH639">
        <v>999.9</v>
      </c>
      <c r="CI639">
        <v>0</v>
      </c>
      <c r="CJ639">
        <v>0</v>
      </c>
      <c r="CK639">
        <v>9999.79333333333</v>
      </c>
      <c r="CL639">
        <v>0</v>
      </c>
      <c r="CM639">
        <v>0.221023</v>
      </c>
      <c r="CN639">
        <v>1460.03</v>
      </c>
      <c r="CO639">
        <v>0.972993666666667</v>
      </c>
      <c r="CP639">
        <v>0.0270060333333333</v>
      </c>
      <c r="CQ639">
        <v>0</v>
      </c>
      <c r="CR639">
        <v>883.336333333333</v>
      </c>
      <c r="CS639">
        <v>4.99999</v>
      </c>
      <c r="CT639">
        <v>13034.6</v>
      </c>
      <c r="CU639">
        <v>12728.6</v>
      </c>
      <c r="CV639">
        <v>42.125</v>
      </c>
      <c r="CW639">
        <v>43.25</v>
      </c>
      <c r="CX639">
        <v>42.812</v>
      </c>
      <c r="CY639">
        <v>43.062</v>
      </c>
      <c r="CZ639">
        <v>44.958</v>
      </c>
      <c r="DA639">
        <v>1415.73333333333</v>
      </c>
      <c r="DB639">
        <v>39.29</v>
      </c>
      <c r="DC639">
        <v>0</v>
      </c>
      <c r="DD639">
        <v>1626127567.9</v>
      </c>
      <c r="DE639">
        <v>0</v>
      </c>
      <c r="DF639">
        <v>883.41016</v>
      </c>
      <c r="DG639">
        <v>-1.47976922482121</v>
      </c>
      <c r="DH639">
        <v>-17.0461538661354</v>
      </c>
      <c r="DI639">
        <v>13036.16</v>
      </c>
      <c r="DJ639">
        <v>15</v>
      </c>
      <c r="DK639">
        <v>1626126261</v>
      </c>
      <c r="DL639" t="s">
        <v>294</v>
      </c>
      <c r="DM639">
        <v>1626126255</v>
      </c>
      <c r="DN639">
        <v>1626126261</v>
      </c>
      <c r="DO639">
        <v>7</v>
      </c>
      <c r="DP639">
        <v>0.339</v>
      </c>
      <c r="DQ639">
        <v>0.02</v>
      </c>
      <c r="DR639">
        <v>2.158</v>
      </c>
      <c r="DS639">
        <v>-0.064</v>
      </c>
      <c r="DT639">
        <v>420</v>
      </c>
      <c r="DU639">
        <v>4</v>
      </c>
      <c r="DV639">
        <v>0.09</v>
      </c>
      <c r="DW639">
        <v>0.05</v>
      </c>
      <c r="DX639">
        <v>-19.2642804878049</v>
      </c>
      <c r="DY639">
        <v>0.261570731707365</v>
      </c>
      <c r="DZ639">
        <v>0.0320251442335032</v>
      </c>
      <c r="EA639">
        <v>1</v>
      </c>
      <c r="EB639">
        <v>883.518636363636</v>
      </c>
      <c r="EC639">
        <v>-2.00486385771641</v>
      </c>
      <c r="ED639">
        <v>0.296681424711082</v>
      </c>
      <c r="EE639">
        <v>1</v>
      </c>
      <c r="EF639">
        <v>7.27320121951219</v>
      </c>
      <c r="EG639">
        <v>0.242643972125438</v>
      </c>
      <c r="EH639">
        <v>0.0247416155983239</v>
      </c>
      <c r="EI639">
        <v>0</v>
      </c>
      <c r="EJ639">
        <v>2</v>
      </c>
      <c r="EK639">
        <v>3</v>
      </c>
      <c r="EL639" t="s">
        <v>340</v>
      </c>
      <c r="EM639">
        <v>100</v>
      </c>
      <c r="EN639">
        <v>100</v>
      </c>
      <c r="EO639">
        <v>2.128</v>
      </c>
      <c r="EP639">
        <v>0.094</v>
      </c>
      <c r="EQ639">
        <v>1.36772170046793</v>
      </c>
      <c r="ER639">
        <v>0.00225868272383977</v>
      </c>
      <c r="ES639">
        <v>-9.96746185667655e-07</v>
      </c>
      <c r="ET639">
        <v>2.83711317370827e-10</v>
      </c>
      <c r="EU639">
        <v>-0.063082517618382</v>
      </c>
      <c r="EV639">
        <v>-0.00217948432402501</v>
      </c>
      <c r="EW639">
        <v>0.000453263451741206</v>
      </c>
      <c r="EX639">
        <v>-1.16319206543697e-06</v>
      </c>
      <c r="EY639">
        <v>-2</v>
      </c>
      <c r="EZ639">
        <v>2196</v>
      </c>
      <c r="FA639">
        <v>1</v>
      </c>
      <c r="FB639">
        <v>25</v>
      </c>
      <c r="FC639">
        <v>21.7</v>
      </c>
      <c r="FD639">
        <v>21.6</v>
      </c>
      <c r="FE639">
        <v>18</v>
      </c>
      <c r="FF639">
        <v>952.641</v>
      </c>
      <c r="FG639">
        <v>440.858</v>
      </c>
      <c r="FH639">
        <v>45.6842</v>
      </c>
      <c r="FI639">
        <v>26.2167</v>
      </c>
      <c r="FJ639">
        <v>30.0008</v>
      </c>
      <c r="FK639">
        <v>25.9703</v>
      </c>
      <c r="FL639">
        <v>25.969</v>
      </c>
      <c r="FM639">
        <v>25.5259</v>
      </c>
      <c r="FN639">
        <v>22.2985</v>
      </c>
      <c r="FO639">
        <v>0</v>
      </c>
      <c r="FP639">
        <v>47.5</v>
      </c>
      <c r="FQ639">
        <v>420</v>
      </c>
      <c r="FR639">
        <v>14.7762</v>
      </c>
      <c r="FS639">
        <v>101.376</v>
      </c>
      <c r="FT639">
        <v>101.969</v>
      </c>
    </row>
    <row r="640" spans="1:176">
      <c r="A640">
        <v>624</v>
      </c>
      <c r="B640">
        <v>1626127560.6</v>
      </c>
      <c r="C640">
        <v>1246.09999990463</v>
      </c>
      <c r="D640" t="s">
        <v>1542</v>
      </c>
      <c r="E640" t="s">
        <v>1543</v>
      </c>
      <c r="F640">
        <v>1</v>
      </c>
      <c r="I640">
        <v>1626127559.6</v>
      </c>
      <c r="J640">
        <f>(K640)/1000</f>
        <v>0</v>
      </c>
      <c r="K640">
        <f>1000*CC640*AI640*(BY640-BZ640)/(100*BR640*(1000-AI640*BY640))</f>
        <v>0</v>
      </c>
      <c r="L640">
        <f>CC640*AI640*(BX640-BW640*(1000-AI640*BZ640)/(1000-AI640*BY640))/(100*BR640)</f>
        <v>0</v>
      </c>
      <c r="M640">
        <f>BW640 - IF(AI640&gt;1, L640*BR640*100.0/(AK640*CK640), 0)</f>
        <v>0</v>
      </c>
      <c r="N640">
        <f>((T640-J640/2)*M640-L640)/(T640+J640/2)</f>
        <v>0</v>
      </c>
      <c r="O640">
        <f>N640*(CD640+CE640)/1000.0</f>
        <v>0</v>
      </c>
      <c r="P640">
        <f>(BW640 - IF(AI640&gt;1, L640*BR640*100.0/(AK640*CK640), 0))*(CD640+CE640)/1000.0</f>
        <v>0</v>
      </c>
      <c r="Q640">
        <f>2.0/((1/S640-1/R640)+SIGN(S640)*SQRT((1/S640-1/R640)*(1/S640-1/R640) + 4*BS640/((BS640+1)*(BS640+1))*(2*1/S640*1/R640-1/R640*1/R640)))</f>
        <v>0</v>
      </c>
      <c r="R640">
        <f>IF(LEFT(BT640,1)&lt;&gt;"0",IF(LEFT(BT640,1)="1",3.0,BU640),$D$5+$E$5*(CK640*CD640/($K$5*1000))+$F$5*(CK640*CD640/($K$5*1000))*MAX(MIN(BR640,$J$5),$I$5)*MAX(MIN(BR640,$J$5),$I$5)+$G$5*MAX(MIN(BR640,$J$5),$I$5)*(CK640*CD640/($K$5*1000))+$H$5*(CK640*CD640/($K$5*1000))*(CK640*CD640/($K$5*1000)))</f>
        <v>0</v>
      </c>
      <c r="S640">
        <f>J640*(1000-(1000*0.61365*exp(17.502*W640/(240.97+W640))/(CD640+CE640)+BY640)/2)/(1000*0.61365*exp(17.502*W640/(240.97+W640))/(CD640+CE640)-BY640)</f>
        <v>0</v>
      </c>
      <c r="T640">
        <f>1/((BS640+1)/(Q640/1.6)+1/(R640/1.37)) + BS640/((BS640+1)/(Q640/1.6) + BS640/(R640/1.37))</f>
        <v>0</v>
      </c>
      <c r="U640">
        <f>(BN640*BQ640)</f>
        <v>0</v>
      </c>
      <c r="V640">
        <f>(CF640+(U640+2*0.95*5.67E-8*(((CF640+$B$7)+273)^4-(CF640+273)^4)-44100*J640)/(1.84*29.3*R640+8*0.95*5.67E-8*(CF640+273)^3))</f>
        <v>0</v>
      </c>
      <c r="W640">
        <f>($C$7*CG640+$D$7*CH640+$E$7*V640)</f>
        <v>0</v>
      </c>
      <c r="X640">
        <f>0.61365*exp(17.502*W640/(240.97+W640))</f>
        <v>0</v>
      </c>
      <c r="Y640">
        <f>(Z640/AA640*100)</f>
        <v>0</v>
      </c>
      <c r="Z640">
        <f>BY640*(CD640+CE640)/1000</f>
        <v>0</v>
      </c>
      <c r="AA640">
        <f>0.61365*exp(17.502*CF640/(240.97+CF640))</f>
        <v>0</v>
      </c>
      <c r="AB640">
        <f>(X640-BY640*(CD640+CE640)/1000)</f>
        <v>0</v>
      </c>
      <c r="AC640">
        <f>(-J640*44100)</f>
        <v>0</v>
      </c>
      <c r="AD640">
        <f>2*29.3*R640*0.92*(CF640-W640)</f>
        <v>0</v>
      </c>
      <c r="AE640">
        <f>2*0.95*5.67E-8*(((CF640+$B$7)+273)^4-(W640+273)^4)</f>
        <v>0</v>
      </c>
      <c r="AF640">
        <f>U640+AE640+AC640+AD640</f>
        <v>0</v>
      </c>
      <c r="AG640">
        <v>5</v>
      </c>
      <c r="AH640">
        <v>1</v>
      </c>
      <c r="AI640">
        <f>IF(AG640*$H$13&gt;=AK640,1.0,(AK640/(AK640-AG640*$H$13)))</f>
        <v>0</v>
      </c>
      <c r="AJ640">
        <f>(AI640-1)*100</f>
        <v>0</v>
      </c>
      <c r="AK640">
        <f>MAX(0,($B$13+$C$13*CK640)/(1+$D$13*CK640)*CD640/(CF640+273)*$E$13)</f>
        <v>0</v>
      </c>
      <c r="AL640" t="s">
        <v>292</v>
      </c>
      <c r="AM640" t="s">
        <v>292</v>
      </c>
      <c r="AN640">
        <v>0</v>
      </c>
      <c r="AO640">
        <v>0</v>
      </c>
      <c r="AP640">
        <f>1-AN640/AO640</f>
        <v>0</v>
      </c>
      <c r="AQ640">
        <v>0</v>
      </c>
      <c r="AR640" t="s">
        <v>292</v>
      </c>
      <c r="AS640" t="s">
        <v>292</v>
      </c>
      <c r="AT640">
        <v>0</v>
      </c>
      <c r="AU640">
        <v>0</v>
      </c>
      <c r="AV640">
        <f>1-AT640/AU640</f>
        <v>0</v>
      </c>
      <c r="AW640">
        <v>0.5</v>
      </c>
      <c r="AX640">
        <f>BO640</f>
        <v>0</v>
      </c>
      <c r="AY640">
        <f>L640</f>
        <v>0</v>
      </c>
      <c r="AZ640">
        <f>AV640*AW640*AX640</f>
        <v>0</v>
      </c>
      <c r="BA640">
        <f>(AY640-AQ640)/AX640</f>
        <v>0</v>
      </c>
      <c r="BB640">
        <f>(AO640-AU640)/AU640</f>
        <v>0</v>
      </c>
      <c r="BC640">
        <f>AN640/(AP640+AN640/AU640)</f>
        <v>0</v>
      </c>
      <c r="BD640" t="s">
        <v>292</v>
      </c>
      <c r="BE640">
        <v>0</v>
      </c>
      <c r="BF640">
        <f>IF(BE640&lt;&gt;0, BE640, BC640)</f>
        <v>0</v>
      </c>
      <c r="BG640">
        <f>1-BF640/AU640</f>
        <v>0</v>
      </c>
      <c r="BH640">
        <f>(AU640-AT640)/(AU640-BF640)</f>
        <v>0</v>
      </c>
      <c r="BI640">
        <f>(AO640-AU640)/(AO640-BF640)</f>
        <v>0</v>
      </c>
      <c r="BJ640">
        <f>(AU640-AT640)/(AU640-AN640)</f>
        <v>0</v>
      </c>
      <c r="BK640">
        <f>(AO640-AU640)/(AO640-AN640)</f>
        <v>0</v>
      </c>
      <c r="BL640">
        <f>(BH640*BF640/AT640)</f>
        <v>0</v>
      </c>
      <c r="BM640">
        <f>(1-BL640)</f>
        <v>0</v>
      </c>
      <c r="BN640">
        <f>$B$11*CL640+$C$11*CM640+$F$11*CN640*(1-CQ640)</f>
        <v>0</v>
      </c>
      <c r="BO640">
        <f>BN640*BP640</f>
        <v>0</v>
      </c>
      <c r="BP640">
        <f>($B$11*$D$9+$C$11*$D$9+$F$11*((DA640+CS640)/MAX(DA640+CS640+DB640, 0.1)*$I$9+DB640/MAX(DA640+CS640+DB640, 0.1)*$J$9))/($B$11+$C$11+$F$11)</f>
        <v>0</v>
      </c>
      <c r="BQ640">
        <f>($B$11*$K$9+$C$11*$K$9+$F$11*((DA640+CS640)/MAX(DA640+CS640+DB640, 0.1)*$P$9+DB640/MAX(DA640+CS640+DB640, 0.1)*$Q$9))/($B$11+$C$11+$F$11)</f>
        <v>0</v>
      </c>
      <c r="BR640">
        <v>6</v>
      </c>
      <c r="BS640">
        <v>0.5</v>
      </c>
      <c r="BT640" t="s">
        <v>293</v>
      </c>
      <c r="BU640">
        <v>2</v>
      </c>
      <c r="BV640">
        <v>1626127559.6</v>
      </c>
      <c r="BW640">
        <v>400.743</v>
      </c>
      <c r="BX640">
        <v>419.997</v>
      </c>
      <c r="BY640">
        <v>21.9890333333333</v>
      </c>
      <c r="BZ640">
        <v>14.6872</v>
      </c>
      <c r="CA640">
        <v>398.615333333333</v>
      </c>
      <c r="CB640">
        <v>21.8947666666667</v>
      </c>
      <c r="CC640">
        <v>899.984333333333</v>
      </c>
      <c r="CD640">
        <v>100.770333333333</v>
      </c>
      <c r="CE640">
        <v>0.113883666666667</v>
      </c>
      <c r="CF640">
        <v>37.2808666666667</v>
      </c>
      <c r="CG640">
        <v>34.4234333333333</v>
      </c>
      <c r="CH640">
        <v>999.9</v>
      </c>
      <c r="CI640">
        <v>0</v>
      </c>
      <c r="CJ640">
        <v>0</v>
      </c>
      <c r="CK640">
        <v>10024.6</v>
      </c>
      <c r="CL640">
        <v>0</v>
      </c>
      <c r="CM640">
        <v>0.221023</v>
      </c>
      <c r="CN640">
        <v>1459.94333333333</v>
      </c>
      <c r="CO640">
        <v>0.972992</v>
      </c>
      <c r="CP640">
        <v>0.0270076</v>
      </c>
      <c r="CQ640">
        <v>0</v>
      </c>
      <c r="CR640">
        <v>883.099333333333</v>
      </c>
      <c r="CS640">
        <v>4.99999</v>
      </c>
      <c r="CT640">
        <v>13032.7</v>
      </c>
      <c r="CU640">
        <v>12727.8</v>
      </c>
      <c r="CV640">
        <v>42.125</v>
      </c>
      <c r="CW640">
        <v>43.25</v>
      </c>
      <c r="CX640">
        <v>42.812</v>
      </c>
      <c r="CY640">
        <v>43.062</v>
      </c>
      <c r="CZ640">
        <v>45</v>
      </c>
      <c r="DA640">
        <v>1415.64333333333</v>
      </c>
      <c r="DB640">
        <v>39.29</v>
      </c>
      <c r="DC640">
        <v>0</v>
      </c>
      <c r="DD640">
        <v>1626127569.7</v>
      </c>
      <c r="DE640">
        <v>0</v>
      </c>
      <c r="DF640">
        <v>883.376615384615</v>
      </c>
      <c r="DG640">
        <v>-2.02290598260912</v>
      </c>
      <c r="DH640">
        <v>-21.9247863910879</v>
      </c>
      <c r="DI640">
        <v>13035.7192307692</v>
      </c>
      <c r="DJ640">
        <v>15</v>
      </c>
      <c r="DK640">
        <v>1626126261</v>
      </c>
      <c r="DL640" t="s">
        <v>294</v>
      </c>
      <c r="DM640">
        <v>1626126255</v>
      </c>
      <c r="DN640">
        <v>1626126261</v>
      </c>
      <c r="DO640">
        <v>7</v>
      </c>
      <c r="DP640">
        <v>0.339</v>
      </c>
      <c r="DQ640">
        <v>0.02</v>
      </c>
      <c r="DR640">
        <v>2.158</v>
      </c>
      <c r="DS640">
        <v>-0.064</v>
      </c>
      <c r="DT640">
        <v>420</v>
      </c>
      <c r="DU640">
        <v>4</v>
      </c>
      <c r="DV640">
        <v>0.09</v>
      </c>
      <c r="DW640">
        <v>0.05</v>
      </c>
      <c r="DX640">
        <v>-19.2596512195122</v>
      </c>
      <c r="DY640">
        <v>0.215588153310074</v>
      </c>
      <c r="DZ640">
        <v>0.0300033341395319</v>
      </c>
      <c r="EA640">
        <v>1</v>
      </c>
      <c r="EB640">
        <v>883.4794</v>
      </c>
      <c r="EC640">
        <v>-2.04620123019025</v>
      </c>
      <c r="ED640">
        <v>0.315463214971261</v>
      </c>
      <c r="EE640">
        <v>1</v>
      </c>
      <c r="EF640">
        <v>7.27931048780488</v>
      </c>
      <c r="EG640">
        <v>0.217172822299651</v>
      </c>
      <c r="EH640">
        <v>0.0228318556825411</v>
      </c>
      <c r="EI640">
        <v>0</v>
      </c>
      <c r="EJ640">
        <v>2</v>
      </c>
      <c r="EK640">
        <v>3</v>
      </c>
      <c r="EL640" t="s">
        <v>340</v>
      </c>
      <c r="EM640">
        <v>100</v>
      </c>
      <c r="EN640">
        <v>100</v>
      </c>
      <c r="EO640">
        <v>2.128</v>
      </c>
      <c r="EP640">
        <v>0.0945</v>
      </c>
      <c r="EQ640">
        <v>1.36772170046793</v>
      </c>
      <c r="ER640">
        <v>0.00225868272383977</v>
      </c>
      <c r="ES640">
        <v>-9.96746185667655e-07</v>
      </c>
      <c r="ET640">
        <v>2.83711317370827e-10</v>
      </c>
      <c r="EU640">
        <v>-0.063082517618382</v>
      </c>
      <c r="EV640">
        <v>-0.00217948432402501</v>
      </c>
      <c r="EW640">
        <v>0.000453263451741206</v>
      </c>
      <c r="EX640">
        <v>-1.16319206543697e-06</v>
      </c>
      <c r="EY640">
        <v>-2</v>
      </c>
      <c r="EZ640">
        <v>2196</v>
      </c>
      <c r="FA640">
        <v>1</v>
      </c>
      <c r="FB640">
        <v>25</v>
      </c>
      <c r="FC640">
        <v>21.8</v>
      </c>
      <c r="FD640">
        <v>21.7</v>
      </c>
      <c r="FE640">
        <v>18</v>
      </c>
      <c r="FF640">
        <v>952.961</v>
      </c>
      <c r="FG640">
        <v>440.763</v>
      </c>
      <c r="FH640">
        <v>45.7096</v>
      </c>
      <c r="FI640">
        <v>26.2201</v>
      </c>
      <c r="FJ640">
        <v>30.0007</v>
      </c>
      <c r="FK640">
        <v>25.9735</v>
      </c>
      <c r="FL640">
        <v>25.9721</v>
      </c>
      <c r="FM640">
        <v>25.5265</v>
      </c>
      <c r="FN640">
        <v>22.2985</v>
      </c>
      <c r="FO640">
        <v>0</v>
      </c>
      <c r="FP640">
        <v>47.5</v>
      </c>
      <c r="FQ640">
        <v>420</v>
      </c>
      <c r="FR640">
        <v>14.7678</v>
      </c>
      <c r="FS640">
        <v>101.375</v>
      </c>
      <c r="FT640">
        <v>101.968</v>
      </c>
    </row>
    <row r="641" spans="1:176">
      <c r="A641">
        <v>625</v>
      </c>
      <c r="B641">
        <v>1626127562.6</v>
      </c>
      <c r="C641">
        <v>1248.09999990463</v>
      </c>
      <c r="D641" t="s">
        <v>1544</v>
      </c>
      <c r="E641" t="s">
        <v>1545</v>
      </c>
      <c r="F641">
        <v>1</v>
      </c>
      <c r="I641">
        <v>1626127561.6</v>
      </c>
      <c r="J641">
        <f>(K641)/1000</f>
        <v>0</v>
      </c>
      <c r="K641">
        <f>1000*CC641*AI641*(BY641-BZ641)/(100*BR641*(1000-AI641*BY641))</f>
        <v>0</v>
      </c>
      <c r="L641">
        <f>CC641*AI641*(BX641-BW641*(1000-AI641*BZ641)/(1000-AI641*BY641))/(100*BR641)</f>
        <v>0</v>
      </c>
      <c r="M641">
        <f>BW641 - IF(AI641&gt;1, L641*BR641*100.0/(AK641*CK641), 0)</f>
        <v>0</v>
      </c>
      <c r="N641">
        <f>((T641-J641/2)*M641-L641)/(T641+J641/2)</f>
        <v>0</v>
      </c>
      <c r="O641">
        <f>N641*(CD641+CE641)/1000.0</f>
        <v>0</v>
      </c>
      <c r="P641">
        <f>(BW641 - IF(AI641&gt;1, L641*BR641*100.0/(AK641*CK641), 0))*(CD641+CE641)/1000.0</f>
        <v>0</v>
      </c>
      <c r="Q641">
        <f>2.0/((1/S641-1/R641)+SIGN(S641)*SQRT((1/S641-1/R641)*(1/S641-1/R641) + 4*BS641/((BS641+1)*(BS641+1))*(2*1/S641*1/R641-1/R641*1/R641)))</f>
        <v>0</v>
      </c>
      <c r="R641">
        <f>IF(LEFT(BT641,1)&lt;&gt;"0",IF(LEFT(BT641,1)="1",3.0,BU641),$D$5+$E$5*(CK641*CD641/($K$5*1000))+$F$5*(CK641*CD641/($K$5*1000))*MAX(MIN(BR641,$J$5),$I$5)*MAX(MIN(BR641,$J$5),$I$5)+$G$5*MAX(MIN(BR641,$J$5),$I$5)*(CK641*CD641/($K$5*1000))+$H$5*(CK641*CD641/($K$5*1000))*(CK641*CD641/($K$5*1000)))</f>
        <v>0</v>
      </c>
      <c r="S641">
        <f>J641*(1000-(1000*0.61365*exp(17.502*W641/(240.97+W641))/(CD641+CE641)+BY641)/2)/(1000*0.61365*exp(17.502*W641/(240.97+W641))/(CD641+CE641)-BY641)</f>
        <v>0</v>
      </c>
      <c r="T641">
        <f>1/((BS641+1)/(Q641/1.6)+1/(R641/1.37)) + BS641/((BS641+1)/(Q641/1.6) + BS641/(R641/1.37))</f>
        <v>0</v>
      </c>
      <c r="U641">
        <f>(BN641*BQ641)</f>
        <v>0</v>
      </c>
      <c r="V641">
        <f>(CF641+(U641+2*0.95*5.67E-8*(((CF641+$B$7)+273)^4-(CF641+273)^4)-44100*J641)/(1.84*29.3*R641+8*0.95*5.67E-8*(CF641+273)^3))</f>
        <v>0</v>
      </c>
      <c r="W641">
        <f>($C$7*CG641+$D$7*CH641+$E$7*V641)</f>
        <v>0</v>
      </c>
      <c r="X641">
        <f>0.61365*exp(17.502*W641/(240.97+W641))</f>
        <v>0</v>
      </c>
      <c r="Y641">
        <f>(Z641/AA641*100)</f>
        <v>0</v>
      </c>
      <c r="Z641">
        <f>BY641*(CD641+CE641)/1000</f>
        <v>0</v>
      </c>
      <c r="AA641">
        <f>0.61365*exp(17.502*CF641/(240.97+CF641))</f>
        <v>0</v>
      </c>
      <c r="AB641">
        <f>(X641-BY641*(CD641+CE641)/1000)</f>
        <v>0</v>
      </c>
      <c r="AC641">
        <f>(-J641*44100)</f>
        <v>0</v>
      </c>
      <c r="AD641">
        <f>2*29.3*R641*0.92*(CF641-W641)</f>
        <v>0</v>
      </c>
      <c r="AE641">
        <f>2*0.95*5.67E-8*(((CF641+$B$7)+273)^4-(W641+273)^4)</f>
        <v>0</v>
      </c>
      <c r="AF641">
        <f>U641+AE641+AC641+AD641</f>
        <v>0</v>
      </c>
      <c r="AG641">
        <v>5</v>
      </c>
      <c r="AH641">
        <v>1</v>
      </c>
      <c r="AI641">
        <f>IF(AG641*$H$13&gt;=AK641,1.0,(AK641/(AK641-AG641*$H$13)))</f>
        <v>0</v>
      </c>
      <c r="AJ641">
        <f>(AI641-1)*100</f>
        <v>0</v>
      </c>
      <c r="AK641">
        <f>MAX(0,($B$13+$C$13*CK641)/(1+$D$13*CK641)*CD641/(CF641+273)*$E$13)</f>
        <v>0</v>
      </c>
      <c r="AL641" t="s">
        <v>292</v>
      </c>
      <c r="AM641" t="s">
        <v>292</v>
      </c>
      <c r="AN641">
        <v>0</v>
      </c>
      <c r="AO641">
        <v>0</v>
      </c>
      <c r="AP641">
        <f>1-AN641/AO641</f>
        <v>0</v>
      </c>
      <c r="AQ641">
        <v>0</v>
      </c>
      <c r="AR641" t="s">
        <v>292</v>
      </c>
      <c r="AS641" t="s">
        <v>292</v>
      </c>
      <c r="AT641">
        <v>0</v>
      </c>
      <c r="AU641">
        <v>0</v>
      </c>
      <c r="AV641">
        <f>1-AT641/AU641</f>
        <v>0</v>
      </c>
      <c r="AW641">
        <v>0.5</v>
      </c>
      <c r="AX641">
        <f>BO641</f>
        <v>0</v>
      </c>
      <c r="AY641">
        <f>L641</f>
        <v>0</v>
      </c>
      <c r="AZ641">
        <f>AV641*AW641*AX641</f>
        <v>0</v>
      </c>
      <c r="BA641">
        <f>(AY641-AQ641)/AX641</f>
        <v>0</v>
      </c>
      <c r="BB641">
        <f>(AO641-AU641)/AU641</f>
        <v>0</v>
      </c>
      <c r="BC641">
        <f>AN641/(AP641+AN641/AU641)</f>
        <v>0</v>
      </c>
      <c r="BD641" t="s">
        <v>292</v>
      </c>
      <c r="BE641">
        <v>0</v>
      </c>
      <c r="BF641">
        <f>IF(BE641&lt;&gt;0, BE641, BC641)</f>
        <v>0</v>
      </c>
      <c r="BG641">
        <f>1-BF641/AU641</f>
        <v>0</v>
      </c>
      <c r="BH641">
        <f>(AU641-AT641)/(AU641-BF641)</f>
        <v>0</v>
      </c>
      <c r="BI641">
        <f>(AO641-AU641)/(AO641-BF641)</f>
        <v>0</v>
      </c>
      <c r="BJ641">
        <f>(AU641-AT641)/(AU641-AN641)</f>
        <v>0</v>
      </c>
      <c r="BK641">
        <f>(AO641-AU641)/(AO641-AN641)</f>
        <v>0</v>
      </c>
      <c r="BL641">
        <f>(BH641*BF641/AT641)</f>
        <v>0</v>
      </c>
      <c r="BM641">
        <f>(1-BL641)</f>
        <v>0</v>
      </c>
      <c r="BN641">
        <f>$B$11*CL641+$C$11*CM641+$F$11*CN641*(1-CQ641)</f>
        <v>0</v>
      </c>
      <c r="BO641">
        <f>BN641*BP641</f>
        <v>0</v>
      </c>
      <c r="BP641">
        <f>($B$11*$D$9+$C$11*$D$9+$F$11*((DA641+CS641)/MAX(DA641+CS641+DB641, 0.1)*$I$9+DB641/MAX(DA641+CS641+DB641, 0.1)*$J$9))/($B$11+$C$11+$F$11)</f>
        <v>0</v>
      </c>
      <c r="BQ641">
        <f>($B$11*$K$9+$C$11*$K$9+$F$11*((DA641+CS641)/MAX(DA641+CS641+DB641, 0.1)*$P$9+DB641/MAX(DA641+CS641+DB641, 0.1)*$Q$9))/($B$11+$C$11+$F$11)</f>
        <v>0</v>
      </c>
      <c r="BR641">
        <v>6</v>
      </c>
      <c r="BS641">
        <v>0.5</v>
      </c>
      <c r="BT641" t="s">
        <v>293</v>
      </c>
      <c r="BU641">
        <v>2</v>
      </c>
      <c r="BV641">
        <v>1626127561.6</v>
      </c>
      <c r="BW641">
        <v>400.752333333333</v>
      </c>
      <c r="BX641">
        <v>419.969666666667</v>
      </c>
      <c r="BY641">
        <v>22.0225333333333</v>
      </c>
      <c r="BZ641">
        <v>14.7106</v>
      </c>
      <c r="CA641">
        <v>398.625</v>
      </c>
      <c r="CB641">
        <v>21.9277333333333</v>
      </c>
      <c r="CC641">
        <v>899.981666666667</v>
      </c>
      <c r="CD641">
        <v>100.77</v>
      </c>
      <c r="CE641">
        <v>0.114289</v>
      </c>
      <c r="CF641">
        <v>37.3058</v>
      </c>
      <c r="CG641">
        <v>34.4404</v>
      </c>
      <c r="CH641">
        <v>999.9</v>
      </c>
      <c r="CI641">
        <v>0</v>
      </c>
      <c r="CJ641">
        <v>0</v>
      </c>
      <c r="CK641">
        <v>9996.67666666667</v>
      </c>
      <c r="CL641">
        <v>0</v>
      </c>
      <c r="CM641">
        <v>0.221023</v>
      </c>
      <c r="CN641">
        <v>1460.02333333333</v>
      </c>
      <c r="CO641">
        <v>0.972993666666667</v>
      </c>
      <c r="CP641">
        <v>0.0270060333333333</v>
      </c>
      <c r="CQ641">
        <v>0</v>
      </c>
      <c r="CR641">
        <v>883.012333333333</v>
      </c>
      <c r="CS641">
        <v>4.99999</v>
      </c>
      <c r="CT641">
        <v>13032.9333333333</v>
      </c>
      <c r="CU641">
        <v>12728.5333333333</v>
      </c>
      <c r="CV641">
        <v>42.125</v>
      </c>
      <c r="CW641">
        <v>43.25</v>
      </c>
      <c r="CX641">
        <v>42.812</v>
      </c>
      <c r="CY641">
        <v>43.062</v>
      </c>
      <c r="CZ641">
        <v>45</v>
      </c>
      <c r="DA641">
        <v>1415.72666666667</v>
      </c>
      <c r="DB641">
        <v>39.29</v>
      </c>
      <c r="DC641">
        <v>0</v>
      </c>
      <c r="DD641">
        <v>1626127572.1</v>
      </c>
      <c r="DE641">
        <v>0</v>
      </c>
      <c r="DF641">
        <v>883.291346153846</v>
      </c>
      <c r="DG641">
        <v>-2.7161367424665</v>
      </c>
      <c r="DH641">
        <v>-22.3658120242681</v>
      </c>
      <c r="DI641">
        <v>13034.8692307692</v>
      </c>
      <c r="DJ641">
        <v>15</v>
      </c>
      <c r="DK641">
        <v>1626126261</v>
      </c>
      <c r="DL641" t="s">
        <v>294</v>
      </c>
      <c r="DM641">
        <v>1626126255</v>
      </c>
      <c r="DN641">
        <v>1626126261</v>
      </c>
      <c r="DO641">
        <v>7</v>
      </c>
      <c r="DP641">
        <v>0.339</v>
      </c>
      <c r="DQ641">
        <v>0.02</v>
      </c>
      <c r="DR641">
        <v>2.158</v>
      </c>
      <c r="DS641">
        <v>-0.064</v>
      </c>
      <c r="DT641">
        <v>420</v>
      </c>
      <c r="DU641">
        <v>4</v>
      </c>
      <c r="DV641">
        <v>0.09</v>
      </c>
      <c r="DW641">
        <v>0.05</v>
      </c>
      <c r="DX641">
        <v>-19.2536390243902</v>
      </c>
      <c r="DY641">
        <v>0.207426480836266</v>
      </c>
      <c r="DZ641">
        <v>0.029712409151477</v>
      </c>
      <c r="EA641">
        <v>1</v>
      </c>
      <c r="EB641">
        <v>883.392636363636</v>
      </c>
      <c r="EC641">
        <v>-1.95360332001696</v>
      </c>
      <c r="ED641">
        <v>0.297166703361565</v>
      </c>
      <c r="EE641">
        <v>1</v>
      </c>
      <c r="EF641">
        <v>7.28585048780488</v>
      </c>
      <c r="EG641">
        <v>0.187652822299644</v>
      </c>
      <c r="EH641">
        <v>0.0202135390453441</v>
      </c>
      <c r="EI641">
        <v>0</v>
      </c>
      <c r="EJ641">
        <v>2</v>
      </c>
      <c r="EK641">
        <v>3</v>
      </c>
      <c r="EL641" t="s">
        <v>340</v>
      </c>
      <c r="EM641">
        <v>100</v>
      </c>
      <c r="EN641">
        <v>100</v>
      </c>
      <c r="EO641">
        <v>2.128</v>
      </c>
      <c r="EP641">
        <v>0.095</v>
      </c>
      <c r="EQ641">
        <v>1.36772170046793</v>
      </c>
      <c r="ER641">
        <v>0.00225868272383977</v>
      </c>
      <c r="ES641">
        <v>-9.96746185667655e-07</v>
      </c>
      <c r="ET641">
        <v>2.83711317370827e-10</v>
      </c>
      <c r="EU641">
        <v>-0.063082517618382</v>
      </c>
      <c r="EV641">
        <v>-0.00217948432402501</v>
      </c>
      <c r="EW641">
        <v>0.000453263451741206</v>
      </c>
      <c r="EX641">
        <v>-1.16319206543697e-06</v>
      </c>
      <c r="EY641">
        <v>-2</v>
      </c>
      <c r="EZ641">
        <v>2196</v>
      </c>
      <c r="FA641">
        <v>1</v>
      </c>
      <c r="FB641">
        <v>25</v>
      </c>
      <c r="FC641">
        <v>21.8</v>
      </c>
      <c r="FD641">
        <v>21.7</v>
      </c>
      <c r="FE641">
        <v>18</v>
      </c>
      <c r="FF641">
        <v>952.888</v>
      </c>
      <c r="FG641">
        <v>440.786</v>
      </c>
      <c r="FH641">
        <v>45.7351</v>
      </c>
      <c r="FI641">
        <v>26.2242</v>
      </c>
      <c r="FJ641">
        <v>30.0007</v>
      </c>
      <c r="FK641">
        <v>25.9768</v>
      </c>
      <c r="FL641">
        <v>25.975</v>
      </c>
      <c r="FM641">
        <v>25.526</v>
      </c>
      <c r="FN641">
        <v>22.0245</v>
      </c>
      <c r="FO641">
        <v>0</v>
      </c>
      <c r="FP641">
        <v>47.5</v>
      </c>
      <c r="FQ641">
        <v>420</v>
      </c>
      <c r="FR641">
        <v>14.8561</v>
      </c>
      <c r="FS641">
        <v>101.374</v>
      </c>
      <c r="FT641">
        <v>101.967</v>
      </c>
    </row>
    <row r="642" spans="1:176">
      <c r="A642">
        <v>626</v>
      </c>
      <c r="B642">
        <v>1626127564.6</v>
      </c>
      <c r="C642">
        <v>1250.09999990463</v>
      </c>
      <c r="D642" t="s">
        <v>1546</v>
      </c>
      <c r="E642" t="s">
        <v>1547</v>
      </c>
      <c r="F642">
        <v>1</v>
      </c>
      <c r="I642">
        <v>1626127563.6</v>
      </c>
      <c r="J642">
        <f>(K642)/1000</f>
        <v>0</v>
      </c>
      <c r="K642">
        <f>1000*CC642*AI642*(BY642-BZ642)/(100*BR642*(1000-AI642*BY642))</f>
        <v>0</v>
      </c>
      <c r="L642">
        <f>CC642*AI642*(BX642-BW642*(1000-AI642*BZ642)/(1000-AI642*BY642))/(100*BR642)</f>
        <v>0</v>
      </c>
      <c r="M642">
        <f>BW642 - IF(AI642&gt;1, L642*BR642*100.0/(AK642*CK642), 0)</f>
        <v>0</v>
      </c>
      <c r="N642">
        <f>((T642-J642/2)*M642-L642)/(T642+J642/2)</f>
        <v>0</v>
      </c>
      <c r="O642">
        <f>N642*(CD642+CE642)/1000.0</f>
        <v>0</v>
      </c>
      <c r="P642">
        <f>(BW642 - IF(AI642&gt;1, L642*BR642*100.0/(AK642*CK642), 0))*(CD642+CE642)/1000.0</f>
        <v>0</v>
      </c>
      <c r="Q642">
        <f>2.0/((1/S642-1/R642)+SIGN(S642)*SQRT((1/S642-1/R642)*(1/S642-1/R642) + 4*BS642/((BS642+1)*(BS642+1))*(2*1/S642*1/R642-1/R642*1/R642)))</f>
        <v>0</v>
      </c>
      <c r="R642">
        <f>IF(LEFT(BT642,1)&lt;&gt;"0",IF(LEFT(BT642,1)="1",3.0,BU642),$D$5+$E$5*(CK642*CD642/($K$5*1000))+$F$5*(CK642*CD642/($K$5*1000))*MAX(MIN(BR642,$J$5),$I$5)*MAX(MIN(BR642,$J$5),$I$5)+$G$5*MAX(MIN(BR642,$J$5),$I$5)*(CK642*CD642/($K$5*1000))+$H$5*(CK642*CD642/($K$5*1000))*(CK642*CD642/($K$5*1000)))</f>
        <v>0</v>
      </c>
      <c r="S642">
        <f>J642*(1000-(1000*0.61365*exp(17.502*W642/(240.97+W642))/(CD642+CE642)+BY642)/2)/(1000*0.61365*exp(17.502*W642/(240.97+W642))/(CD642+CE642)-BY642)</f>
        <v>0</v>
      </c>
      <c r="T642">
        <f>1/((BS642+1)/(Q642/1.6)+1/(R642/1.37)) + BS642/((BS642+1)/(Q642/1.6) + BS642/(R642/1.37))</f>
        <v>0</v>
      </c>
      <c r="U642">
        <f>(BN642*BQ642)</f>
        <v>0</v>
      </c>
      <c r="V642">
        <f>(CF642+(U642+2*0.95*5.67E-8*(((CF642+$B$7)+273)^4-(CF642+273)^4)-44100*J642)/(1.84*29.3*R642+8*0.95*5.67E-8*(CF642+273)^3))</f>
        <v>0</v>
      </c>
      <c r="W642">
        <f>($C$7*CG642+$D$7*CH642+$E$7*V642)</f>
        <v>0</v>
      </c>
      <c r="X642">
        <f>0.61365*exp(17.502*W642/(240.97+W642))</f>
        <v>0</v>
      </c>
      <c r="Y642">
        <f>(Z642/AA642*100)</f>
        <v>0</v>
      </c>
      <c r="Z642">
        <f>BY642*(CD642+CE642)/1000</f>
        <v>0</v>
      </c>
      <c r="AA642">
        <f>0.61365*exp(17.502*CF642/(240.97+CF642))</f>
        <v>0</v>
      </c>
      <c r="AB642">
        <f>(X642-BY642*(CD642+CE642)/1000)</f>
        <v>0</v>
      </c>
      <c r="AC642">
        <f>(-J642*44100)</f>
        <v>0</v>
      </c>
      <c r="AD642">
        <f>2*29.3*R642*0.92*(CF642-W642)</f>
        <v>0</v>
      </c>
      <c r="AE642">
        <f>2*0.95*5.67E-8*(((CF642+$B$7)+273)^4-(W642+273)^4)</f>
        <v>0</v>
      </c>
      <c r="AF642">
        <f>U642+AE642+AC642+AD642</f>
        <v>0</v>
      </c>
      <c r="AG642">
        <v>5</v>
      </c>
      <c r="AH642">
        <v>1</v>
      </c>
      <c r="AI642">
        <f>IF(AG642*$H$13&gt;=AK642,1.0,(AK642/(AK642-AG642*$H$13)))</f>
        <v>0</v>
      </c>
      <c r="AJ642">
        <f>(AI642-1)*100</f>
        <v>0</v>
      </c>
      <c r="AK642">
        <f>MAX(0,($B$13+$C$13*CK642)/(1+$D$13*CK642)*CD642/(CF642+273)*$E$13)</f>
        <v>0</v>
      </c>
      <c r="AL642" t="s">
        <v>292</v>
      </c>
      <c r="AM642" t="s">
        <v>292</v>
      </c>
      <c r="AN642">
        <v>0</v>
      </c>
      <c r="AO642">
        <v>0</v>
      </c>
      <c r="AP642">
        <f>1-AN642/AO642</f>
        <v>0</v>
      </c>
      <c r="AQ642">
        <v>0</v>
      </c>
      <c r="AR642" t="s">
        <v>292</v>
      </c>
      <c r="AS642" t="s">
        <v>292</v>
      </c>
      <c r="AT642">
        <v>0</v>
      </c>
      <c r="AU642">
        <v>0</v>
      </c>
      <c r="AV642">
        <f>1-AT642/AU642</f>
        <v>0</v>
      </c>
      <c r="AW642">
        <v>0.5</v>
      </c>
      <c r="AX642">
        <f>BO642</f>
        <v>0</v>
      </c>
      <c r="AY642">
        <f>L642</f>
        <v>0</v>
      </c>
      <c r="AZ642">
        <f>AV642*AW642*AX642</f>
        <v>0</v>
      </c>
      <c r="BA642">
        <f>(AY642-AQ642)/AX642</f>
        <v>0</v>
      </c>
      <c r="BB642">
        <f>(AO642-AU642)/AU642</f>
        <v>0</v>
      </c>
      <c r="BC642">
        <f>AN642/(AP642+AN642/AU642)</f>
        <v>0</v>
      </c>
      <c r="BD642" t="s">
        <v>292</v>
      </c>
      <c r="BE642">
        <v>0</v>
      </c>
      <c r="BF642">
        <f>IF(BE642&lt;&gt;0, BE642, BC642)</f>
        <v>0</v>
      </c>
      <c r="BG642">
        <f>1-BF642/AU642</f>
        <v>0</v>
      </c>
      <c r="BH642">
        <f>(AU642-AT642)/(AU642-BF642)</f>
        <v>0</v>
      </c>
      <c r="BI642">
        <f>(AO642-AU642)/(AO642-BF642)</f>
        <v>0</v>
      </c>
      <c r="BJ642">
        <f>(AU642-AT642)/(AU642-AN642)</f>
        <v>0</v>
      </c>
      <c r="BK642">
        <f>(AO642-AU642)/(AO642-AN642)</f>
        <v>0</v>
      </c>
      <c r="BL642">
        <f>(BH642*BF642/AT642)</f>
        <v>0</v>
      </c>
      <c r="BM642">
        <f>(1-BL642)</f>
        <v>0</v>
      </c>
      <c r="BN642">
        <f>$B$11*CL642+$C$11*CM642+$F$11*CN642*(1-CQ642)</f>
        <v>0</v>
      </c>
      <c r="BO642">
        <f>BN642*BP642</f>
        <v>0</v>
      </c>
      <c r="BP642">
        <f>($B$11*$D$9+$C$11*$D$9+$F$11*((DA642+CS642)/MAX(DA642+CS642+DB642, 0.1)*$I$9+DB642/MAX(DA642+CS642+DB642, 0.1)*$J$9))/($B$11+$C$11+$F$11)</f>
        <v>0</v>
      </c>
      <c r="BQ642">
        <f>($B$11*$K$9+$C$11*$K$9+$F$11*((DA642+CS642)/MAX(DA642+CS642+DB642, 0.1)*$P$9+DB642/MAX(DA642+CS642+DB642, 0.1)*$Q$9))/($B$11+$C$11+$F$11)</f>
        <v>0</v>
      </c>
      <c r="BR642">
        <v>6</v>
      </c>
      <c r="BS642">
        <v>0.5</v>
      </c>
      <c r="BT642" t="s">
        <v>293</v>
      </c>
      <c r="BU642">
        <v>2</v>
      </c>
      <c r="BV642">
        <v>1626127563.6</v>
      </c>
      <c r="BW642">
        <v>400.768333333333</v>
      </c>
      <c r="BX642">
        <v>420.001666666667</v>
      </c>
      <c r="BY642">
        <v>22.0521333333333</v>
      </c>
      <c r="BZ642">
        <v>14.7188666666667</v>
      </c>
      <c r="CA642">
        <v>398.640333333333</v>
      </c>
      <c r="CB642">
        <v>21.9568666666667</v>
      </c>
      <c r="CC642">
        <v>899.997</v>
      </c>
      <c r="CD642">
        <v>100.771333333333</v>
      </c>
      <c r="CE642">
        <v>0.114602666666667</v>
      </c>
      <c r="CF642">
        <v>37.3302666666667</v>
      </c>
      <c r="CG642">
        <v>34.4631333333333</v>
      </c>
      <c r="CH642">
        <v>999.9</v>
      </c>
      <c r="CI642">
        <v>0</v>
      </c>
      <c r="CJ642">
        <v>0</v>
      </c>
      <c r="CK642">
        <v>9956.87666666667</v>
      </c>
      <c r="CL642">
        <v>0</v>
      </c>
      <c r="CM642">
        <v>0.221023</v>
      </c>
      <c r="CN642">
        <v>1460.02</v>
      </c>
      <c r="CO642">
        <v>0.972993666666667</v>
      </c>
      <c r="CP642">
        <v>0.0270060333333333</v>
      </c>
      <c r="CQ642">
        <v>0</v>
      </c>
      <c r="CR642">
        <v>883.053666666667</v>
      </c>
      <c r="CS642">
        <v>4.99999</v>
      </c>
      <c r="CT642">
        <v>13032.0333333333</v>
      </c>
      <c r="CU642">
        <v>12728.5</v>
      </c>
      <c r="CV642">
        <v>42.125</v>
      </c>
      <c r="CW642">
        <v>43.2706666666667</v>
      </c>
      <c r="CX642">
        <v>42.812</v>
      </c>
      <c r="CY642">
        <v>43.062</v>
      </c>
      <c r="CZ642">
        <v>45</v>
      </c>
      <c r="DA642">
        <v>1415.72666666667</v>
      </c>
      <c r="DB642">
        <v>39.29</v>
      </c>
      <c r="DC642">
        <v>0</v>
      </c>
      <c r="DD642">
        <v>1626127573.9</v>
      </c>
      <c r="DE642">
        <v>0</v>
      </c>
      <c r="DF642">
        <v>883.22024</v>
      </c>
      <c r="DG642">
        <v>-2.16076921846989</v>
      </c>
      <c r="DH642">
        <v>-24.2923077415291</v>
      </c>
      <c r="DI642">
        <v>13034.188</v>
      </c>
      <c r="DJ642">
        <v>15</v>
      </c>
      <c r="DK642">
        <v>1626126261</v>
      </c>
      <c r="DL642" t="s">
        <v>294</v>
      </c>
      <c r="DM642">
        <v>1626126255</v>
      </c>
      <c r="DN642">
        <v>1626126261</v>
      </c>
      <c r="DO642">
        <v>7</v>
      </c>
      <c r="DP642">
        <v>0.339</v>
      </c>
      <c r="DQ642">
        <v>0.02</v>
      </c>
      <c r="DR642">
        <v>2.158</v>
      </c>
      <c r="DS642">
        <v>-0.064</v>
      </c>
      <c r="DT642">
        <v>420</v>
      </c>
      <c r="DU642">
        <v>4</v>
      </c>
      <c r="DV642">
        <v>0.09</v>
      </c>
      <c r="DW642">
        <v>0.05</v>
      </c>
      <c r="DX642">
        <v>-19.2448268292683</v>
      </c>
      <c r="DY642">
        <v>0.149431358884971</v>
      </c>
      <c r="DZ642">
        <v>0.0242976865745134</v>
      </c>
      <c r="EA642">
        <v>1</v>
      </c>
      <c r="EB642">
        <v>883.324848484848</v>
      </c>
      <c r="EC642">
        <v>-1.78489830294094</v>
      </c>
      <c r="ED642">
        <v>0.29076118714893</v>
      </c>
      <c r="EE642">
        <v>1</v>
      </c>
      <c r="EF642">
        <v>7.29258146341463</v>
      </c>
      <c r="EG642">
        <v>0.191450592334517</v>
      </c>
      <c r="EH642">
        <v>0.020606100394499</v>
      </c>
      <c r="EI642">
        <v>0</v>
      </c>
      <c r="EJ642">
        <v>2</v>
      </c>
      <c r="EK642">
        <v>3</v>
      </c>
      <c r="EL642" t="s">
        <v>340</v>
      </c>
      <c r="EM642">
        <v>100</v>
      </c>
      <c r="EN642">
        <v>100</v>
      </c>
      <c r="EO642">
        <v>2.128</v>
      </c>
      <c r="EP642">
        <v>0.0954</v>
      </c>
      <c r="EQ642">
        <v>1.36772170046793</v>
      </c>
      <c r="ER642">
        <v>0.00225868272383977</v>
      </c>
      <c r="ES642">
        <v>-9.96746185667655e-07</v>
      </c>
      <c r="ET642">
        <v>2.83711317370827e-10</v>
      </c>
      <c r="EU642">
        <v>-0.063082517618382</v>
      </c>
      <c r="EV642">
        <v>-0.00217948432402501</v>
      </c>
      <c r="EW642">
        <v>0.000453263451741206</v>
      </c>
      <c r="EX642">
        <v>-1.16319206543697e-06</v>
      </c>
      <c r="EY642">
        <v>-2</v>
      </c>
      <c r="EZ642">
        <v>2196</v>
      </c>
      <c r="FA642">
        <v>1</v>
      </c>
      <c r="FB642">
        <v>25</v>
      </c>
      <c r="FC642">
        <v>21.8</v>
      </c>
      <c r="FD642">
        <v>21.7</v>
      </c>
      <c r="FE642">
        <v>18</v>
      </c>
      <c r="FF642">
        <v>952.837</v>
      </c>
      <c r="FG642">
        <v>440.839</v>
      </c>
      <c r="FH642">
        <v>45.7604</v>
      </c>
      <c r="FI642">
        <v>26.2286</v>
      </c>
      <c r="FJ642">
        <v>30.0007</v>
      </c>
      <c r="FK642">
        <v>25.9799</v>
      </c>
      <c r="FL642">
        <v>25.9777</v>
      </c>
      <c r="FM642">
        <v>25.526</v>
      </c>
      <c r="FN642">
        <v>22.0245</v>
      </c>
      <c r="FO642">
        <v>0</v>
      </c>
      <c r="FP642">
        <v>47.5</v>
      </c>
      <c r="FQ642">
        <v>420</v>
      </c>
      <c r="FR642">
        <v>14.8757</v>
      </c>
      <c r="FS642">
        <v>101.374</v>
      </c>
      <c r="FT642">
        <v>101.965</v>
      </c>
    </row>
    <row r="643" spans="1:176">
      <c r="A643">
        <v>627</v>
      </c>
      <c r="B643">
        <v>1626127566.6</v>
      </c>
      <c r="C643">
        <v>1252.09999990463</v>
      </c>
      <c r="D643" t="s">
        <v>1548</v>
      </c>
      <c r="E643" t="s">
        <v>1549</v>
      </c>
      <c r="F643">
        <v>1</v>
      </c>
      <c r="I643">
        <v>1626127565.6</v>
      </c>
      <c r="J643">
        <f>(K643)/1000</f>
        <v>0</v>
      </c>
      <c r="K643">
        <f>1000*CC643*AI643*(BY643-BZ643)/(100*BR643*(1000-AI643*BY643))</f>
        <v>0</v>
      </c>
      <c r="L643">
        <f>CC643*AI643*(BX643-BW643*(1000-AI643*BZ643)/(1000-AI643*BY643))/(100*BR643)</f>
        <v>0</v>
      </c>
      <c r="M643">
        <f>BW643 - IF(AI643&gt;1, L643*BR643*100.0/(AK643*CK643), 0)</f>
        <v>0</v>
      </c>
      <c r="N643">
        <f>((T643-J643/2)*M643-L643)/(T643+J643/2)</f>
        <v>0</v>
      </c>
      <c r="O643">
        <f>N643*(CD643+CE643)/1000.0</f>
        <v>0</v>
      </c>
      <c r="P643">
        <f>(BW643 - IF(AI643&gt;1, L643*BR643*100.0/(AK643*CK643), 0))*(CD643+CE643)/1000.0</f>
        <v>0</v>
      </c>
      <c r="Q643">
        <f>2.0/((1/S643-1/R643)+SIGN(S643)*SQRT((1/S643-1/R643)*(1/S643-1/R643) + 4*BS643/((BS643+1)*(BS643+1))*(2*1/S643*1/R643-1/R643*1/R643)))</f>
        <v>0</v>
      </c>
      <c r="R643">
        <f>IF(LEFT(BT643,1)&lt;&gt;"0",IF(LEFT(BT643,1)="1",3.0,BU643),$D$5+$E$5*(CK643*CD643/($K$5*1000))+$F$5*(CK643*CD643/($K$5*1000))*MAX(MIN(BR643,$J$5),$I$5)*MAX(MIN(BR643,$J$5),$I$5)+$G$5*MAX(MIN(BR643,$J$5),$I$5)*(CK643*CD643/($K$5*1000))+$H$5*(CK643*CD643/($K$5*1000))*(CK643*CD643/($K$5*1000)))</f>
        <v>0</v>
      </c>
      <c r="S643">
        <f>J643*(1000-(1000*0.61365*exp(17.502*W643/(240.97+W643))/(CD643+CE643)+BY643)/2)/(1000*0.61365*exp(17.502*W643/(240.97+W643))/(CD643+CE643)-BY643)</f>
        <v>0</v>
      </c>
      <c r="T643">
        <f>1/((BS643+1)/(Q643/1.6)+1/(R643/1.37)) + BS643/((BS643+1)/(Q643/1.6) + BS643/(R643/1.37))</f>
        <v>0</v>
      </c>
      <c r="U643">
        <f>(BN643*BQ643)</f>
        <v>0</v>
      </c>
      <c r="V643">
        <f>(CF643+(U643+2*0.95*5.67E-8*(((CF643+$B$7)+273)^4-(CF643+273)^4)-44100*J643)/(1.84*29.3*R643+8*0.95*5.67E-8*(CF643+273)^3))</f>
        <v>0</v>
      </c>
      <c r="W643">
        <f>($C$7*CG643+$D$7*CH643+$E$7*V643)</f>
        <v>0</v>
      </c>
      <c r="X643">
        <f>0.61365*exp(17.502*W643/(240.97+W643))</f>
        <v>0</v>
      </c>
      <c r="Y643">
        <f>(Z643/AA643*100)</f>
        <v>0</v>
      </c>
      <c r="Z643">
        <f>BY643*(CD643+CE643)/1000</f>
        <v>0</v>
      </c>
      <c r="AA643">
        <f>0.61365*exp(17.502*CF643/(240.97+CF643))</f>
        <v>0</v>
      </c>
      <c r="AB643">
        <f>(X643-BY643*(CD643+CE643)/1000)</f>
        <v>0</v>
      </c>
      <c r="AC643">
        <f>(-J643*44100)</f>
        <v>0</v>
      </c>
      <c r="AD643">
        <f>2*29.3*R643*0.92*(CF643-W643)</f>
        <v>0</v>
      </c>
      <c r="AE643">
        <f>2*0.95*5.67E-8*(((CF643+$B$7)+273)^4-(W643+273)^4)</f>
        <v>0</v>
      </c>
      <c r="AF643">
        <f>U643+AE643+AC643+AD643</f>
        <v>0</v>
      </c>
      <c r="AG643">
        <v>6</v>
      </c>
      <c r="AH643">
        <v>1</v>
      </c>
      <c r="AI643">
        <f>IF(AG643*$H$13&gt;=AK643,1.0,(AK643/(AK643-AG643*$H$13)))</f>
        <v>0</v>
      </c>
      <c r="AJ643">
        <f>(AI643-1)*100</f>
        <v>0</v>
      </c>
      <c r="AK643">
        <f>MAX(0,($B$13+$C$13*CK643)/(1+$D$13*CK643)*CD643/(CF643+273)*$E$13)</f>
        <v>0</v>
      </c>
      <c r="AL643" t="s">
        <v>292</v>
      </c>
      <c r="AM643" t="s">
        <v>292</v>
      </c>
      <c r="AN643">
        <v>0</v>
      </c>
      <c r="AO643">
        <v>0</v>
      </c>
      <c r="AP643">
        <f>1-AN643/AO643</f>
        <v>0</v>
      </c>
      <c r="AQ643">
        <v>0</v>
      </c>
      <c r="AR643" t="s">
        <v>292</v>
      </c>
      <c r="AS643" t="s">
        <v>292</v>
      </c>
      <c r="AT643">
        <v>0</v>
      </c>
      <c r="AU643">
        <v>0</v>
      </c>
      <c r="AV643">
        <f>1-AT643/AU643</f>
        <v>0</v>
      </c>
      <c r="AW643">
        <v>0.5</v>
      </c>
      <c r="AX643">
        <f>BO643</f>
        <v>0</v>
      </c>
      <c r="AY643">
        <f>L643</f>
        <v>0</v>
      </c>
      <c r="AZ643">
        <f>AV643*AW643*AX643</f>
        <v>0</v>
      </c>
      <c r="BA643">
        <f>(AY643-AQ643)/AX643</f>
        <v>0</v>
      </c>
      <c r="BB643">
        <f>(AO643-AU643)/AU643</f>
        <v>0</v>
      </c>
      <c r="BC643">
        <f>AN643/(AP643+AN643/AU643)</f>
        <v>0</v>
      </c>
      <c r="BD643" t="s">
        <v>292</v>
      </c>
      <c r="BE643">
        <v>0</v>
      </c>
      <c r="BF643">
        <f>IF(BE643&lt;&gt;0, BE643, BC643)</f>
        <v>0</v>
      </c>
      <c r="BG643">
        <f>1-BF643/AU643</f>
        <v>0</v>
      </c>
      <c r="BH643">
        <f>(AU643-AT643)/(AU643-BF643)</f>
        <v>0</v>
      </c>
      <c r="BI643">
        <f>(AO643-AU643)/(AO643-BF643)</f>
        <v>0</v>
      </c>
      <c r="BJ643">
        <f>(AU643-AT643)/(AU643-AN643)</f>
        <v>0</v>
      </c>
      <c r="BK643">
        <f>(AO643-AU643)/(AO643-AN643)</f>
        <v>0</v>
      </c>
      <c r="BL643">
        <f>(BH643*BF643/AT643)</f>
        <v>0</v>
      </c>
      <c r="BM643">
        <f>(1-BL643)</f>
        <v>0</v>
      </c>
      <c r="BN643">
        <f>$B$11*CL643+$C$11*CM643+$F$11*CN643*(1-CQ643)</f>
        <v>0</v>
      </c>
      <c r="BO643">
        <f>BN643*BP643</f>
        <v>0</v>
      </c>
      <c r="BP643">
        <f>($B$11*$D$9+$C$11*$D$9+$F$11*((DA643+CS643)/MAX(DA643+CS643+DB643, 0.1)*$I$9+DB643/MAX(DA643+CS643+DB643, 0.1)*$J$9))/($B$11+$C$11+$F$11)</f>
        <v>0</v>
      </c>
      <c r="BQ643">
        <f>($B$11*$K$9+$C$11*$K$9+$F$11*((DA643+CS643)/MAX(DA643+CS643+DB643, 0.1)*$P$9+DB643/MAX(DA643+CS643+DB643, 0.1)*$Q$9))/($B$11+$C$11+$F$11)</f>
        <v>0</v>
      </c>
      <c r="BR643">
        <v>6</v>
      </c>
      <c r="BS643">
        <v>0.5</v>
      </c>
      <c r="BT643" t="s">
        <v>293</v>
      </c>
      <c r="BU643">
        <v>2</v>
      </c>
      <c r="BV643">
        <v>1626127565.6</v>
      </c>
      <c r="BW643">
        <v>400.794</v>
      </c>
      <c r="BX643">
        <v>420.008</v>
      </c>
      <c r="BY643">
        <v>22.0772333333333</v>
      </c>
      <c r="BZ643">
        <v>14.7373666666667</v>
      </c>
      <c r="CA643">
        <v>398.666333333333</v>
      </c>
      <c r="CB643">
        <v>21.9816</v>
      </c>
      <c r="CC643">
        <v>900.023333333333</v>
      </c>
      <c r="CD643">
        <v>100.772</v>
      </c>
      <c r="CE643">
        <v>0.114433</v>
      </c>
      <c r="CF643">
        <v>37.3503666666667</v>
      </c>
      <c r="CG643">
        <v>34.4899</v>
      </c>
      <c r="CH643">
        <v>999.9</v>
      </c>
      <c r="CI643">
        <v>0</v>
      </c>
      <c r="CJ643">
        <v>0</v>
      </c>
      <c r="CK643">
        <v>9989.78333333333</v>
      </c>
      <c r="CL643">
        <v>0</v>
      </c>
      <c r="CM643">
        <v>0.221023</v>
      </c>
      <c r="CN643">
        <v>1459.93</v>
      </c>
      <c r="CO643">
        <v>0.972992</v>
      </c>
      <c r="CP643">
        <v>0.0270076</v>
      </c>
      <c r="CQ643">
        <v>0</v>
      </c>
      <c r="CR643">
        <v>882.912</v>
      </c>
      <c r="CS643">
        <v>4.99999</v>
      </c>
      <c r="CT643">
        <v>13029.9666666667</v>
      </c>
      <c r="CU643">
        <v>12727.7</v>
      </c>
      <c r="CV643">
        <v>42.125</v>
      </c>
      <c r="CW643">
        <v>43.2706666666667</v>
      </c>
      <c r="CX643">
        <v>42.812</v>
      </c>
      <c r="CY643">
        <v>43.062</v>
      </c>
      <c r="CZ643">
        <v>45.0413333333333</v>
      </c>
      <c r="DA643">
        <v>1415.64</v>
      </c>
      <c r="DB643">
        <v>39.29</v>
      </c>
      <c r="DC643">
        <v>0</v>
      </c>
      <c r="DD643">
        <v>1626127575.7</v>
      </c>
      <c r="DE643">
        <v>0</v>
      </c>
      <c r="DF643">
        <v>883.170846153846</v>
      </c>
      <c r="DG643">
        <v>-2.49052990887023</v>
      </c>
      <c r="DH643">
        <v>-26.923077015352</v>
      </c>
      <c r="DI643">
        <v>13033.55</v>
      </c>
      <c r="DJ643">
        <v>15</v>
      </c>
      <c r="DK643">
        <v>1626126261</v>
      </c>
      <c r="DL643" t="s">
        <v>294</v>
      </c>
      <c r="DM643">
        <v>1626126255</v>
      </c>
      <c r="DN643">
        <v>1626126261</v>
      </c>
      <c r="DO643">
        <v>7</v>
      </c>
      <c r="DP643">
        <v>0.339</v>
      </c>
      <c r="DQ643">
        <v>0.02</v>
      </c>
      <c r="DR643">
        <v>2.158</v>
      </c>
      <c r="DS643">
        <v>-0.064</v>
      </c>
      <c r="DT643">
        <v>420</v>
      </c>
      <c r="DU643">
        <v>4</v>
      </c>
      <c r="DV643">
        <v>0.09</v>
      </c>
      <c r="DW643">
        <v>0.05</v>
      </c>
      <c r="DX643">
        <v>-19.2377707317073</v>
      </c>
      <c r="DY643">
        <v>0.065038327526143</v>
      </c>
      <c r="DZ643">
        <v>0.0159267721210645</v>
      </c>
      <c r="EA643">
        <v>1</v>
      </c>
      <c r="EB643">
        <v>883.280114285714</v>
      </c>
      <c r="EC643">
        <v>-2.05478885512877</v>
      </c>
      <c r="ED643">
        <v>0.303885953365841</v>
      </c>
      <c r="EE643">
        <v>1</v>
      </c>
      <c r="EF643">
        <v>7.29993097560976</v>
      </c>
      <c r="EG643">
        <v>0.213830592334506</v>
      </c>
      <c r="EH643">
        <v>0.0228197528689379</v>
      </c>
      <c r="EI643">
        <v>0</v>
      </c>
      <c r="EJ643">
        <v>2</v>
      </c>
      <c r="EK643">
        <v>3</v>
      </c>
      <c r="EL643" t="s">
        <v>340</v>
      </c>
      <c r="EM643">
        <v>100</v>
      </c>
      <c r="EN643">
        <v>100</v>
      </c>
      <c r="EO643">
        <v>2.127</v>
      </c>
      <c r="EP643">
        <v>0.0958</v>
      </c>
      <c r="EQ643">
        <v>1.36772170046793</v>
      </c>
      <c r="ER643">
        <v>0.00225868272383977</v>
      </c>
      <c r="ES643">
        <v>-9.96746185667655e-07</v>
      </c>
      <c r="ET643">
        <v>2.83711317370827e-10</v>
      </c>
      <c r="EU643">
        <v>-0.063082517618382</v>
      </c>
      <c r="EV643">
        <v>-0.00217948432402501</v>
      </c>
      <c r="EW643">
        <v>0.000453263451741206</v>
      </c>
      <c r="EX643">
        <v>-1.16319206543697e-06</v>
      </c>
      <c r="EY643">
        <v>-2</v>
      </c>
      <c r="EZ643">
        <v>2196</v>
      </c>
      <c r="FA643">
        <v>1</v>
      </c>
      <c r="FB643">
        <v>25</v>
      </c>
      <c r="FC643">
        <v>21.9</v>
      </c>
      <c r="FD643">
        <v>21.8</v>
      </c>
      <c r="FE643">
        <v>18</v>
      </c>
      <c r="FF643">
        <v>952.836</v>
      </c>
      <c r="FG643">
        <v>440.881</v>
      </c>
      <c r="FH643">
        <v>45.7859</v>
      </c>
      <c r="FI643">
        <v>26.233</v>
      </c>
      <c r="FJ643">
        <v>30.0007</v>
      </c>
      <c r="FK643">
        <v>25.9828</v>
      </c>
      <c r="FL643">
        <v>25.981</v>
      </c>
      <c r="FM643">
        <v>25.5279</v>
      </c>
      <c r="FN643">
        <v>22.0245</v>
      </c>
      <c r="FO643">
        <v>0</v>
      </c>
      <c r="FP643">
        <v>47.5</v>
      </c>
      <c r="FQ643">
        <v>420</v>
      </c>
      <c r="FR643">
        <v>14.8756</v>
      </c>
      <c r="FS643">
        <v>101.372</v>
      </c>
      <c r="FT643">
        <v>101.965</v>
      </c>
    </row>
    <row r="644" spans="1:176">
      <c r="A644">
        <v>628</v>
      </c>
      <c r="B644">
        <v>1626127568.6</v>
      </c>
      <c r="C644">
        <v>1254.09999990463</v>
      </c>
      <c r="D644" t="s">
        <v>1550</v>
      </c>
      <c r="E644" t="s">
        <v>1551</v>
      </c>
      <c r="F644">
        <v>1</v>
      </c>
      <c r="I644">
        <v>1626127567.6</v>
      </c>
      <c r="J644">
        <f>(K644)/1000</f>
        <v>0</v>
      </c>
      <c r="K644">
        <f>1000*CC644*AI644*(BY644-BZ644)/(100*BR644*(1000-AI644*BY644))</f>
        <v>0</v>
      </c>
      <c r="L644">
        <f>CC644*AI644*(BX644-BW644*(1000-AI644*BZ644)/(1000-AI644*BY644))/(100*BR644)</f>
        <v>0</v>
      </c>
      <c r="M644">
        <f>BW644 - IF(AI644&gt;1, L644*BR644*100.0/(AK644*CK644), 0)</f>
        <v>0</v>
      </c>
      <c r="N644">
        <f>((T644-J644/2)*M644-L644)/(T644+J644/2)</f>
        <v>0</v>
      </c>
      <c r="O644">
        <f>N644*(CD644+CE644)/1000.0</f>
        <v>0</v>
      </c>
      <c r="P644">
        <f>(BW644 - IF(AI644&gt;1, L644*BR644*100.0/(AK644*CK644), 0))*(CD644+CE644)/1000.0</f>
        <v>0</v>
      </c>
      <c r="Q644">
        <f>2.0/((1/S644-1/R644)+SIGN(S644)*SQRT((1/S644-1/R644)*(1/S644-1/R644) + 4*BS644/((BS644+1)*(BS644+1))*(2*1/S644*1/R644-1/R644*1/R644)))</f>
        <v>0</v>
      </c>
      <c r="R644">
        <f>IF(LEFT(BT644,1)&lt;&gt;"0",IF(LEFT(BT644,1)="1",3.0,BU644),$D$5+$E$5*(CK644*CD644/($K$5*1000))+$F$5*(CK644*CD644/($K$5*1000))*MAX(MIN(BR644,$J$5),$I$5)*MAX(MIN(BR644,$J$5),$I$5)+$G$5*MAX(MIN(BR644,$J$5),$I$5)*(CK644*CD644/($K$5*1000))+$H$5*(CK644*CD644/($K$5*1000))*(CK644*CD644/($K$5*1000)))</f>
        <v>0</v>
      </c>
      <c r="S644">
        <f>J644*(1000-(1000*0.61365*exp(17.502*W644/(240.97+W644))/(CD644+CE644)+BY644)/2)/(1000*0.61365*exp(17.502*W644/(240.97+W644))/(CD644+CE644)-BY644)</f>
        <v>0</v>
      </c>
      <c r="T644">
        <f>1/((BS644+1)/(Q644/1.6)+1/(R644/1.37)) + BS644/((BS644+1)/(Q644/1.6) + BS644/(R644/1.37))</f>
        <v>0</v>
      </c>
      <c r="U644">
        <f>(BN644*BQ644)</f>
        <v>0</v>
      </c>
      <c r="V644">
        <f>(CF644+(U644+2*0.95*5.67E-8*(((CF644+$B$7)+273)^4-(CF644+273)^4)-44100*J644)/(1.84*29.3*R644+8*0.95*5.67E-8*(CF644+273)^3))</f>
        <v>0</v>
      </c>
      <c r="W644">
        <f>($C$7*CG644+$D$7*CH644+$E$7*V644)</f>
        <v>0</v>
      </c>
      <c r="X644">
        <f>0.61365*exp(17.502*W644/(240.97+W644))</f>
        <v>0</v>
      </c>
      <c r="Y644">
        <f>(Z644/AA644*100)</f>
        <v>0</v>
      </c>
      <c r="Z644">
        <f>BY644*(CD644+CE644)/1000</f>
        <v>0</v>
      </c>
      <c r="AA644">
        <f>0.61365*exp(17.502*CF644/(240.97+CF644))</f>
        <v>0</v>
      </c>
      <c r="AB644">
        <f>(X644-BY644*(CD644+CE644)/1000)</f>
        <v>0</v>
      </c>
      <c r="AC644">
        <f>(-J644*44100)</f>
        <v>0</v>
      </c>
      <c r="AD644">
        <f>2*29.3*R644*0.92*(CF644-W644)</f>
        <v>0</v>
      </c>
      <c r="AE644">
        <f>2*0.95*5.67E-8*(((CF644+$B$7)+273)^4-(W644+273)^4)</f>
        <v>0</v>
      </c>
      <c r="AF644">
        <f>U644+AE644+AC644+AD644</f>
        <v>0</v>
      </c>
      <c r="AG644">
        <v>6</v>
      </c>
      <c r="AH644">
        <v>1</v>
      </c>
      <c r="AI644">
        <f>IF(AG644*$H$13&gt;=AK644,1.0,(AK644/(AK644-AG644*$H$13)))</f>
        <v>0</v>
      </c>
      <c r="AJ644">
        <f>(AI644-1)*100</f>
        <v>0</v>
      </c>
      <c r="AK644">
        <f>MAX(0,($B$13+$C$13*CK644)/(1+$D$13*CK644)*CD644/(CF644+273)*$E$13)</f>
        <v>0</v>
      </c>
      <c r="AL644" t="s">
        <v>292</v>
      </c>
      <c r="AM644" t="s">
        <v>292</v>
      </c>
      <c r="AN644">
        <v>0</v>
      </c>
      <c r="AO644">
        <v>0</v>
      </c>
      <c r="AP644">
        <f>1-AN644/AO644</f>
        <v>0</v>
      </c>
      <c r="AQ644">
        <v>0</v>
      </c>
      <c r="AR644" t="s">
        <v>292</v>
      </c>
      <c r="AS644" t="s">
        <v>292</v>
      </c>
      <c r="AT644">
        <v>0</v>
      </c>
      <c r="AU644">
        <v>0</v>
      </c>
      <c r="AV644">
        <f>1-AT644/AU644</f>
        <v>0</v>
      </c>
      <c r="AW644">
        <v>0.5</v>
      </c>
      <c r="AX644">
        <f>BO644</f>
        <v>0</v>
      </c>
      <c r="AY644">
        <f>L644</f>
        <v>0</v>
      </c>
      <c r="AZ644">
        <f>AV644*AW644*AX644</f>
        <v>0</v>
      </c>
      <c r="BA644">
        <f>(AY644-AQ644)/AX644</f>
        <v>0</v>
      </c>
      <c r="BB644">
        <f>(AO644-AU644)/AU644</f>
        <v>0</v>
      </c>
      <c r="BC644">
        <f>AN644/(AP644+AN644/AU644)</f>
        <v>0</v>
      </c>
      <c r="BD644" t="s">
        <v>292</v>
      </c>
      <c r="BE644">
        <v>0</v>
      </c>
      <c r="BF644">
        <f>IF(BE644&lt;&gt;0, BE644, BC644)</f>
        <v>0</v>
      </c>
      <c r="BG644">
        <f>1-BF644/AU644</f>
        <v>0</v>
      </c>
      <c r="BH644">
        <f>(AU644-AT644)/(AU644-BF644)</f>
        <v>0</v>
      </c>
      <c r="BI644">
        <f>(AO644-AU644)/(AO644-BF644)</f>
        <v>0</v>
      </c>
      <c r="BJ644">
        <f>(AU644-AT644)/(AU644-AN644)</f>
        <v>0</v>
      </c>
      <c r="BK644">
        <f>(AO644-AU644)/(AO644-AN644)</f>
        <v>0</v>
      </c>
      <c r="BL644">
        <f>(BH644*BF644/AT644)</f>
        <v>0</v>
      </c>
      <c r="BM644">
        <f>(1-BL644)</f>
        <v>0</v>
      </c>
      <c r="BN644">
        <f>$B$11*CL644+$C$11*CM644+$F$11*CN644*(1-CQ644)</f>
        <v>0</v>
      </c>
      <c r="BO644">
        <f>BN644*BP644</f>
        <v>0</v>
      </c>
      <c r="BP644">
        <f>($B$11*$D$9+$C$11*$D$9+$F$11*((DA644+CS644)/MAX(DA644+CS644+DB644, 0.1)*$I$9+DB644/MAX(DA644+CS644+DB644, 0.1)*$J$9))/($B$11+$C$11+$F$11)</f>
        <v>0</v>
      </c>
      <c r="BQ644">
        <f>($B$11*$K$9+$C$11*$K$9+$F$11*((DA644+CS644)/MAX(DA644+CS644+DB644, 0.1)*$P$9+DB644/MAX(DA644+CS644+DB644, 0.1)*$Q$9))/($B$11+$C$11+$F$11)</f>
        <v>0</v>
      </c>
      <c r="BR644">
        <v>6</v>
      </c>
      <c r="BS644">
        <v>0.5</v>
      </c>
      <c r="BT644" t="s">
        <v>293</v>
      </c>
      <c r="BU644">
        <v>2</v>
      </c>
      <c r="BV644">
        <v>1626127567.6</v>
      </c>
      <c r="BW644">
        <v>400.826333333333</v>
      </c>
      <c r="BX644">
        <v>419.945666666667</v>
      </c>
      <c r="BY644">
        <v>22.1042666666667</v>
      </c>
      <c r="BZ644">
        <v>14.7740333333333</v>
      </c>
      <c r="CA644">
        <v>398.698666666667</v>
      </c>
      <c r="CB644">
        <v>22.0081666666667</v>
      </c>
      <c r="CC644">
        <v>899.994666666667</v>
      </c>
      <c r="CD644">
        <v>100.773</v>
      </c>
      <c r="CE644">
        <v>0.114686666666667</v>
      </c>
      <c r="CF644">
        <v>37.3705</v>
      </c>
      <c r="CG644">
        <v>34.5154666666667</v>
      </c>
      <c r="CH644">
        <v>999.9</v>
      </c>
      <c r="CI644">
        <v>0</v>
      </c>
      <c r="CJ644">
        <v>0</v>
      </c>
      <c r="CK644">
        <v>10006.2333333333</v>
      </c>
      <c r="CL644">
        <v>0</v>
      </c>
      <c r="CM644">
        <v>0.221023</v>
      </c>
      <c r="CN644">
        <v>1460.10333333333</v>
      </c>
      <c r="CO644">
        <v>0.972993666666667</v>
      </c>
      <c r="CP644">
        <v>0.0270060333333333</v>
      </c>
      <c r="CQ644">
        <v>0</v>
      </c>
      <c r="CR644">
        <v>882.895666666667</v>
      </c>
      <c r="CS644">
        <v>4.99999</v>
      </c>
      <c r="CT644">
        <v>13031.4666666667</v>
      </c>
      <c r="CU644">
        <v>12729.2</v>
      </c>
      <c r="CV644">
        <v>42.125</v>
      </c>
      <c r="CW644">
        <v>43.312</v>
      </c>
      <c r="CX644">
        <v>42.854</v>
      </c>
      <c r="CY644">
        <v>43.062</v>
      </c>
      <c r="CZ644">
        <v>45.0206666666667</v>
      </c>
      <c r="DA644">
        <v>1415.81</v>
      </c>
      <c r="DB644">
        <v>39.2933333333333</v>
      </c>
      <c r="DC644">
        <v>0</v>
      </c>
      <c r="DD644">
        <v>1626127578.1</v>
      </c>
      <c r="DE644">
        <v>0</v>
      </c>
      <c r="DF644">
        <v>883.041769230769</v>
      </c>
      <c r="DG644">
        <v>-1.71364101931013</v>
      </c>
      <c r="DH644">
        <v>-22.683760720528</v>
      </c>
      <c r="DI644">
        <v>13032.6653846154</v>
      </c>
      <c r="DJ644">
        <v>15</v>
      </c>
      <c r="DK644">
        <v>1626126261</v>
      </c>
      <c r="DL644" t="s">
        <v>294</v>
      </c>
      <c r="DM644">
        <v>1626126255</v>
      </c>
      <c r="DN644">
        <v>1626126261</v>
      </c>
      <c r="DO644">
        <v>7</v>
      </c>
      <c r="DP644">
        <v>0.339</v>
      </c>
      <c r="DQ644">
        <v>0.02</v>
      </c>
      <c r="DR644">
        <v>2.158</v>
      </c>
      <c r="DS644">
        <v>-0.064</v>
      </c>
      <c r="DT644">
        <v>420</v>
      </c>
      <c r="DU644">
        <v>4</v>
      </c>
      <c r="DV644">
        <v>0.09</v>
      </c>
      <c r="DW644">
        <v>0.05</v>
      </c>
      <c r="DX644">
        <v>-19.2279170731707</v>
      </c>
      <c r="DY644">
        <v>0.138685714285749</v>
      </c>
      <c r="DZ644">
        <v>0.0271559085107355</v>
      </c>
      <c r="EA644">
        <v>1</v>
      </c>
      <c r="EB644">
        <v>883.213848484848</v>
      </c>
      <c r="EC644">
        <v>-2.14951585507576</v>
      </c>
      <c r="ED644">
        <v>0.303288253847647</v>
      </c>
      <c r="EE644">
        <v>1</v>
      </c>
      <c r="EF644">
        <v>7.30637243902439</v>
      </c>
      <c r="EG644">
        <v>0.205527386759599</v>
      </c>
      <c r="EH644">
        <v>0.0221611732299805</v>
      </c>
      <c r="EI644">
        <v>0</v>
      </c>
      <c r="EJ644">
        <v>2</v>
      </c>
      <c r="EK644">
        <v>3</v>
      </c>
      <c r="EL644" t="s">
        <v>340</v>
      </c>
      <c r="EM644">
        <v>100</v>
      </c>
      <c r="EN644">
        <v>100</v>
      </c>
      <c r="EO644">
        <v>2.128</v>
      </c>
      <c r="EP644">
        <v>0.0963</v>
      </c>
      <c r="EQ644">
        <v>1.36772170046793</v>
      </c>
      <c r="ER644">
        <v>0.00225868272383977</v>
      </c>
      <c r="ES644">
        <v>-9.96746185667655e-07</v>
      </c>
      <c r="ET644">
        <v>2.83711317370827e-10</v>
      </c>
      <c r="EU644">
        <v>-0.063082517618382</v>
      </c>
      <c r="EV644">
        <v>-0.00217948432402501</v>
      </c>
      <c r="EW644">
        <v>0.000453263451741206</v>
      </c>
      <c r="EX644">
        <v>-1.16319206543697e-06</v>
      </c>
      <c r="EY644">
        <v>-2</v>
      </c>
      <c r="EZ644">
        <v>2196</v>
      </c>
      <c r="FA644">
        <v>1</v>
      </c>
      <c r="FB644">
        <v>25</v>
      </c>
      <c r="FC644">
        <v>21.9</v>
      </c>
      <c r="FD644">
        <v>21.8</v>
      </c>
      <c r="FE644">
        <v>18</v>
      </c>
      <c r="FF644">
        <v>952.447</v>
      </c>
      <c r="FG644">
        <v>441.044</v>
      </c>
      <c r="FH644">
        <v>45.811</v>
      </c>
      <c r="FI644">
        <v>26.2372</v>
      </c>
      <c r="FJ644">
        <v>30.0008</v>
      </c>
      <c r="FK644">
        <v>25.9861</v>
      </c>
      <c r="FL644">
        <v>25.9842</v>
      </c>
      <c r="FM644">
        <v>25.5287</v>
      </c>
      <c r="FN644">
        <v>22.0245</v>
      </c>
      <c r="FO644">
        <v>0</v>
      </c>
      <c r="FP644">
        <v>47.5</v>
      </c>
      <c r="FQ644">
        <v>420</v>
      </c>
      <c r="FR644">
        <v>14.8668</v>
      </c>
      <c r="FS644">
        <v>101.371</v>
      </c>
      <c r="FT644">
        <v>101.964</v>
      </c>
    </row>
    <row r="645" spans="1:176">
      <c r="A645">
        <v>629</v>
      </c>
      <c r="B645">
        <v>1626127570.6</v>
      </c>
      <c r="C645">
        <v>1256.09999990463</v>
      </c>
      <c r="D645" t="s">
        <v>1552</v>
      </c>
      <c r="E645" t="s">
        <v>1553</v>
      </c>
      <c r="F645">
        <v>1</v>
      </c>
      <c r="I645">
        <v>1626127569.6</v>
      </c>
      <c r="J645">
        <f>(K645)/1000</f>
        <v>0</v>
      </c>
      <c r="K645">
        <f>1000*CC645*AI645*(BY645-BZ645)/(100*BR645*(1000-AI645*BY645))</f>
        <v>0</v>
      </c>
      <c r="L645">
        <f>CC645*AI645*(BX645-BW645*(1000-AI645*BZ645)/(1000-AI645*BY645))/(100*BR645)</f>
        <v>0</v>
      </c>
      <c r="M645">
        <f>BW645 - IF(AI645&gt;1, L645*BR645*100.0/(AK645*CK645), 0)</f>
        <v>0</v>
      </c>
      <c r="N645">
        <f>((T645-J645/2)*M645-L645)/(T645+J645/2)</f>
        <v>0</v>
      </c>
      <c r="O645">
        <f>N645*(CD645+CE645)/1000.0</f>
        <v>0</v>
      </c>
      <c r="P645">
        <f>(BW645 - IF(AI645&gt;1, L645*BR645*100.0/(AK645*CK645), 0))*(CD645+CE645)/1000.0</f>
        <v>0</v>
      </c>
      <c r="Q645">
        <f>2.0/((1/S645-1/R645)+SIGN(S645)*SQRT((1/S645-1/R645)*(1/S645-1/R645) + 4*BS645/((BS645+1)*(BS645+1))*(2*1/S645*1/R645-1/R645*1/R645)))</f>
        <v>0</v>
      </c>
      <c r="R645">
        <f>IF(LEFT(BT645,1)&lt;&gt;"0",IF(LEFT(BT645,1)="1",3.0,BU645),$D$5+$E$5*(CK645*CD645/($K$5*1000))+$F$5*(CK645*CD645/($K$5*1000))*MAX(MIN(BR645,$J$5),$I$5)*MAX(MIN(BR645,$J$5),$I$5)+$G$5*MAX(MIN(BR645,$J$5),$I$5)*(CK645*CD645/($K$5*1000))+$H$5*(CK645*CD645/($K$5*1000))*(CK645*CD645/($K$5*1000)))</f>
        <v>0</v>
      </c>
      <c r="S645">
        <f>J645*(1000-(1000*0.61365*exp(17.502*W645/(240.97+W645))/(CD645+CE645)+BY645)/2)/(1000*0.61365*exp(17.502*W645/(240.97+W645))/(CD645+CE645)-BY645)</f>
        <v>0</v>
      </c>
      <c r="T645">
        <f>1/((BS645+1)/(Q645/1.6)+1/(R645/1.37)) + BS645/((BS645+1)/(Q645/1.6) + BS645/(R645/1.37))</f>
        <v>0</v>
      </c>
      <c r="U645">
        <f>(BN645*BQ645)</f>
        <v>0</v>
      </c>
      <c r="V645">
        <f>(CF645+(U645+2*0.95*5.67E-8*(((CF645+$B$7)+273)^4-(CF645+273)^4)-44100*J645)/(1.84*29.3*R645+8*0.95*5.67E-8*(CF645+273)^3))</f>
        <v>0</v>
      </c>
      <c r="W645">
        <f>($C$7*CG645+$D$7*CH645+$E$7*V645)</f>
        <v>0</v>
      </c>
      <c r="X645">
        <f>0.61365*exp(17.502*W645/(240.97+W645))</f>
        <v>0</v>
      </c>
      <c r="Y645">
        <f>(Z645/AA645*100)</f>
        <v>0</v>
      </c>
      <c r="Z645">
        <f>BY645*(CD645+CE645)/1000</f>
        <v>0</v>
      </c>
      <c r="AA645">
        <f>0.61365*exp(17.502*CF645/(240.97+CF645))</f>
        <v>0</v>
      </c>
      <c r="AB645">
        <f>(X645-BY645*(CD645+CE645)/1000)</f>
        <v>0</v>
      </c>
      <c r="AC645">
        <f>(-J645*44100)</f>
        <v>0</v>
      </c>
      <c r="AD645">
        <f>2*29.3*R645*0.92*(CF645-W645)</f>
        <v>0</v>
      </c>
      <c r="AE645">
        <f>2*0.95*5.67E-8*(((CF645+$B$7)+273)^4-(W645+273)^4)</f>
        <v>0</v>
      </c>
      <c r="AF645">
        <f>U645+AE645+AC645+AD645</f>
        <v>0</v>
      </c>
      <c r="AG645">
        <v>6</v>
      </c>
      <c r="AH645">
        <v>1</v>
      </c>
      <c r="AI645">
        <f>IF(AG645*$H$13&gt;=AK645,1.0,(AK645/(AK645-AG645*$H$13)))</f>
        <v>0</v>
      </c>
      <c r="AJ645">
        <f>(AI645-1)*100</f>
        <v>0</v>
      </c>
      <c r="AK645">
        <f>MAX(0,($B$13+$C$13*CK645)/(1+$D$13*CK645)*CD645/(CF645+273)*$E$13)</f>
        <v>0</v>
      </c>
      <c r="AL645" t="s">
        <v>292</v>
      </c>
      <c r="AM645" t="s">
        <v>292</v>
      </c>
      <c r="AN645">
        <v>0</v>
      </c>
      <c r="AO645">
        <v>0</v>
      </c>
      <c r="AP645">
        <f>1-AN645/AO645</f>
        <v>0</v>
      </c>
      <c r="AQ645">
        <v>0</v>
      </c>
      <c r="AR645" t="s">
        <v>292</v>
      </c>
      <c r="AS645" t="s">
        <v>292</v>
      </c>
      <c r="AT645">
        <v>0</v>
      </c>
      <c r="AU645">
        <v>0</v>
      </c>
      <c r="AV645">
        <f>1-AT645/AU645</f>
        <v>0</v>
      </c>
      <c r="AW645">
        <v>0.5</v>
      </c>
      <c r="AX645">
        <f>BO645</f>
        <v>0</v>
      </c>
      <c r="AY645">
        <f>L645</f>
        <v>0</v>
      </c>
      <c r="AZ645">
        <f>AV645*AW645*AX645</f>
        <v>0</v>
      </c>
      <c r="BA645">
        <f>(AY645-AQ645)/AX645</f>
        <v>0</v>
      </c>
      <c r="BB645">
        <f>(AO645-AU645)/AU645</f>
        <v>0</v>
      </c>
      <c r="BC645">
        <f>AN645/(AP645+AN645/AU645)</f>
        <v>0</v>
      </c>
      <c r="BD645" t="s">
        <v>292</v>
      </c>
      <c r="BE645">
        <v>0</v>
      </c>
      <c r="BF645">
        <f>IF(BE645&lt;&gt;0, BE645, BC645)</f>
        <v>0</v>
      </c>
      <c r="BG645">
        <f>1-BF645/AU645</f>
        <v>0</v>
      </c>
      <c r="BH645">
        <f>(AU645-AT645)/(AU645-BF645)</f>
        <v>0</v>
      </c>
      <c r="BI645">
        <f>(AO645-AU645)/(AO645-BF645)</f>
        <v>0</v>
      </c>
      <c r="BJ645">
        <f>(AU645-AT645)/(AU645-AN645)</f>
        <v>0</v>
      </c>
      <c r="BK645">
        <f>(AO645-AU645)/(AO645-AN645)</f>
        <v>0</v>
      </c>
      <c r="BL645">
        <f>(BH645*BF645/AT645)</f>
        <v>0</v>
      </c>
      <c r="BM645">
        <f>(1-BL645)</f>
        <v>0</v>
      </c>
      <c r="BN645">
        <f>$B$11*CL645+$C$11*CM645+$F$11*CN645*(1-CQ645)</f>
        <v>0</v>
      </c>
      <c r="BO645">
        <f>BN645*BP645</f>
        <v>0</v>
      </c>
      <c r="BP645">
        <f>($B$11*$D$9+$C$11*$D$9+$F$11*((DA645+CS645)/MAX(DA645+CS645+DB645, 0.1)*$I$9+DB645/MAX(DA645+CS645+DB645, 0.1)*$J$9))/($B$11+$C$11+$F$11)</f>
        <v>0</v>
      </c>
      <c r="BQ645">
        <f>($B$11*$K$9+$C$11*$K$9+$F$11*((DA645+CS645)/MAX(DA645+CS645+DB645, 0.1)*$P$9+DB645/MAX(DA645+CS645+DB645, 0.1)*$Q$9))/($B$11+$C$11+$F$11)</f>
        <v>0</v>
      </c>
      <c r="BR645">
        <v>6</v>
      </c>
      <c r="BS645">
        <v>0.5</v>
      </c>
      <c r="BT645" t="s">
        <v>293</v>
      </c>
      <c r="BU645">
        <v>2</v>
      </c>
      <c r="BV645">
        <v>1626127569.6</v>
      </c>
      <c r="BW645">
        <v>400.832333333333</v>
      </c>
      <c r="BX645">
        <v>419.950666666667</v>
      </c>
      <c r="BY645">
        <v>22.1378</v>
      </c>
      <c r="BZ645">
        <v>14.7988666666667</v>
      </c>
      <c r="CA645">
        <v>398.704666666667</v>
      </c>
      <c r="CB645">
        <v>22.0411666666667</v>
      </c>
      <c r="CC645">
        <v>899.983</v>
      </c>
      <c r="CD645">
        <v>100.773</v>
      </c>
      <c r="CE645">
        <v>0.114653</v>
      </c>
      <c r="CF645">
        <v>37.3942</v>
      </c>
      <c r="CG645">
        <v>34.5374666666667</v>
      </c>
      <c r="CH645">
        <v>999.9</v>
      </c>
      <c r="CI645">
        <v>0</v>
      </c>
      <c r="CJ645">
        <v>0</v>
      </c>
      <c r="CK645">
        <v>9994.36666666667</v>
      </c>
      <c r="CL645">
        <v>0</v>
      </c>
      <c r="CM645">
        <v>0.221023</v>
      </c>
      <c r="CN645">
        <v>1459.93333333333</v>
      </c>
      <c r="CO645">
        <v>0.972992</v>
      </c>
      <c r="CP645">
        <v>0.0270076</v>
      </c>
      <c r="CQ645">
        <v>0</v>
      </c>
      <c r="CR645">
        <v>882.691333333333</v>
      </c>
      <c r="CS645">
        <v>4.99999</v>
      </c>
      <c r="CT645">
        <v>13029.1666666667</v>
      </c>
      <c r="CU645">
        <v>12727.7333333333</v>
      </c>
      <c r="CV645">
        <v>42.125</v>
      </c>
      <c r="CW645">
        <v>43.312</v>
      </c>
      <c r="CX645">
        <v>42.875</v>
      </c>
      <c r="CY645">
        <v>43.125</v>
      </c>
      <c r="CZ645">
        <v>45.062</v>
      </c>
      <c r="DA645">
        <v>1415.64</v>
      </c>
      <c r="DB645">
        <v>39.29</v>
      </c>
      <c r="DC645">
        <v>0</v>
      </c>
      <c r="DD645">
        <v>1626127579.9</v>
      </c>
      <c r="DE645">
        <v>0</v>
      </c>
      <c r="DF645">
        <v>882.9934</v>
      </c>
      <c r="DG645">
        <v>-1.52476921777004</v>
      </c>
      <c r="DH645">
        <v>-21.2923076742289</v>
      </c>
      <c r="DI645">
        <v>13031.948</v>
      </c>
      <c r="DJ645">
        <v>15</v>
      </c>
      <c r="DK645">
        <v>1626126261</v>
      </c>
      <c r="DL645" t="s">
        <v>294</v>
      </c>
      <c r="DM645">
        <v>1626126255</v>
      </c>
      <c r="DN645">
        <v>1626126261</v>
      </c>
      <c r="DO645">
        <v>7</v>
      </c>
      <c r="DP645">
        <v>0.339</v>
      </c>
      <c r="DQ645">
        <v>0.02</v>
      </c>
      <c r="DR645">
        <v>2.158</v>
      </c>
      <c r="DS645">
        <v>-0.064</v>
      </c>
      <c r="DT645">
        <v>420</v>
      </c>
      <c r="DU645">
        <v>4</v>
      </c>
      <c r="DV645">
        <v>0.09</v>
      </c>
      <c r="DW645">
        <v>0.05</v>
      </c>
      <c r="DX645">
        <v>-19.2148414634146</v>
      </c>
      <c r="DY645">
        <v>0.331958885017425</v>
      </c>
      <c r="DZ645">
        <v>0.0473868149594882</v>
      </c>
      <c r="EA645">
        <v>1</v>
      </c>
      <c r="EB645">
        <v>883.126424242424</v>
      </c>
      <c r="EC645">
        <v>-2.24589304409699</v>
      </c>
      <c r="ED645">
        <v>0.312000682818131</v>
      </c>
      <c r="EE645">
        <v>1</v>
      </c>
      <c r="EF645">
        <v>7.3126443902439</v>
      </c>
      <c r="EG645">
        <v>0.173413588850169</v>
      </c>
      <c r="EH645">
        <v>0.0193420308224218</v>
      </c>
      <c r="EI645">
        <v>0</v>
      </c>
      <c r="EJ645">
        <v>2</v>
      </c>
      <c r="EK645">
        <v>3</v>
      </c>
      <c r="EL645" t="s">
        <v>340</v>
      </c>
      <c r="EM645">
        <v>100</v>
      </c>
      <c r="EN645">
        <v>100</v>
      </c>
      <c r="EO645">
        <v>2.128</v>
      </c>
      <c r="EP645">
        <v>0.0969</v>
      </c>
      <c r="EQ645">
        <v>1.36772170046793</v>
      </c>
      <c r="ER645">
        <v>0.00225868272383977</v>
      </c>
      <c r="ES645">
        <v>-9.96746185667655e-07</v>
      </c>
      <c r="ET645">
        <v>2.83711317370827e-10</v>
      </c>
      <c r="EU645">
        <v>-0.063082517618382</v>
      </c>
      <c r="EV645">
        <v>-0.00217948432402501</v>
      </c>
      <c r="EW645">
        <v>0.000453263451741206</v>
      </c>
      <c r="EX645">
        <v>-1.16319206543697e-06</v>
      </c>
      <c r="EY645">
        <v>-2</v>
      </c>
      <c r="EZ645">
        <v>2196</v>
      </c>
      <c r="FA645">
        <v>1</v>
      </c>
      <c r="FB645">
        <v>25</v>
      </c>
      <c r="FC645">
        <v>21.9</v>
      </c>
      <c r="FD645">
        <v>21.8</v>
      </c>
      <c r="FE645">
        <v>18</v>
      </c>
      <c r="FF645">
        <v>952.295</v>
      </c>
      <c r="FG645">
        <v>440.949</v>
      </c>
      <c r="FH645">
        <v>45.8363</v>
      </c>
      <c r="FI645">
        <v>26.2405</v>
      </c>
      <c r="FJ645">
        <v>30.0007</v>
      </c>
      <c r="FK645">
        <v>25.9894</v>
      </c>
      <c r="FL645">
        <v>25.9874</v>
      </c>
      <c r="FM645">
        <v>25.5283</v>
      </c>
      <c r="FN645">
        <v>21.597</v>
      </c>
      <c r="FO645">
        <v>0</v>
      </c>
      <c r="FP645">
        <v>47.5</v>
      </c>
      <c r="FQ645">
        <v>420</v>
      </c>
      <c r="FR645">
        <v>14.9509</v>
      </c>
      <c r="FS645">
        <v>101.371</v>
      </c>
      <c r="FT645">
        <v>101.964</v>
      </c>
    </row>
    <row r="646" spans="1:176">
      <c r="A646">
        <v>630</v>
      </c>
      <c r="B646">
        <v>1626127572.6</v>
      </c>
      <c r="C646">
        <v>1258.09999990463</v>
      </c>
      <c r="D646" t="s">
        <v>1554</v>
      </c>
      <c r="E646" t="s">
        <v>1555</v>
      </c>
      <c r="F646">
        <v>1</v>
      </c>
      <c r="I646">
        <v>1626127571.6</v>
      </c>
      <c r="J646">
        <f>(K646)/1000</f>
        <v>0</v>
      </c>
      <c r="K646">
        <f>1000*CC646*AI646*(BY646-BZ646)/(100*BR646*(1000-AI646*BY646))</f>
        <v>0</v>
      </c>
      <c r="L646">
        <f>CC646*AI646*(BX646-BW646*(1000-AI646*BZ646)/(1000-AI646*BY646))/(100*BR646)</f>
        <v>0</v>
      </c>
      <c r="M646">
        <f>BW646 - IF(AI646&gt;1, L646*BR646*100.0/(AK646*CK646), 0)</f>
        <v>0</v>
      </c>
      <c r="N646">
        <f>((T646-J646/2)*M646-L646)/(T646+J646/2)</f>
        <v>0</v>
      </c>
      <c r="O646">
        <f>N646*(CD646+CE646)/1000.0</f>
        <v>0</v>
      </c>
      <c r="P646">
        <f>(BW646 - IF(AI646&gt;1, L646*BR646*100.0/(AK646*CK646), 0))*(CD646+CE646)/1000.0</f>
        <v>0</v>
      </c>
      <c r="Q646">
        <f>2.0/((1/S646-1/R646)+SIGN(S646)*SQRT((1/S646-1/R646)*(1/S646-1/R646) + 4*BS646/((BS646+1)*(BS646+1))*(2*1/S646*1/R646-1/R646*1/R646)))</f>
        <v>0</v>
      </c>
      <c r="R646">
        <f>IF(LEFT(BT646,1)&lt;&gt;"0",IF(LEFT(BT646,1)="1",3.0,BU646),$D$5+$E$5*(CK646*CD646/($K$5*1000))+$F$5*(CK646*CD646/($K$5*1000))*MAX(MIN(BR646,$J$5),$I$5)*MAX(MIN(BR646,$J$5),$I$5)+$G$5*MAX(MIN(BR646,$J$5),$I$5)*(CK646*CD646/($K$5*1000))+$H$5*(CK646*CD646/($K$5*1000))*(CK646*CD646/($K$5*1000)))</f>
        <v>0</v>
      </c>
      <c r="S646">
        <f>J646*(1000-(1000*0.61365*exp(17.502*W646/(240.97+W646))/(CD646+CE646)+BY646)/2)/(1000*0.61365*exp(17.502*W646/(240.97+W646))/(CD646+CE646)-BY646)</f>
        <v>0</v>
      </c>
      <c r="T646">
        <f>1/((BS646+1)/(Q646/1.6)+1/(R646/1.37)) + BS646/((BS646+1)/(Q646/1.6) + BS646/(R646/1.37))</f>
        <v>0</v>
      </c>
      <c r="U646">
        <f>(BN646*BQ646)</f>
        <v>0</v>
      </c>
      <c r="V646">
        <f>(CF646+(U646+2*0.95*5.67E-8*(((CF646+$B$7)+273)^4-(CF646+273)^4)-44100*J646)/(1.84*29.3*R646+8*0.95*5.67E-8*(CF646+273)^3))</f>
        <v>0</v>
      </c>
      <c r="W646">
        <f>($C$7*CG646+$D$7*CH646+$E$7*V646)</f>
        <v>0</v>
      </c>
      <c r="X646">
        <f>0.61365*exp(17.502*W646/(240.97+W646))</f>
        <v>0</v>
      </c>
      <c r="Y646">
        <f>(Z646/AA646*100)</f>
        <v>0</v>
      </c>
      <c r="Z646">
        <f>BY646*(CD646+CE646)/1000</f>
        <v>0</v>
      </c>
      <c r="AA646">
        <f>0.61365*exp(17.502*CF646/(240.97+CF646))</f>
        <v>0</v>
      </c>
      <c r="AB646">
        <f>(X646-BY646*(CD646+CE646)/1000)</f>
        <v>0</v>
      </c>
      <c r="AC646">
        <f>(-J646*44100)</f>
        <v>0</v>
      </c>
      <c r="AD646">
        <f>2*29.3*R646*0.92*(CF646-W646)</f>
        <v>0</v>
      </c>
      <c r="AE646">
        <f>2*0.95*5.67E-8*(((CF646+$B$7)+273)^4-(W646+273)^4)</f>
        <v>0</v>
      </c>
      <c r="AF646">
        <f>U646+AE646+AC646+AD646</f>
        <v>0</v>
      </c>
      <c r="AG646">
        <v>6</v>
      </c>
      <c r="AH646">
        <v>1</v>
      </c>
      <c r="AI646">
        <f>IF(AG646*$H$13&gt;=AK646,1.0,(AK646/(AK646-AG646*$H$13)))</f>
        <v>0</v>
      </c>
      <c r="AJ646">
        <f>(AI646-1)*100</f>
        <v>0</v>
      </c>
      <c r="AK646">
        <f>MAX(0,($B$13+$C$13*CK646)/(1+$D$13*CK646)*CD646/(CF646+273)*$E$13)</f>
        <v>0</v>
      </c>
      <c r="AL646" t="s">
        <v>292</v>
      </c>
      <c r="AM646" t="s">
        <v>292</v>
      </c>
      <c r="AN646">
        <v>0</v>
      </c>
      <c r="AO646">
        <v>0</v>
      </c>
      <c r="AP646">
        <f>1-AN646/AO646</f>
        <v>0</v>
      </c>
      <c r="AQ646">
        <v>0</v>
      </c>
      <c r="AR646" t="s">
        <v>292</v>
      </c>
      <c r="AS646" t="s">
        <v>292</v>
      </c>
      <c r="AT646">
        <v>0</v>
      </c>
      <c r="AU646">
        <v>0</v>
      </c>
      <c r="AV646">
        <f>1-AT646/AU646</f>
        <v>0</v>
      </c>
      <c r="AW646">
        <v>0.5</v>
      </c>
      <c r="AX646">
        <f>BO646</f>
        <v>0</v>
      </c>
      <c r="AY646">
        <f>L646</f>
        <v>0</v>
      </c>
      <c r="AZ646">
        <f>AV646*AW646*AX646</f>
        <v>0</v>
      </c>
      <c r="BA646">
        <f>(AY646-AQ646)/AX646</f>
        <v>0</v>
      </c>
      <c r="BB646">
        <f>(AO646-AU646)/AU646</f>
        <v>0</v>
      </c>
      <c r="BC646">
        <f>AN646/(AP646+AN646/AU646)</f>
        <v>0</v>
      </c>
      <c r="BD646" t="s">
        <v>292</v>
      </c>
      <c r="BE646">
        <v>0</v>
      </c>
      <c r="BF646">
        <f>IF(BE646&lt;&gt;0, BE646, BC646)</f>
        <v>0</v>
      </c>
      <c r="BG646">
        <f>1-BF646/AU646</f>
        <v>0</v>
      </c>
      <c r="BH646">
        <f>(AU646-AT646)/(AU646-BF646)</f>
        <v>0</v>
      </c>
      <c r="BI646">
        <f>(AO646-AU646)/(AO646-BF646)</f>
        <v>0</v>
      </c>
      <c r="BJ646">
        <f>(AU646-AT646)/(AU646-AN646)</f>
        <v>0</v>
      </c>
      <c r="BK646">
        <f>(AO646-AU646)/(AO646-AN646)</f>
        <v>0</v>
      </c>
      <c r="BL646">
        <f>(BH646*BF646/AT646)</f>
        <v>0</v>
      </c>
      <c r="BM646">
        <f>(1-BL646)</f>
        <v>0</v>
      </c>
      <c r="BN646">
        <f>$B$11*CL646+$C$11*CM646+$F$11*CN646*(1-CQ646)</f>
        <v>0</v>
      </c>
      <c r="BO646">
        <f>BN646*BP646</f>
        <v>0</v>
      </c>
      <c r="BP646">
        <f>($B$11*$D$9+$C$11*$D$9+$F$11*((DA646+CS646)/MAX(DA646+CS646+DB646, 0.1)*$I$9+DB646/MAX(DA646+CS646+DB646, 0.1)*$J$9))/($B$11+$C$11+$F$11)</f>
        <v>0</v>
      </c>
      <c r="BQ646">
        <f>($B$11*$K$9+$C$11*$K$9+$F$11*((DA646+CS646)/MAX(DA646+CS646+DB646, 0.1)*$P$9+DB646/MAX(DA646+CS646+DB646, 0.1)*$Q$9))/($B$11+$C$11+$F$11)</f>
        <v>0</v>
      </c>
      <c r="BR646">
        <v>6</v>
      </c>
      <c r="BS646">
        <v>0.5</v>
      </c>
      <c r="BT646" t="s">
        <v>293</v>
      </c>
      <c r="BU646">
        <v>2</v>
      </c>
      <c r="BV646">
        <v>1626127571.6</v>
      </c>
      <c r="BW646">
        <v>400.814333333333</v>
      </c>
      <c r="BX646">
        <v>419.985333333333</v>
      </c>
      <c r="BY646">
        <v>22.1675</v>
      </c>
      <c r="BZ646">
        <v>14.8053</v>
      </c>
      <c r="CA646">
        <v>398.686333333333</v>
      </c>
      <c r="CB646">
        <v>22.0704</v>
      </c>
      <c r="CC646">
        <v>900</v>
      </c>
      <c r="CD646">
        <v>100.772333333333</v>
      </c>
      <c r="CE646">
        <v>0.114403333333333</v>
      </c>
      <c r="CF646">
        <v>37.4202</v>
      </c>
      <c r="CG646">
        <v>34.5556666666667</v>
      </c>
      <c r="CH646">
        <v>999.9</v>
      </c>
      <c r="CI646">
        <v>0</v>
      </c>
      <c r="CJ646">
        <v>0</v>
      </c>
      <c r="CK646">
        <v>9979.16666666667</v>
      </c>
      <c r="CL646">
        <v>0</v>
      </c>
      <c r="CM646">
        <v>0.221023</v>
      </c>
      <c r="CN646">
        <v>1459.93</v>
      </c>
      <c r="CO646">
        <v>0.972992</v>
      </c>
      <c r="CP646">
        <v>0.0270076</v>
      </c>
      <c r="CQ646">
        <v>0</v>
      </c>
      <c r="CR646">
        <v>882.761</v>
      </c>
      <c r="CS646">
        <v>4.99999</v>
      </c>
      <c r="CT646">
        <v>13028.2333333333</v>
      </c>
      <c r="CU646">
        <v>12727.7</v>
      </c>
      <c r="CV646">
        <v>42.1663333333333</v>
      </c>
      <c r="CW646">
        <v>43.312</v>
      </c>
      <c r="CX646">
        <v>42.875</v>
      </c>
      <c r="CY646">
        <v>43.125</v>
      </c>
      <c r="CZ646">
        <v>45.062</v>
      </c>
      <c r="DA646">
        <v>1415.64</v>
      </c>
      <c r="DB646">
        <v>39.29</v>
      </c>
      <c r="DC646">
        <v>0</v>
      </c>
      <c r="DD646">
        <v>1626127581.7</v>
      </c>
      <c r="DE646">
        <v>0</v>
      </c>
      <c r="DF646">
        <v>882.974307692308</v>
      </c>
      <c r="DG646">
        <v>-2.28813674665521</v>
      </c>
      <c r="DH646">
        <v>-20.8102564036965</v>
      </c>
      <c r="DI646">
        <v>13031.1884615385</v>
      </c>
      <c r="DJ646">
        <v>15</v>
      </c>
      <c r="DK646">
        <v>1626126261</v>
      </c>
      <c r="DL646" t="s">
        <v>294</v>
      </c>
      <c r="DM646">
        <v>1626126255</v>
      </c>
      <c r="DN646">
        <v>1626126261</v>
      </c>
      <c r="DO646">
        <v>7</v>
      </c>
      <c r="DP646">
        <v>0.339</v>
      </c>
      <c r="DQ646">
        <v>0.02</v>
      </c>
      <c r="DR646">
        <v>2.158</v>
      </c>
      <c r="DS646">
        <v>-0.064</v>
      </c>
      <c r="DT646">
        <v>420</v>
      </c>
      <c r="DU646">
        <v>4</v>
      </c>
      <c r="DV646">
        <v>0.09</v>
      </c>
      <c r="DW646">
        <v>0.05</v>
      </c>
      <c r="DX646">
        <v>-19.207687804878</v>
      </c>
      <c r="DY646">
        <v>0.403940069686369</v>
      </c>
      <c r="DZ646">
        <v>0.0506387646514541</v>
      </c>
      <c r="EA646">
        <v>1</v>
      </c>
      <c r="EB646">
        <v>883.080028571429</v>
      </c>
      <c r="EC646">
        <v>-2.17824845438727</v>
      </c>
      <c r="ED646">
        <v>0.313953634949442</v>
      </c>
      <c r="EE646">
        <v>1</v>
      </c>
      <c r="EF646">
        <v>7.32033609756097</v>
      </c>
      <c r="EG646">
        <v>0.16745435540068</v>
      </c>
      <c r="EH646">
        <v>0.01867518150603</v>
      </c>
      <c r="EI646">
        <v>0</v>
      </c>
      <c r="EJ646">
        <v>2</v>
      </c>
      <c r="EK646">
        <v>3</v>
      </c>
      <c r="EL646" t="s">
        <v>340</v>
      </c>
      <c r="EM646">
        <v>100</v>
      </c>
      <c r="EN646">
        <v>100</v>
      </c>
      <c r="EO646">
        <v>2.128</v>
      </c>
      <c r="EP646">
        <v>0.0972</v>
      </c>
      <c r="EQ646">
        <v>1.36772170046793</v>
      </c>
      <c r="ER646">
        <v>0.00225868272383977</v>
      </c>
      <c r="ES646">
        <v>-9.96746185667655e-07</v>
      </c>
      <c r="ET646">
        <v>2.83711317370827e-10</v>
      </c>
      <c r="EU646">
        <v>-0.063082517618382</v>
      </c>
      <c r="EV646">
        <v>-0.00217948432402501</v>
      </c>
      <c r="EW646">
        <v>0.000453263451741206</v>
      </c>
      <c r="EX646">
        <v>-1.16319206543697e-06</v>
      </c>
      <c r="EY646">
        <v>-2</v>
      </c>
      <c r="EZ646">
        <v>2196</v>
      </c>
      <c r="FA646">
        <v>1</v>
      </c>
      <c r="FB646">
        <v>25</v>
      </c>
      <c r="FC646">
        <v>22</v>
      </c>
      <c r="FD646">
        <v>21.9</v>
      </c>
      <c r="FE646">
        <v>18</v>
      </c>
      <c r="FF646">
        <v>952.527</v>
      </c>
      <c r="FG646">
        <v>440.957</v>
      </c>
      <c r="FH646">
        <v>45.862</v>
      </c>
      <c r="FI646">
        <v>26.2441</v>
      </c>
      <c r="FJ646">
        <v>30.0007</v>
      </c>
      <c r="FK646">
        <v>25.9922</v>
      </c>
      <c r="FL646">
        <v>25.9902</v>
      </c>
      <c r="FM646">
        <v>25.5288</v>
      </c>
      <c r="FN646">
        <v>21.597</v>
      </c>
      <c r="FO646">
        <v>0</v>
      </c>
      <c r="FP646">
        <v>47.5</v>
      </c>
      <c r="FQ646">
        <v>420</v>
      </c>
      <c r="FR646">
        <v>14.9681</v>
      </c>
      <c r="FS646">
        <v>101.37</v>
      </c>
      <c r="FT646">
        <v>101.964</v>
      </c>
    </row>
    <row r="647" spans="1:176">
      <c r="A647">
        <v>631</v>
      </c>
      <c r="B647">
        <v>1626127574.6</v>
      </c>
      <c r="C647">
        <v>1260.09999990463</v>
      </c>
      <c r="D647" t="s">
        <v>1556</v>
      </c>
      <c r="E647" t="s">
        <v>1557</v>
      </c>
      <c r="F647">
        <v>1</v>
      </c>
      <c r="I647">
        <v>1626127573.6</v>
      </c>
      <c r="J647">
        <f>(K647)/1000</f>
        <v>0</v>
      </c>
      <c r="K647">
        <f>1000*CC647*AI647*(BY647-BZ647)/(100*BR647*(1000-AI647*BY647))</f>
        <v>0</v>
      </c>
      <c r="L647">
        <f>CC647*AI647*(BX647-BW647*(1000-AI647*BZ647)/(1000-AI647*BY647))/(100*BR647)</f>
        <v>0</v>
      </c>
      <c r="M647">
        <f>BW647 - IF(AI647&gt;1, L647*BR647*100.0/(AK647*CK647), 0)</f>
        <v>0</v>
      </c>
      <c r="N647">
        <f>((T647-J647/2)*M647-L647)/(T647+J647/2)</f>
        <v>0</v>
      </c>
      <c r="O647">
        <f>N647*(CD647+CE647)/1000.0</f>
        <v>0</v>
      </c>
      <c r="P647">
        <f>(BW647 - IF(AI647&gt;1, L647*BR647*100.0/(AK647*CK647), 0))*(CD647+CE647)/1000.0</f>
        <v>0</v>
      </c>
      <c r="Q647">
        <f>2.0/((1/S647-1/R647)+SIGN(S647)*SQRT((1/S647-1/R647)*(1/S647-1/R647) + 4*BS647/((BS647+1)*(BS647+1))*(2*1/S647*1/R647-1/R647*1/R647)))</f>
        <v>0</v>
      </c>
      <c r="R647">
        <f>IF(LEFT(BT647,1)&lt;&gt;"0",IF(LEFT(BT647,1)="1",3.0,BU647),$D$5+$E$5*(CK647*CD647/($K$5*1000))+$F$5*(CK647*CD647/($K$5*1000))*MAX(MIN(BR647,$J$5),$I$5)*MAX(MIN(BR647,$J$5),$I$5)+$G$5*MAX(MIN(BR647,$J$5),$I$5)*(CK647*CD647/($K$5*1000))+$H$5*(CK647*CD647/($K$5*1000))*(CK647*CD647/($K$5*1000)))</f>
        <v>0</v>
      </c>
      <c r="S647">
        <f>J647*(1000-(1000*0.61365*exp(17.502*W647/(240.97+W647))/(CD647+CE647)+BY647)/2)/(1000*0.61365*exp(17.502*W647/(240.97+W647))/(CD647+CE647)-BY647)</f>
        <v>0</v>
      </c>
      <c r="T647">
        <f>1/((BS647+1)/(Q647/1.6)+1/(R647/1.37)) + BS647/((BS647+1)/(Q647/1.6) + BS647/(R647/1.37))</f>
        <v>0</v>
      </c>
      <c r="U647">
        <f>(BN647*BQ647)</f>
        <v>0</v>
      </c>
      <c r="V647">
        <f>(CF647+(U647+2*0.95*5.67E-8*(((CF647+$B$7)+273)^4-(CF647+273)^4)-44100*J647)/(1.84*29.3*R647+8*0.95*5.67E-8*(CF647+273)^3))</f>
        <v>0</v>
      </c>
      <c r="W647">
        <f>($C$7*CG647+$D$7*CH647+$E$7*V647)</f>
        <v>0</v>
      </c>
      <c r="X647">
        <f>0.61365*exp(17.502*W647/(240.97+W647))</f>
        <v>0</v>
      </c>
      <c r="Y647">
        <f>(Z647/AA647*100)</f>
        <v>0</v>
      </c>
      <c r="Z647">
        <f>BY647*(CD647+CE647)/1000</f>
        <v>0</v>
      </c>
      <c r="AA647">
        <f>0.61365*exp(17.502*CF647/(240.97+CF647))</f>
        <v>0</v>
      </c>
      <c r="AB647">
        <f>(X647-BY647*(CD647+CE647)/1000)</f>
        <v>0</v>
      </c>
      <c r="AC647">
        <f>(-J647*44100)</f>
        <v>0</v>
      </c>
      <c r="AD647">
        <f>2*29.3*R647*0.92*(CF647-W647)</f>
        <v>0</v>
      </c>
      <c r="AE647">
        <f>2*0.95*5.67E-8*(((CF647+$B$7)+273)^4-(W647+273)^4)</f>
        <v>0</v>
      </c>
      <c r="AF647">
        <f>U647+AE647+AC647+AD647</f>
        <v>0</v>
      </c>
      <c r="AG647">
        <v>6</v>
      </c>
      <c r="AH647">
        <v>1</v>
      </c>
      <c r="AI647">
        <f>IF(AG647*$H$13&gt;=AK647,1.0,(AK647/(AK647-AG647*$H$13)))</f>
        <v>0</v>
      </c>
      <c r="AJ647">
        <f>(AI647-1)*100</f>
        <v>0</v>
      </c>
      <c r="AK647">
        <f>MAX(0,($B$13+$C$13*CK647)/(1+$D$13*CK647)*CD647/(CF647+273)*$E$13)</f>
        <v>0</v>
      </c>
      <c r="AL647" t="s">
        <v>292</v>
      </c>
      <c r="AM647" t="s">
        <v>292</v>
      </c>
      <c r="AN647">
        <v>0</v>
      </c>
      <c r="AO647">
        <v>0</v>
      </c>
      <c r="AP647">
        <f>1-AN647/AO647</f>
        <v>0</v>
      </c>
      <c r="AQ647">
        <v>0</v>
      </c>
      <c r="AR647" t="s">
        <v>292</v>
      </c>
      <c r="AS647" t="s">
        <v>292</v>
      </c>
      <c r="AT647">
        <v>0</v>
      </c>
      <c r="AU647">
        <v>0</v>
      </c>
      <c r="AV647">
        <f>1-AT647/AU647</f>
        <v>0</v>
      </c>
      <c r="AW647">
        <v>0.5</v>
      </c>
      <c r="AX647">
        <f>BO647</f>
        <v>0</v>
      </c>
      <c r="AY647">
        <f>L647</f>
        <v>0</v>
      </c>
      <c r="AZ647">
        <f>AV647*AW647*AX647</f>
        <v>0</v>
      </c>
      <c r="BA647">
        <f>(AY647-AQ647)/AX647</f>
        <v>0</v>
      </c>
      <c r="BB647">
        <f>(AO647-AU647)/AU647</f>
        <v>0</v>
      </c>
      <c r="BC647">
        <f>AN647/(AP647+AN647/AU647)</f>
        <v>0</v>
      </c>
      <c r="BD647" t="s">
        <v>292</v>
      </c>
      <c r="BE647">
        <v>0</v>
      </c>
      <c r="BF647">
        <f>IF(BE647&lt;&gt;0, BE647, BC647)</f>
        <v>0</v>
      </c>
      <c r="BG647">
        <f>1-BF647/AU647</f>
        <v>0</v>
      </c>
      <c r="BH647">
        <f>(AU647-AT647)/(AU647-BF647)</f>
        <v>0</v>
      </c>
      <c r="BI647">
        <f>(AO647-AU647)/(AO647-BF647)</f>
        <v>0</v>
      </c>
      <c r="BJ647">
        <f>(AU647-AT647)/(AU647-AN647)</f>
        <v>0</v>
      </c>
      <c r="BK647">
        <f>(AO647-AU647)/(AO647-AN647)</f>
        <v>0</v>
      </c>
      <c r="BL647">
        <f>(BH647*BF647/AT647)</f>
        <v>0</v>
      </c>
      <c r="BM647">
        <f>(1-BL647)</f>
        <v>0</v>
      </c>
      <c r="BN647">
        <f>$B$11*CL647+$C$11*CM647+$F$11*CN647*(1-CQ647)</f>
        <v>0</v>
      </c>
      <c r="BO647">
        <f>BN647*BP647</f>
        <v>0</v>
      </c>
      <c r="BP647">
        <f>($B$11*$D$9+$C$11*$D$9+$F$11*((DA647+CS647)/MAX(DA647+CS647+DB647, 0.1)*$I$9+DB647/MAX(DA647+CS647+DB647, 0.1)*$J$9))/($B$11+$C$11+$F$11)</f>
        <v>0</v>
      </c>
      <c r="BQ647">
        <f>($B$11*$K$9+$C$11*$K$9+$F$11*((DA647+CS647)/MAX(DA647+CS647+DB647, 0.1)*$P$9+DB647/MAX(DA647+CS647+DB647, 0.1)*$Q$9))/($B$11+$C$11+$F$11)</f>
        <v>0</v>
      </c>
      <c r="BR647">
        <v>6</v>
      </c>
      <c r="BS647">
        <v>0.5</v>
      </c>
      <c r="BT647" t="s">
        <v>293</v>
      </c>
      <c r="BU647">
        <v>2</v>
      </c>
      <c r="BV647">
        <v>1626127573.6</v>
      </c>
      <c r="BW647">
        <v>400.839</v>
      </c>
      <c r="BX647">
        <v>419.973666666667</v>
      </c>
      <c r="BY647">
        <v>22.1890666666667</v>
      </c>
      <c r="BZ647">
        <v>14.8208333333333</v>
      </c>
      <c r="CA647">
        <v>398.711333333333</v>
      </c>
      <c r="CB647">
        <v>22.0916666666667</v>
      </c>
      <c r="CC647">
        <v>900.006666666667</v>
      </c>
      <c r="CD647">
        <v>100.773</v>
      </c>
      <c r="CE647">
        <v>0.114516666666667</v>
      </c>
      <c r="CF647">
        <v>37.4447333333333</v>
      </c>
      <c r="CG647">
        <v>34.5745333333333</v>
      </c>
      <c r="CH647">
        <v>999.9</v>
      </c>
      <c r="CI647">
        <v>0</v>
      </c>
      <c r="CJ647">
        <v>0</v>
      </c>
      <c r="CK647">
        <v>9996.46</v>
      </c>
      <c r="CL647">
        <v>0</v>
      </c>
      <c r="CM647">
        <v>0.221023</v>
      </c>
      <c r="CN647">
        <v>1460.00333333333</v>
      </c>
      <c r="CO647">
        <v>0.972993666666667</v>
      </c>
      <c r="CP647">
        <v>0.0270060333333333</v>
      </c>
      <c r="CQ647">
        <v>0</v>
      </c>
      <c r="CR647">
        <v>882.619</v>
      </c>
      <c r="CS647">
        <v>4.99999</v>
      </c>
      <c r="CT647">
        <v>13027.9666666667</v>
      </c>
      <c r="CU647">
        <v>12728.3333333333</v>
      </c>
      <c r="CV647">
        <v>42.187</v>
      </c>
      <c r="CW647">
        <v>43.312</v>
      </c>
      <c r="CX647">
        <v>42.875</v>
      </c>
      <c r="CY647">
        <v>43.125</v>
      </c>
      <c r="CZ647">
        <v>45.062</v>
      </c>
      <c r="DA647">
        <v>1415.71333333333</v>
      </c>
      <c r="DB647">
        <v>39.29</v>
      </c>
      <c r="DC647">
        <v>0</v>
      </c>
      <c r="DD647">
        <v>1626127584.1</v>
      </c>
      <c r="DE647">
        <v>0</v>
      </c>
      <c r="DF647">
        <v>882.869538461538</v>
      </c>
      <c r="DG647">
        <v>-2.3649914397397</v>
      </c>
      <c r="DH647">
        <v>-24.0376068241291</v>
      </c>
      <c r="DI647">
        <v>13030.3423076923</v>
      </c>
      <c r="DJ647">
        <v>15</v>
      </c>
      <c r="DK647">
        <v>1626126261</v>
      </c>
      <c r="DL647" t="s">
        <v>294</v>
      </c>
      <c r="DM647">
        <v>1626126255</v>
      </c>
      <c r="DN647">
        <v>1626126261</v>
      </c>
      <c r="DO647">
        <v>7</v>
      </c>
      <c r="DP647">
        <v>0.339</v>
      </c>
      <c r="DQ647">
        <v>0.02</v>
      </c>
      <c r="DR647">
        <v>2.158</v>
      </c>
      <c r="DS647">
        <v>-0.064</v>
      </c>
      <c r="DT647">
        <v>420</v>
      </c>
      <c r="DU647">
        <v>4</v>
      </c>
      <c r="DV647">
        <v>0.09</v>
      </c>
      <c r="DW647">
        <v>0.05</v>
      </c>
      <c r="DX647">
        <v>-19.1993829268293</v>
      </c>
      <c r="DY647">
        <v>0.387397212543512</v>
      </c>
      <c r="DZ647">
        <v>0.050152522989032</v>
      </c>
      <c r="EA647">
        <v>1</v>
      </c>
      <c r="EB647">
        <v>882.975242424242</v>
      </c>
      <c r="EC647">
        <v>-1.71458030292385</v>
      </c>
      <c r="ED647">
        <v>0.262377594006336</v>
      </c>
      <c r="EE647">
        <v>1</v>
      </c>
      <c r="EF647">
        <v>7.32766219512195</v>
      </c>
      <c r="EG647">
        <v>0.194504111498278</v>
      </c>
      <c r="EH647">
        <v>0.0215288095705012</v>
      </c>
      <c r="EI647">
        <v>0</v>
      </c>
      <c r="EJ647">
        <v>2</v>
      </c>
      <c r="EK647">
        <v>3</v>
      </c>
      <c r="EL647" t="s">
        <v>340</v>
      </c>
      <c r="EM647">
        <v>100</v>
      </c>
      <c r="EN647">
        <v>100</v>
      </c>
      <c r="EO647">
        <v>2.127</v>
      </c>
      <c r="EP647">
        <v>0.0975</v>
      </c>
      <c r="EQ647">
        <v>1.36772170046793</v>
      </c>
      <c r="ER647">
        <v>0.00225868272383977</v>
      </c>
      <c r="ES647">
        <v>-9.96746185667655e-07</v>
      </c>
      <c r="ET647">
        <v>2.83711317370827e-10</v>
      </c>
      <c r="EU647">
        <v>-0.063082517618382</v>
      </c>
      <c r="EV647">
        <v>-0.00217948432402501</v>
      </c>
      <c r="EW647">
        <v>0.000453263451741206</v>
      </c>
      <c r="EX647">
        <v>-1.16319206543697e-06</v>
      </c>
      <c r="EY647">
        <v>-2</v>
      </c>
      <c r="EZ647">
        <v>2196</v>
      </c>
      <c r="FA647">
        <v>1</v>
      </c>
      <c r="FB647">
        <v>25</v>
      </c>
      <c r="FC647">
        <v>22</v>
      </c>
      <c r="FD647">
        <v>21.9</v>
      </c>
      <c r="FE647">
        <v>18</v>
      </c>
      <c r="FF647">
        <v>952.556</v>
      </c>
      <c r="FG647">
        <v>441.01</v>
      </c>
      <c r="FH647">
        <v>45.8876</v>
      </c>
      <c r="FI647">
        <v>26.2485</v>
      </c>
      <c r="FJ647">
        <v>30.0007</v>
      </c>
      <c r="FK647">
        <v>25.9952</v>
      </c>
      <c r="FL647">
        <v>25.993</v>
      </c>
      <c r="FM647">
        <v>25.5297</v>
      </c>
      <c r="FN647">
        <v>21.3231</v>
      </c>
      <c r="FO647">
        <v>0</v>
      </c>
      <c r="FP647">
        <v>47.5</v>
      </c>
      <c r="FQ647">
        <v>420</v>
      </c>
      <c r="FR647">
        <v>14.9804</v>
      </c>
      <c r="FS647">
        <v>101.37</v>
      </c>
      <c r="FT647">
        <v>101.963</v>
      </c>
    </row>
    <row r="648" spans="1:176">
      <c r="A648">
        <v>632</v>
      </c>
      <c r="B648">
        <v>1626127576.6</v>
      </c>
      <c r="C648">
        <v>1262.09999990463</v>
      </c>
      <c r="D648" t="s">
        <v>1558</v>
      </c>
      <c r="E648" t="s">
        <v>1559</v>
      </c>
      <c r="F648">
        <v>1</v>
      </c>
      <c r="I648">
        <v>1626127575.6</v>
      </c>
      <c r="J648">
        <f>(K648)/1000</f>
        <v>0</v>
      </c>
      <c r="K648">
        <f>1000*CC648*AI648*(BY648-BZ648)/(100*BR648*(1000-AI648*BY648))</f>
        <v>0</v>
      </c>
      <c r="L648">
        <f>CC648*AI648*(BX648-BW648*(1000-AI648*BZ648)/(1000-AI648*BY648))/(100*BR648)</f>
        <v>0</v>
      </c>
      <c r="M648">
        <f>BW648 - IF(AI648&gt;1, L648*BR648*100.0/(AK648*CK648), 0)</f>
        <v>0</v>
      </c>
      <c r="N648">
        <f>((T648-J648/2)*M648-L648)/(T648+J648/2)</f>
        <v>0</v>
      </c>
      <c r="O648">
        <f>N648*(CD648+CE648)/1000.0</f>
        <v>0</v>
      </c>
      <c r="P648">
        <f>(BW648 - IF(AI648&gt;1, L648*BR648*100.0/(AK648*CK648), 0))*(CD648+CE648)/1000.0</f>
        <v>0</v>
      </c>
      <c r="Q648">
        <f>2.0/((1/S648-1/R648)+SIGN(S648)*SQRT((1/S648-1/R648)*(1/S648-1/R648) + 4*BS648/((BS648+1)*(BS648+1))*(2*1/S648*1/R648-1/R648*1/R648)))</f>
        <v>0</v>
      </c>
      <c r="R648">
        <f>IF(LEFT(BT648,1)&lt;&gt;"0",IF(LEFT(BT648,1)="1",3.0,BU648),$D$5+$E$5*(CK648*CD648/($K$5*1000))+$F$5*(CK648*CD648/($K$5*1000))*MAX(MIN(BR648,$J$5),$I$5)*MAX(MIN(BR648,$J$5),$I$5)+$G$5*MAX(MIN(BR648,$J$5),$I$5)*(CK648*CD648/($K$5*1000))+$H$5*(CK648*CD648/($K$5*1000))*(CK648*CD648/($K$5*1000)))</f>
        <v>0</v>
      </c>
      <c r="S648">
        <f>J648*(1000-(1000*0.61365*exp(17.502*W648/(240.97+W648))/(CD648+CE648)+BY648)/2)/(1000*0.61365*exp(17.502*W648/(240.97+W648))/(CD648+CE648)-BY648)</f>
        <v>0</v>
      </c>
      <c r="T648">
        <f>1/((BS648+1)/(Q648/1.6)+1/(R648/1.37)) + BS648/((BS648+1)/(Q648/1.6) + BS648/(R648/1.37))</f>
        <v>0</v>
      </c>
      <c r="U648">
        <f>(BN648*BQ648)</f>
        <v>0</v>
      </c>
      <c r="V648">
        <f>(CF648+(U648+2*0.95*5.67E-8*(((CF648+$B$7)+273)^4-(CF648+273)^4)-44100*J648)/(1.84*29.3*R648+8*0.95*5.67E-8*(CF648+273)^3))</f>
        <v>0</v>
      </c>
      <c r="W648">
        <f>($C$7*CG648+$D$7*CH648+$E$7*V648)</f>
        <v>0</v>
      </c>
      <c r="X648">
        <f>0.61365*exp(17.502*W648/(240.97+W648))</f>
        <v>0</v>
      </c>
      <c r="Y648">
        <f>(Z648/AA648*100)</f>
        <v>0</v>
      </c>
      <c r="Z648">
        <f>BY648*(CD648+CE648)/1000</f>
        <v>0</v>
      </c>
      <c r="AA648">
        <f>0.61365*exp(17.502*CF648/(240.97+CF648))</f>
        <v>0</v>
      </c>
      <c r="AB648">
        <f>(X648-BY648*(CD648+CE648)/1000)</f>
        <v>0</v>
      </c>
      <c r="AC648">
        <f>(-J648*44100)</f>
        <v>0</v>
      </c>
      <c r="AD648">
        <f>2*29.3*R648*0.92*(CF648-W648)</f>
        <v>0</v>
      </c>
      <c r="AE648">
        <f>2*0.95*5.67E-8*(((CF648+$B$7)+273)^4-(W648+273)^4)</f>
        <v>0</v>
      </c>
      <c r="AF648">
        <f>U648+AE648+AC648+AD648</f>
        <v>0</v>
      </c>
      <c r="AG648">
        <v>5</v>
      </c>
      <c r="AH648">
        <v>1</v>
      </c>
      <c r="AI648">
        <f>IF(AG648*$H$13&gt;=AK648,1.0,(AK648/(AK648-AG648*$H$13)))</f>
        <v>0</v>
      </c>
      <c r="AJ648">
        <f>(AI648-1)*100</f>
        <v>0</v>
      </c>
      <c r="AK648">
        <f>MAX(0,($B$13+$C$13*CK648)/(1+$D$13*CK648)*CD648/(CF648+273)*$E$13)</f>
        <v>0</v>
      </c>
      <c r="AL648" t="s">
        <v>292</v>
      </c>
      <c r="AM648" t="s">
        <v>292</v>
      </c>
      <c r="AN648">
        <v>0</v>
      </c>
      <c r="AO648">
        <v>0</v>
      </c>
      <c r="AP648">
        <f>1-AN648/AO648</f>
        <v>0</v>
      </c>
      <c r="AQ648">
        <v>0</v>
      </c>
      <c r="AR648" t="s">
        <v>292</v>
      </c>
      <c r="AS648" t="s">
        <v>292</v>
      </c>
      <c r="AT648">
        <v>0</v>
      </c>
      <c r="AU648">
        <v>0</v>
      </c>
      <c r="AV648">
        <f>1-AT648/AU648</f>
        <v>0</v>
      </c>
      <c r="AW648">
        <v>0.5</v>
      </c>
      <c r="AX648">
        <f>BO648</f>
        <v>0</v>
      </c>
      <c r="AY648">
        <f>L648</f>
        <v>0</v>
      </c>
      <c r="AZ648">
        <f>AV648*AW648*AX648</f>
        <v>0</v>
      </c>
      <c r="BA648">
        <f>(AY648-AQ648)/AX648</f>
        <v>0</v>
      </c>
      <c r="BB648">
        <f>(AO648-AU648)/AU648</f>
        <v>0</v>
      </c>
      <c r="BC648">
        <f>AN648/(AP648+AN648/AU648)</f>
        <v>0</v>
      </c>
      <c r="BD648" t="s">
        <v>292</v>
      </c>
      <c r="BE648">
        <v>0</v>
      </c>
      <c r="BF648">
        <f>IF(BE648&lt;&gt;0, BE648, BC648)</f>
        <v>0</v>
      </c>
      <c r="BG648">
        <f>1-BF648/AU648</f>
        <v>0</v>
      </c>
      <c r="BH648">
        <f>(AU648-AT648)/(AU648-BF648)</f>
        <v>0</v>
      </c>
      <c r="BI648">
        <f>(AO648-AU648)/(AO648-BF648)</f>
        <v>0</v>
      </c>
      <c r="BJ648">
        <f>(AU648-AT648)/(AU648-AN648)</f>
        <v>0</v>
      </c>
      <c r="BK648">
        <f>(AO648-AU648)/(AO648-AN648)</f>
        <v>0</v>
      </c>
      <c r="BL648">
        <f>(BH648*BF648/AT648)</f>
        <v>0</v>
      </c>
      <c r="BM648">
        <f>(1-BL648)</f>
        <v>0</v>
      </c>
      <c r="BN648">
        <f>$B$11*CL648+$C$11*CM648+$F$11*CN648*(1-CQ648)</f>
        <v>0</v>
      </c>
      <c r="BO648">
        <f>BN648*BP648</f>
        <v>0</v>
      </c>
      <c r="BP648">
        <f>($B$11*$D$9+$C$11*$D$9+$F$11*((DA648+CS648)/MAX(DA648+CS648+DB648, 0.1)*$I$9+DB648/MAX(DA648+CS648+DB648, 0.1)*$J$9))/($B$11+$C$11+$F$11)</f>
        <v>0</v>
      </c>
      <c r="BQ648">
        <f>($B$11*$K$9+$C$11*$K$9+$F$11*((DA648+CS648)/MAX(DA648+CS648+DB648, 0.1)*$P$9+DB648/MAX(DA648+CS648+DB648, 0.1)*$Q$9))/($B$11+$C$11+$F$11)</f>
        <v>0</v>
      </c>
      <c r="BR648">
        <v>6</v>
      </c>
      <c r="BS648">
        <v>0.5</v>
      </c>
      <c r="BT648" t="s">
        <v>293</v>
      </c>
      <c r="BU648">
        <v>2</v>
      </c>
      <c r="BV648">
        <v>1626127575.6</v>
      </c>
      <c r="BW648">
        <v>400.864</v>
      </c>
      <c r="BX648">
        <v>419.962666666667</v>
      </c>
      <c r="BY648">
        <v>22.2103</v>
      </c>
      <c r="BZ648">
        <v>14.8530333333333</v>
      </c>
      <c r="CA648">
        <v>398.736333333333</v>
      </c>
      <c r="CB648">
        <v>22.1125333333333</v>
      </c>
      <c r="CC648">
        <v>900.057333333333</v>
      </c>
      <c r="CD648">
        <v>100.772666666667</v>
      </c>
      <c r="CE648">
        <v>0.114614</v>
      </c>
      <c r="CF648">
        <v>37.4648666666667</v>
      </c>
      <c r="CG648">
        <v>34.5945666666667</v>
      </c>
      <c r="CH648">
        <v>999.9</v>
      </c>
      <c r="CI648">
        <v>0</v>
      </c>
      <c r="CJ648">
        <v>0</v>
      </c>
      <c r="CK648">
        <v>10025.6</v>
      </c>
      <c r="CL648">
        <v>0</v>
      </c>
      <c r="CM648">
        <v>0.221023</v>
      </c>
      <c r="CN648">
        <v>1460</v>
      </c>
      <c r="CO648">
        <v>0.972993666666667</v>
      </c>
      <c r="CP648">
        <v>0.0270060333333333</v>
      </c>
      <c r="CQ648">
        <v>0</v>
      </c>
      <c r="CR648">
        <v>882.499666666667</v>
      </c>
      <c r="CS648">
        <v>4.99999</v>
      </c>
      <c r="CT648">
        <v>13026.9666666667</v>
      </c>
      <c r="CU648">
        <v>12728.3</v>
      </c>
      <c r="CV648">
        <v>42.187</v>
      </c>
      <c r="CW648">
        <v>43.312</v>
      </c>
      <c r="CX648">
        <v>42.875</v>
      </c>
      <c r="CY648">
        <v>43.125</v>
      </c>
      <c r="CZ648">
        <v>45.062</v>
      </c>
      <c r="DA648">
        <v>1415.71</v>
      </c>
      <c r="DB648">
        <v>39.29</v>
      </c>
      <c r="DC648">
        <v>0</v>
      </c>
      <c r="DD648">
        <v>1626127585.9</v>
      </c>
      <c r="DE648">
        <v>0</v>
      </c>
      <c r="DF648">
        <v>882.78032</v>
      </c>
      <c r="DG648">
        <v>-2.54599998693325</v>
      </c>
      <c r="DH648">
        <v>-23.8153845755522</v>
      </c>
      <c r="DI648">
        <v>13029.456</v>
      </c>
      <c r="DJ648">
        <v>15</v>
      </c>
      <c r="DK648">
        <v>1626126261</v>
      </c>
      <c r="DL648" t="s">
        <v>294</v>
      </c>
      <c r="DM648">
        <v>1626126255</v>
      </c>
      <c r="DN648">
        <v>1626126261</v>
      </c>
      <c r="DO648">
        <v>7</v>
      </c>
      <c r="DP648">
        <v>0.339</v>
      </c>
      <c r="DQ648">
        <v>0.02</v>
      </c>
      <c r="DR648">
        <v>2.158</v>
      </c>
      <c r="DS648">
        <v>-0.064</v>
      </c>
      <c r="DT648">
        <v>420</v>
      </c>
      <c r="DU648">
        <v>4</v>
      </c>
      <c r="DV648">
        <v>0.09</v>
      </c>
      <c r="DW648">
        <v>0.05</v>
      </c>
      <c r="DX648">
        <v>-19.185943902439</v>
      </c>
      <c r="DY648">
        <v>0.449724041811833</v>
      </c>
      <c r="DZ648">
        <v>0.0547391109509262</v>
      </c>
      <c r="EA648">
        <v>1</v>
      </c>
      <c r="EB648">
        <v>882.902424242424</v>
      </c>
      <c r="EC648">
        <v>-1.95781924296415</v>
      </c>
      <c r="ED648">
        <v>0.280317031591356</v>
      </c>
      <c r="EE648">
        <v>1</v>
      </c>
      <c r="EF648">
        <v>7.33252512195122</v>
      </c>
      <c r="EG648">
        <v>0.214118257839713</v>
      </c>
      <c r="EH648">
        <v>0.0228153569507472</v>
      </c>
      <c r="EI648">
        <v>0</v>
      </c>
      <c r="EJ648">
        <v>2</v>
      </c>
      <c r="EK648">
        <v>3</v>
      </c>
      <c r="EL648" t="s">
        <v>340</v>
      </c>
      <c r="EM648">
        <v>100</v>
      </c>
      <c r="EN648">
        <v>100</v>
      </c>
      <c r="EO648">
        <v>2.128</v>
      </c>
      <c r="EP648">
        <v>0.098</v>
      </c>
      <c r="EQ648">
        <v>1.36772170046793</v>
      </c>
      <c r="ER648">
        <v>0.00225868272383977</v>
      </c>
      <c r="ES648">
        <v>-9.96746185667655e-07</v>
      </c>
      <c r="ET648">
        <v>2.83711317370827e-10</v>
      </c>
      <c r="EU648">
        <v>-0.063082517618382</v>
      </c>
      <c r="EV648">
        <v>-0.00217948432402501</v>
      </c>
      <c r="EW648">
        <v>0.000453263451741206</v>
      </c>
      <c r="EX648">
        <v>-1.16319206543697e-06</v>
      </c>
      <c r="EY648">
        <v>-2</v>
      </c>
      <c r="EZ648">
        <v>2196</v>
      </c>
      <c r="FA648">
        <v>1</v>
      </c>
      <c r="FB648">
        <v>25</v>
      </c>
      <c r="FC648">
        <v>22</v>
      </c>
      <c r="FD648">
        <v>21.9</v>
      </c>
      <c r="FE648">
        <v>18</v>
      </c>
      <c r="FF648">
        <v>952.974</v>
      </c>
      <c r="FG648">
        <v>441.097</v>
      </c>
      <c r="FH648">
        <v>45.912</v>
      </c>
      <c r="FI648">
        <v>26.2529</v>
      </c>
      <c r="FJ648">
        <v>30.0008</v>
      </c>
      <c r="FK648">
        <v>25.9982</v>
      </c>
      <c r="FL648">
        <v>25.9961</v>
      </c>
      <c r="FM648">
        <v>25.53</v>
      </c>
      <c r="FN648">
        <v>21.3231</v>
      </c>
      <c r="FO648">
        <v>0</v>
      </c>
      <c r="FP648">
        <v>47.5</v>
      </c>
      <c r="FQ648">
        <v>420</v>
      </c>
      <c r="FR648">
        <v>14.9691</v>
      </c>
      <c r="FS648">
        <v>101.369</v>
      </c>
      <c r="FT648">
        <v>101.961</v>
      </c>
    </row>
    <row r="649" spans="1:176">
      <c r="A649">
        <v>633</v>
      </c>
      <c r="B649">
        <v>1626127578.6</v>
      </c>
      <c r="C649">
        <v>1264.09999990463</v>
      </c>
      <c r="D649" t="s">
        <v>1560</v>
      </c>
      <c r="E649" t="s">
        <v>1561</v>
      </c>
      <c r="F649">
        <v>1</v>
      </c>
      <c r="I649">
        <v>1626127577.6</v>
      </c>
      <c r="J649">
        <f>(K649)/1000</f>
        <v>0</v>
      </c>
      <c r="K649">
        <f>1000*CC649*AI649*(BY649-BZ649)/(100*BR649*(1000-AI649*BY649))</f>
        <v>0</v>
      </c>
      <c r="L649">
        <f>CC649*AI649*(BX649-BW649*(1000-AI649*BZ649)/(1000-AI649*BY649))/(100*BR649)</f>
        <v>0</v>
      </c>
      <c r="M649">
        <f>BW649 - IF(AI649&gt;1, L649*BR649*100.0/(AK649*CK649), 0)</f>
        <v>0</v>
      </c>
      <c r="N649">
        <f>((T649-J649/2)*M649-L649)/(T649+J649/2)</f>
        <v>0</v>
      </c>
      <c r="O649">
        <f>N649*(CD649+CE649)/1000.0</f>
        <v>0</v>
      </c>
      <c r="P649">
        <f>(BW649 - IF(AI649&gt;1, L649*BR649*100.0/(AK649*CK649), 0))*(CD649+CE649)/1000.0</f>
        <v>0</v>
      </c>
      <c r="Q649">
        <f>2.0/((1/S649-1/R649)+SIGN(S649)*SQRT((1/S649-1/R649)*(1/S649-1/R649) + 4*BS649/((BS649+1)*(BS649+1))*(2*1/S649*1/R649-1/R649*1/R649)))</f>
        <v>0</v>
      </c>
      <c r="R649">
        <f>IF(LEFT(BT649,1)&lt;&gt;"0",IF(LEFT(BT649,1)="1",3.0,BU649),$D$5+$E$5*(CK649*CD649/($K$5*1000))+$F$5*(CK649*CD649/($K$5*1000))*MAX(MIN(BR649,$J$5),$I$5)*MAX(MIN(BR649,$J$5),$I$5)+$G$5*MAX(MIN(BR649,$J$5),$I$5)*(CK649*CD649/($K$5*1000))+$H$5*(CK649*CD649/($K$5*1000))*(CK649*CD649/($K$5*1000)))</f>
        <v>0</v>
      </c>
      <c r="S649">
        <f>J649*(1000-(1000*0.61365*exp(17.502*W649/(240.97+W649))/(CD649+CE649)+BY649)/2)/(1000*0.61365*exp(17.502*W649/(240.97+W649))/(CD649+CE649)-BY649)</f>
        <v>0</v>
      </c>
      <c r="T649">
        <f>1/((BS649+1)/(Q649/1.6)+1/(R649/1.37)) + BS649/((BS649+1)/(Q649/1.6) + BS649/(R649/1.37))</f>
        <v>0</v>
      </c>
      <c r="U649">
        <f>(BN649*BQ649)</f>
        <v>0</v>
      </c>
      <c r="V649">
        <f>(CF649+(U649+2*0.95*5.67E-8*(((CF649+$B$7)+273)^4-(CF649+273)^4)-44100*J649)/(1.84*29.3*R649+8*0.95*5.67E-8*(CF649+273)^3))</f>
        <v>0</v>
      </c>
      <c r="W649">
        <f>($C$7*CG649+$D$7*CH649+$E$7*V649)</f>
        <v>0</v>
      </c>
      <c r="X649">
        <f>0.61365*exp(17.502*W649/(240.97+W649))</f>
        <v>0</v>
      </c>
      <c r="Y649">
        <f>(Z649/AA649*100)</f>
        <v>0</v>
      </c>
      <c r="Z649">
        <f>BY649*(CD649+CE649)/1000</f>
        <v>0</v>
      </c>
      <c r="AA649">
        <f>0.61365*exp(17.502*CF649/(240.97+CF649))</f>
        <v>0</v>
      </c>
      <c r="AB649">
        <f>(X649-BY649*(CD649+CE649)/1000)</f>
        <v>0</v>
      </c>
      <c r="AC649">
        <f>(-J649*44100)</f>
        <v>0</v>
      </c>
      <c r="AD649">
        <f>2*29.3*R649*0.92*(CF649-W649)</f>
        <v>0</v>
      </c>
      <c r="AE649">
        <f>2*0.95*5.67E-8*(((CF649+$B$7)+273)^4-(W649+273)^4)</f>
        <v>0</v>
      </c>
      <c r="AF649">
        <f>U649+AE649+AC649+AD649</f>
        <v>0</v>
      </c>
      <c r="AG649">
        <v>5</v>
      </c>
      <c r="AH649">
        <v>1</v>
      </c>
      <c r="AI649">
        <f>IF(AG649*$H$13&gt;=AK649,1.0,(AK649/(AK649-AG649*$H$13)))</f>
        <v>0</v>
      </c>
      <c r="AJ649">
        <f>(AI649-1)*100</f>
        <v>0</v>
      </c>
      <c r="AK649">
        <f>MAX(0,($B$13+$C$13*CK649)/(1+$D$13*CK649)*CD649/(CF649+273)*$E$13)</f>
        <v>0</v>
      </c>
      <c r="AL649" t="s">
        <v>292</v>
      </c>
      <c r="AM649" t="s">
        <v>292</v>
      </c>
      <c r="AN649">
        <v>0</v>
      </c>
      <c r="AO649">
        <v>0</v>
      </c>
      <c r="AP649">
        <f>1-AN649/AO649</f>
        <v>0</v>
      </c>
      <c r="AQ649">
        <v>0</v>
      </c>
      <c r="AR649" t="s">
        <v>292</v>
      </c>
      <c r="AS649" t="s">
        <v>292</v>
      </c>
      <c r="AT649">
        <v>0</v>
      </c>
      <c r="AU649">
        <v>0</v>
      </c>
      <c r="AV649">
        <f>1-AT649/AU649</f>
        <v>0</v>
      </c>
      <c r="AW649">
        <v>0.5</v>
      </c>
      <c r="AX649">
        <f>BO649</f>
        <v>0</v>
      </c>
      <c r="AY649">
        <f>L649</f>
        <v>0</v>
      </c>
      <c r="AZ649">
        <f>AV649*AW649*AX649</f>
        <v>0</v>
      </c>
      <c r="BA649">
        <f>(AY649-AQ649)/AX649</f>
        <v>0</v>
      </c>
      <c r="BB649">
        <f>(AO649-AU649)/AU649</f>
        <v>0</v>
      </c>
      <c r="BC649">
        <f>AN649/(AP649+AN649/AU649)</f>
        <v>0</v>
      </c>
      <c r="BD649" t="s">
        <v>292</v>
      </c>
      <c r="BE649">
        <v>0</v>
      </c>
      <c r="BF649">
        <f>IF(BE649&lt;&gt;0, BE649, BC649)</f>
        <v>0</v>
      </c>
      <c r="BG649">
        <f>1-BF649/AU649</f>
        <v>0</v>
      </c>
      <c r="BH649">
        <f>(AU649-AT649)/(AU649-BF649)</f>
        <v>0</v>
      </c>
      <c r="BI649">
        <f>(AO649-AU649)/(AO649-BF649)</f>
        <v>0</v>
      </c>
      <c r="BJ649">
        <f>(AU649-AT649)/(AU649-AN649)</f>
        <v>0</v>
      </c>
      <c r="BK649">
        <f>(AO649-AU649)/(AO649-AN649)</f>
        <v>0</v>
      </c>
      <c r="BL649">
        <f>(BH649*BF649/AT649)</f>
        <v>0</v>
      </c>
      <c r="BM649">
        <f>(1-BL649)</f>
        <v>0</v>
      </c>
      <c r="BN649">
        <f>$B$11*CL649+$C$11*CM649+$F$11*CN649*(1-CQ649)</f>
        <v>0</v>
      </c>
      <c r="BO649">
        <f>BN649*BP649</f>
        <v>0</v>
      </c>
      <c r="BP649">
        <f>($B$11*$D$9+$C$11*$D$9+$F$11*((DA649+CS649)/MAX(DA649+CS649+DB649, 0.1)*$I$9+DB649/MAX(DA649+CS649+DB649, 0.1)*$J$9))/($B$11+$C$11+$F$11)</f>
        <v>0</v>
      </c>
      <c r="BQ649">
        <f>($B$11*$K$9+$C$11*$K$9+$F$11*((DA649+CS649)/MAX(DA649+CS649+DB649, 0.1)*$P$9+DB649/MAX(DA649+CS649+DB649, 0.1)*$Q$9))/($B$11+$C$11+$F$11)</f>
        <v>0</v>
      </c>
      <c r="BR649">
        <v>6</v>
      </c>
      <c r="BS649">
        <v>0.5</v>
      </c>
      <c r="BT649" t="s">
        <v>293</v>
      </c>
      <c r="BU649">
        <v>2</v>
      </c>
      <c r="BV649">
        <v>1626127577.6</v>
      </c>
      <c r="BW649">
        <v>400.841666666667</v>
      </c>
      <c r="BX649">
        <v>419.950333333333</v>
      </c>
      <c r="BY649">
        <v>22.2432666666667</v>
      </c>
      <c r="BZ649">
        <v>14.8835666666667</v>
      </c>
      <c r="CA649">
        <v>398.714333333333</v>
      </c>
      <c r="CB649">
        <v>22.1449666666667</v>
      </c>
      <c r="CC649">
        <v>900.024666666667</v>
      </c>
      <c r="CD649">
        <v>100.773</v>
      </c>
      <c r="CE649">
        <v>0.114089</v>
      </c>
      <c r="CF649">
        <v>37.4847666666667</v>
      </c>
      <c r="CG649">
        <v>34.6207</v>
      </c>
      <c r="CH649">
        <v>999.9</v>
      </c>
      <c r="CI649">
        <v>0</v>
      </c>
      <c r="CJ649">
        <v>0</v>
      </c>
      <c r="CK649">
        <v>10004.6066666667</v>
      </c>
      <c r="CL649">
        <v>0</v>
      </c>
      <c r="CM649">
        <v>0.221023</v>
      </c>
      <c r="CN649">
        <v>1460.07666666667</v>
      </c>
      <c r="CO649">
        <v>0.972995333333333</v>
      </c>
      <c r="CP649">
        <v>0.0270044666666667</v>
      </c>
      <c r="CQ649">
        <v>0</v>
      </c>
      <c r="CR649">
        <v>882.299666666667</v>
      </c>
      <c r="CS649">
        <v>4.99999</v>
      </c>
      <c r="CT649">
        <v>13026.6</v>
      </c>
      <c r="CU649">
        <v>12728.9666666667</v>
      </c>
      <c r="CV649">
        <v>42.187</v>
      </c>
      <c r="CW649">
        <v>43.312</v>
      </c>
      <c r="CX649">
        <v>42.875</v>
      </c>
      <c r="CY649">
        <v>43.125</v>
      </c>
      <c r="CZ649">
        <v>45.062</v>
      </c>
      <c r="DA649">
        <v>1415.78666666667</v>
      </c>
      <c r="DB649">
        <v>39.29</v>
      </c>
      <c r="DC649">
        <v>0</v>
      </c>
      <c r="DD649">
        <v>1626127587.7</v>
      </c>
      <c r="DE649">
        <v>0</v>
      </c>
      <c r="DF649">
        <v>882.721961538462</v>
      </c>
      <c r="DG649">
        <v>-3.0050256351866</v>
      </c>
      <c r="DH649">
        <v>-26.8000000502123</v>
      </c>
      <c r="DI649">
        <v>13028.8423076923</v>
      </c>
      <c r="DJ649">
        <v>15</v>
      </c>
      <c r="DK649">
        <v>1626126261</v>
      </c>
      <c r="DL649" t="s">
        <v>294</v>
      </c>
      <c r="DM649">
        <v>1626126255</v>
      </c>
      <c r="DN649">
        <v>1626126261</v>
      </c>
      <c r="DO649">
        <v>7</v>
      </c>
      <c r="DP649">
        <v>0.339</v>
      </c>
      <c r="DQ649">
        <v>0.02</v>
      </c>
      <c r="DR649">
        <v>2.158</v>
      </c>
      <c r="DS649">
        <v>-0.064</v>
      </c>
      <c r="DT649">
        <v>420</v>
      </c>
      <c r="DU649">
        <v>4</v>
      </c>
      <c r="DV649">
        <v>0.09</v>
      </c>
      <c r="DW649">
        <v>0.05</v>
      </c>
      <c r="DX649">
        <v>-19.1734268292683</v>
      </c>
      <c r="DY649">
        <v>0.493078745644601</v>
      </c>
      <c r="DZ649">
        <v>0.0574735910695885</v>
      </c>
      <c r="EA649">
        <v>1</v>
      </c>
      <c r="EB649">
        <v>882.8496</v>
      </c>
      <c r="EC649">
        <v>-2.59033268101846</v>
      </c>
      <c r="ED649">
        <v>0.316934080572887</v>
      </c>
      <c r="EE649">
        <v>1</v>
      </c>
      <c r="EF649">
        <v>7.33716780487805</v>
      </c>
      <c r="EG649">
        <v>0.207597909407651</v>
      </c>
      <c r="EH649">
        <v>0.0224041429653247</v>
      </c>
      <c r="EI649">
        <v>0</v>
      </c>
      <c r="EJ649">
        <v>2</v>
      </c>
      <c r="EK649">
        <v>3</v>
      </c>
      <c r="EL649" t="s">
        <v>340</v>
      </c>
      <c r="EM649">
        <v>100</v>
      </c>
      <c r="EN649">
        <v>100</v>
      </c>
      <c r="EO649">
        <v>2.128</v>
      </c>
      <c r="EP649">
        <v>0.0986</v>
      </c>
      <c r="EQ649">
        <v>1.36772170046793</v>
      </c>
      <c r="ER649">
        <v>0.00225868272383977</v>
      </c>
      <c r="ES649">
        <v>-9.96746185667655e-07</v>
      </c>
      <c r="ET649">
        <v>2.83711317370827e-10</v>
      </c>
      <c r="EU649">
        <v>-0.063082517618382</v>
      </c>
      <c r="EV649">
        <v>-0.00217948432402501</v>
      </c>
      <c r="EW649">
        <v>0.000453263451741206</v>
      </c>
      <c r="EX649">
        <v>-1.16319206543697e-06</v>
      </c>
      <c r="EY649">
        <v>-2</v>
      </c>
      <c r="EZ649">
        <v>2196</v>
      </c>
      <c r="FA649">
        <v>1</v>
      </c>
      <c r="FB649">
        <v>25</v>
      </c>
      <c r="FC649">
        <v>22.1</v>
      </c>
      <c r="FD649">
        <v>22</v>
      </c>
      <c r="FE649">
        <v>18</v>
      </c>
      <c r="FF649">
        <v>952.874</v>
      </c>
      <c r="FG649">
        <v>441.196</v>
      </c>
      <c r="FH649">
        <v>45.9359</v>
      </c>
      <c r="FI649">
        <v>26.2574</v>
      </c>
      <c r="FJ649">
        <v>30.0007</v>
      </c>
      <c r="FK649">
        <v>26.0014</v>
      </c>
      <c r="FL649">
        <v>25.999</v>
      </c>
      <c r="FM649">
        <v>25.5321</v>
      </c>
      <c r="FN649">
        <v>21.3231</v>
      </c>
      <c r="FO649">
        <v>0</v>
      </c>
      <c r="FP649">
        <v>47.5</v>
      </c>
      <c r="FQ649">
        <v>420</v>
      </c>
      <c r="FR649">
        <v>14.9688</v>
      </c>
      <c r="FS649">
        <v>101.37</v>
      </c>
      <c r="FT649">
        <v>101.961</v>
      </c>
    </row>
    <row r="650" spans="1:176">
      <c r="A650">
        <v>634</v>
      </c>
      <c r="B650">
        <v>1626127580.6</v>
      </c>
      <c r="C650">
        <v>1266.09999990463</v>
      </c>
      <c r="D650" t="s">
        <v>1562</v>
      </c>
      <c r="E650" t="s">
        <v>1563</v>
      </c>
      <c r="F650">
        <v>1</v>
      </c>
      <c r="I650">
        <v>1626127579.6</v>
      </c>
      <c r="J650">
        <f>(K650)/1000</f>
        <v>0</v>
      </c>
      <c r="K650">
        <f>1000*CC650*AI650*(BY650-BZ650)/(100*BR650*(1000-AI650*BY650))</f>
        <v>0</v>
      </c>
      <c r="L650">
        <f>CC650*AI650*(BX650-BW650*(1000-AI650*BZ650)/(1000-AI650*BY650))/(100*BR650)</f>
        <v>0</v>
      </c>
      <c r="M650">
        <f>BW650 - IF(AI650&gt;1, L650*BR650*100.0/(AK650*CK650), 0)</f>
        <v>0</v>
      </c>
      <c r="N650">
        <f>((T650-J650/2)*M650-L650)/(T650+J650/2)</f>
        <v>0</v>
      </c>
      <c r="O650">
        <f>N650*(CD650+CE650)/1000.0</f>
        <v>0</v>
      </c>
      <c r="P650">
        <f>(BW650 - IF(AI650&gt;1, L650*BR650*100.0/(AK650*CK650), 0))*(CD650+CE650)/1000.0</f>
        <v>0</v>
      </c>
      <c r="Q650">
        <f>2.0/((1/S650-1/R650)+SIGN(S650)*SQRT((1/S650-1/R650)*(1/S650-1/R650) + 4*BS650/((BS650+1)*(BS650+1))*(2*1/S650*1/R650-1/R650*1/R650)))</f>
        <v>0</v>
      </c>
      <c r="R650">
        <f>IF(LEFT(BT650,1)&lt;&gt;"0",IF(LEFT(BT650,1)="1",3.0,BU650),$D$5+$E$5*(CK650*CD650/($K$5*1000))+$F$5*(CK650*CD650/($K$5*1000))*MAX(MIN(BR650,$J$5),$I$5)*MAX(MIN(BR650,$J$5),$I$5)+$G$5*MAX(MIN(BR650,$J$5),$I$5)*(CK650*CD650/($K$5*1000))+$H$5*(CK650*CD650/($K$5*1000))*(CK650*CD650/($K$5*1000)))</f>
        <v>0</v>
      </c>
      <c r="S650">
        <f>J650*(1000-(1000*0.61365*exp(17.502*W650/(240.97+W650))/(CD650+CE650)+BY650)/2)/(1000*0.61365*exp(17.502*W650/(240.97+W650))/(CD650+CE650)-BY650)</f>
        <v>0</v>
      </c>
      <c r="T650">
        <f>1/((BS650+1)/(Q650/1.6)+1/(R650/1.37)) + BS650/((BS650+1)/(Q650/1.6) + BS650/(R650/1.37))</f>
        <v>0</v>
      </c>
      <c r="U650">
        <f>(BN650*BQ650)</f>
        <v>0</v>
      </c>
      <c r="V650">
        <f>(CF650+(U650+2*0.95*5.67E-8*(((CF650+$B$7)+273)^4-(CF650+273)^4)-44100*J650)/(1.84*29.3*R650+8*0.95*5.67E-8*(CF650+273)^3))</f>
        <v>0</v>
      </c>
      <c r="W650">
        <f>($C$7*CG650+$D$7*CH650+$E$7*V650)</f>
        <v>0</v>
      </c>
      <c r="X650">
        <f>0.61365*exp(17.502*W650/(240.97+W650))</f>
        <v>0</v>
      </c>
      <c r="Y650">
        <f>(Z650/AA650*100)</f>
        <v>0</v>
      </c>
      <c r="Z650">
        <f>BY650*(CD650+CE650)/1000</f>
        <v>0</v>
      </c>
      <c r="AA650">
        <f>0.61365*exp(17.502*CF650/(240.97+CF650))</f>
        <v>0</v>
      </c>
      <c r="AB650">
        <f>(X650-BY650*(CD650+CE650)/1000)</f>
        <v>0</v>
      </c>
      <c r="AC650">
        <f>(-J650*44100)</f>
        <v>0</v>
      </c>
      <c r="AD650">
        <f>2*29.3*R650*0.92*(CF650-W650)</f>
        <v>0</v>
      </c>
      <c r="AE650">
        <f>2*0.95*5.67E-8*(((CF650+$B$7)+273)^4-(W650+273)^4)</f>
        <v>0</v>
      </c>
      <c r="AF650">
        <f>U650+AE650+AC650+AD650</f>
        <v>0</v>
      </c>
      <c r="AG650">
        <v>6</v>
      </c>
      <c r="AH650">
        <v>1</v>
      </c>
      <c r="AI650">
        <f>IF(AG650*$H$13&gt;=AK650,1.0,(AK650/(AK650-AG650*$H$13)))</f>
        <v>0</v>
      </c>
      <c r="AJ650">
        <f>(AI650-1)*100</f>
        <v>0</v>
      </c>
      <c r="AK650">
        <f>MAX(0,($B$13+$C$13*CK650)/(1+$D$13*CK650)*CD650/(CF650+273)*$E$13)</f>
        <v>0</v>
      </c>
      <c r="AL650" t="s">
        <v>292</v>
      </c>
      <c r="AM650" t="s">
        <v>292</v>
      </c>
      <c r="AN650">
        <v>0</v>
      </c>
      <c r="AO650">
        <v>0</v>
      </c>
      <c r="AP650">
        <f>1-AN650/AO650</f>
        <v>0</v>
      </c>
      <c r="AQ650">
        <v>0</v>
      </c>
      <c r="AR650" t="s">
        <v>292</v>
      </c>
      <c r="AS650" t="s">
        <v>292</v>
      </c>
      <c r="AT650">
        <v>0</v>
      </c>
      <c r="AU650">
        <v>0</v>
      </c>
      <c r="AV650">
        <f>1-AT650/AU650</f>
        <v>0</v>
      </c>
      <c r="AW650">
        <v>0.5</v>
      </c>
      <c r="AX650">
        <f>BO650</f>
        <v>0</v>
      </c>
      <c r="AY650">
        <f>L650</f>
        <v>0</v>
      </c>
      <c r="AZ650">
        <f>AV650*AW650*AX650</f>
        <v>0</v>
      </c>
      <c r="BA650">
        <f>(AY650-AQ650)/AX650</f>
        <v>0</v>
      </c>
      <c r="BB650">
        <f>(AO650-AU650)/AU650</f>
        <v>0</v>
      </c>
      <c r="BC650">
        <f>AN650/(AP650+AN650/AU650)</f>
        <v>0</v>
      </c>
      <c r="BD650" t="s">
        <v>292</v>
      </c>
      <c r="BE650">
        <v>0</v>
      </c>
      <c r="BF650">
        <f>IF(BE650&lt;&gt;0, BE650, BC650)</f>
        <v>0</v>
      </c>
      <c r="BG650">
        <f>1-BF650/AU650</f>
        <v>0</v>
      </c>
      <c r="BH650">
        <f>(AU650-AT650)/(AU650-BF650)</f>
        <v>0</v>
      </c>
      <c r="BI650">
        <f>(AO650-AU650)/(AO650-BF650)</f>
        <v>0</v>
      </c>
      <c r="BJ650">
        <f>(AU650-AT650)/(AU650-AN650)</f>
        <v>0</v>
      </c>
      <c r="BK650">
        <f>(AO650-AU650)/(AO650-AN650)</f>
        <v>0</v>
      </c>
      <c r="BL650">
        <f>(BH650*BF650/AT650)</f>
        <v>0</v>
      </c>
      <c r="BM650">
        <f>(1-BL650)</f>
        <v>0</v>
      </c>
      <c r="BN650">
        <f>$B$11*CL650+$C$11*CM650+$F$11*CN650*(1-CQ650)</f>
        <v>0</v>
      </c>
      <c r="BO650">
        <f>BN650*BP650</f>
        <v>0</v>
      </c>
      <c r="BP650">
        <f>($B$11*$D$9+$C$11*$D$9+$F$11*((DA650+CS650)/MAX(DA650+CS650+DB650, 0.1)*$I$9+DB650/MAX(DA650+CS650+DB650, 0.1)*$J$9))/($B$11+$C$11+$F$11)</f>
        <v>0</v>
      </c>
      <c r="BQ650">
        <f>($B$11*$K$9+$C$11*$K$9+$F$11*((DA650+CS650)/MAX(DA650+CS650+DB650, 0.1)*$P$9+DB650/MAX(DA650+CS650+DB650, 0.1)*$Q$9))/($B$11+$C$11+$F$11)</f>
        <v>0</v>
      </c>
      <c r="BR650">
        <v>6</v>
      </c>
      <c r="BS650">
        <v>0.5</v>
      </c>
      <c r="BT650" t="s">
        <v>293</v>
      </c>
      <c r="BU650">
        <v>2</v>
      </c>
      <c r="BV650">
        <v>1626127579.6</v>
      </c>
      <c r="BW650">
        <v>400.809666666667</v>
      </c>
      <c r="BX650">
        <v>419.927333333333</v>
      </c>
      <c r="BY650">
        <v>22.2764333333333</v>
      </c>
      <c r="BZ650">
        <v>14.902</v>
      </c>
      <c r="CA650">
        <v>398.682</v>
      </c>
      <c r="CB650">
        <v>22.1775666666667</v>
      </c>
      <c r="CC650">
        <v>899.982</v>
      </c>
      <c r="CD650">
        <v>100.773</v>
      </c>
      <c r="CE650">
        <v>0.114497333333333</v>
      </c>
      <c r="CF650">
        <v>37.5044</v>
      </c>
      <c r="CG650">
        <v>34.6439333333333</v>
      </c>
      <c r="CH650">
        <v>999.9</v>
      </c>
      <c r="CI650">
        <v>0</v>
      </c>
      <c r="CJ650">
        <v>0</v>
      </c>
      <c r="CK650">
        <v>9987.29</v>
      </c>
      <c r="CL650">
        <v>0</v>
      </c>
      <c r="CM650">
        <v>0.221023</v>
      </c>
      <c r="CN650">
        <v>1459.99</v>
      </c>
      <c r="CO650">
        <v>0.972993666666667</v>
      </c>
      <c r="CP650">
        <v>0.0270060333333333</v>
      </c>
      <c r="CQ650">
        <v>0</v>
      </c>
      <c r="CR650">
        <v>882.253333333333</v>
      </c>
      <c r="CS650">
        <v>4.99999</v>
      </c>
      <c r="CT650">
        <v>13024.7333333333</v>
      </c>
      <c r="CU650">
        <v>12728.2333333333</v>
      </c>
      <c r="CV650">
        <v>42.187</v>
      </c>
      <c r="CW650">
        <v>43.312</v>
      </c>
      <c r="CX650">
        <v>42.875</v>
      </c>
      <c r="CY650">
        <v>43.125</v>
      </c>
      <c r="CZ650">
        <v>45.062</v>
      </c>
      <c r="DA650">
        <v>1415.7</v>
      </c>
      <c r="DB650">
        <v>39.29</v>
      </c>
      <c r="DC650">
        <v>0</v>
      </c>
      <c r="DD650">
        <v>1626127590.1</v>
      </c>
      <c r="DE650">
        <v>0</v>
      </c>
      <c r="DF650">
        <v>882.605615384615</v>
      </c>
      <c r="DG650">
        <v>-2.83712819884972</v>
      </c>
      <c r="DH650">
        <v>-29.7367521334945</v>
      </c>
      <c r="DI650">
        <v>13027.7538461538</v>
      </c>
      <c r="DJ650">
        <v>15</v>
      </c>
      <c r="DK650">
        <v>1626126261</v>
      </c>
      <c r="DL650" t="s">
        <v>294</v>
      </c>
      <c r="DM650">
        <v>1626126255</v>
      </c>
      <c r="DN650">
        <v>1626126261</v>
      </c>
      <c r="DO650">
        <v>7</v>
      </c>
      <c r="DP650">
        <v>0.339</v>
      </c>
      <c r="DQ650">
        <v>0.02</v>
      </c>
      <c r="DR650">
        <v>2.158</v>
      </c>
      <c r="DS650">
        <v>-0.064</v>
      </c>
      <c r="DT650">
        <v>420</v>
      </c>
      <c r="DU650">
        <v>4</v>
      </c>
      <c r="DV650">
        <v>0.09</v>
      </c>
      <c r="DW650">
        <v>0.05</v>
      </c>
      <c r="DX650">
        <v>-19.1603292682927</v>
      </c>
      <c r="DY650">
        <v>0.454521951219496</v>
      </c>
      <c r="DZ650">
        <v>0.0548342079625417</v>
      </c>
      <c r="EA650">
        <v>1</v>
      </c>
      <c r="EB650">
        <v>882.733818181818</v>
      </c>
      <c r="EC650">
        <v>-2.75400912701521</v>
      </c>
      <c r="ED650">
        <v>0.30726283828449</v>
      </c>
      <c r="EE650">
        <v>1</v>
      </c>
      <c r="EF650">
        <v>7.34379195121951</v>
      </c>
      <c r="EG650">
        <v>0.187640487804902</v>
      </c>
      <c r="EH650">
        <v>0.0205932755090769</v>
      </c>
      <c r="EI650">
        <v>0</v>
      </c>
      <c r="EJ650">
        <v>2</v>
      </c>
      <c r="EK650">
        <v>3</v>
      </c>
      <c r="EL650" t="s">
        <v>340</v>
      </c>
      <c r="EM650">
        <v>100</v>
      </c>
      <c r="EN650">
        <v>100</v>
      </c>
      <c r="EO650">
        <v>2.128</v>
      </c>
      <c r="EP650">
        <v>0.0991</v>
      </c>
      <c r="EQ650">
        <v>1.36772170046793</v>
      </c>
      <c r="ER650">
        <v>0.00225868272383977</v>
      </c>
      <c r="ES650">
        <v>-9.96746185667655e-07</v>
      </c>
      <c r="ET650">
        <v>2.83711317370827e-10</v>
      </c>
      <c r="EU650">
        <v>-0.063082517618382</v>
      </c>
      <c r="EV650">
        <v>-0.00217948432402501</v>
      </c>
      <c r="EW650">
        <v>0.000453263451741206</v>
      </c>
      <c r="EX650">
        <v>-1.16319206543697e-06</v>
      </c>
      <c r="EY650">
        <v>-2</v>
      </c>
      <c r="EZ650">
        <v>2196</v>
      </c>
      <c r="FA650">
        <v>1</v>
      </c>
      <c r="FB650">
        <v>25</v>
      </c>
      <c r="FC650">
        <v>22.1</v>
      </c>
      <c r="FD650">
        <v>22</v>
      </c>
      <c r="FE650">
        <v>18</v>
      </c>
      <c r="FF650">
        <v>952.459</v>
      </c>
      <c r="FG650">
        <v>441.188</v>
      </c>
      <c r="FH650">
        <v>45.9601</v>
      </c>
      <c r="FI650">
        <v>26.2616</v>
      </c>
      <c r="FJ650">
        <v>30.0006</v>
      </c>
      <c r="FK650">
        <v>26.0047</v>
      </c>
      <c r="FL650">
        <v>26.0017</v>
      </c>
      <c r="FM650">
        <v>25.5317</v>
      </c>
      <c r="FN650">
        <v>21.0321</v>
      </c>
      <c r="FO650">
        <v>0</v>
      </c>
      <c r="FP650">
        <v>47.5</v>
      </c>
      <c r="FQ650">
        <v>420</v>
      </c>
      <c r="FR650">
        <v>15.0464</v>
      </c>
      <c r="FS650">
        <v>101.37</v>
      </c>
      <c r="FT650">
        <v>101.961</v>
      </c>
    </row>
    <row r="651" spans="1:176">
      <c r="A651">
        <v>635</v>
      </c>
      <c r="B651">
        <v>1626127582.6</v>
      </c>
      <c r="C651">
        <v>1268.09999990463</v>
      </c>
      <c r="D651" t="s">
        <v>1564</v>
      </c>
      <c r="E651" t="s">
        <v>1565</v>
      </c>
      <c r="F651">
        <v>1</v>
      </c>
      <c r="I651">
        <v>1626127581.6</v>
      </c>
      <c r="J651">
        <f>(K651)/1000</f>
        <v>0</v>
      </c>
      <c r="K651">
        <f>1000*CC651*AI651*(BY651-BZ651)/(100*BR651*(1000-AI651*BY651))</f>
        <v>0</v>
      </c>
      <c r="L651">
        <f>CC651*AI651*(BX651-BW651*(1000-AI651*BZ651)/(1000-AI651*BY651))/(100*BR651)</f>
        <v>0</v>
      </c>
      <c r="M651">
        <f>BW651 - IF(AI651&gt;1, L651*BR651*100.0/(AK651*CK651), 0)</f>
        <v>0</v>
      </c>
      <c r="N651">
        <f>((T651-J651/2)*M651-L651)/(T651+J651/2)</f>
        <v>0</v>
      </c>
      <c r="O651">
        <f>N651*(CD651+CE651)/1000.0</f>
        <v>0</v>
      </c>
      <c r="P651">
        <f>(BW651 - IF(AI651&gt;1, L651*BR651*100.0/(AK651*CK651), 0))*(CD651+CE651)/1000.0</f>
        <v>0</v>
      </c>
      <c r="Q651">
        <f>2.0/((1/S651-1/R651)+SIGN(S651)*SQRT((1/S651-1/R651)*(1/S651-1/R651) + 4*BS651/((BS651+1)*(BS651+1))*(2*1/S651*1/R651-1/R651*1/R651)))</f>
        <v>0</v>
      </c>
      <c r="R651">
        <f>IF(LEFT(BT651,1)&lt;&gt;"0",IF(LEFT(BT651,1)="1",3.0,BU651),$D$5+$E$5*(CK651*CD651/($K$5*1000))+$F$5*(CK651*CD651/($K$5*1000))*MAX(MIN(BR651,$J$5),$I$5)*MAX(MIN(BR651,$J$5),$I$5)+$G$5*MAX(MIN(BR651,$J$5),$I$5)*(CK651*CD651/($K$5*1000))+$H$5*(CK651*CD651/($K$5*1000))*(CK651*CD651/($K$5*1000)))</f>
        <v>0</v>
      </c>
      <c r="S651">
        <f>J651*(1000-(1000*0.61365*exp(17.502*W651/(240.97+W651))/(CD651+CE651)+BY651)/2)/(1000*0.61365*exp(17.502*W651/(240.97+W651))/(CD651+CE651)-BY651)</f>
        <v>0</v>
      </c>
      <c r="T651">
        <f>1/((BS651+1)/(Q651/1.6)+1/(R651/1.37)) + BS651/((BS651+1)/(Q651/1.6) + BS651/(R651/1.37))</f>
        <v>0</v>
      </c>
      <c r="U651">
        <f>(BN651*BQ651)</f>
        <v>0</v>
      </c>
      <c r="V651">
        <f>(CF651+(U651+2*0.95*5.67E-8*(((CF651+$B$7)+273)^4-(CF651+273)^4)-44100*J651)/(1.84*29.3*R651+8*0.95*5.67E-8*(CF651+273)^3))</f>
        <v>0</v>
      </c>
      <c r="W651">
        <f>($C$7*CG651+$D$7*CH651+$E$7*V651)</f>
        <v>0</v>
      </c>
      <c r="X651">
        <f>0.61365*exp(17.502*W651/(240.97+W651))</f>
        <v>0</v>
      </c>
      <c r="Y651">
        <f>(Z651/AA651*100)</f>
        <v>0</v>
      </c>
      <c r="Z651">
        <f>BY651*(CD651+CE651)/1000</f>
        <v>0</v>
      </c>
      <c r="AA651">
        <f>0.61365*exp(17.502*CF651/(240.97+CF651))</f>
        <v>0</v>
      </c>
      <c r="AB651">
        <f>(X651-BY651*(CD651+CE651)/1000)</f>
        <v>0</v>
      </c>
      <c r="AC651">
        <f>(-J651*44100)</f>
        <v>0</v>
      </c>
      <c r="AD651">
        <f>2*29.3*R651*0.92*(CF651-W651)</f>
        <v>0</v>
      </c>
      <c r="AE651">
        <f>2*0.95*5.67E-8*(((CF651+$B$7)+273)^4-(W651+273)^4)</f>
        <v>0</v>
      </c>
      <c r="AF651">
        <f>U651+AE651+AC651+AD651</f>
        <v>0</v>
      </c>
      <c r="AG651">
        <v>6</v>
      </c>
      <c r="AH651">
        <v>1</v>
      </c>
      <c r="AI651">
        <f>IF(AG651*$H$13&gt;=AK651,1.0,(AK651/(AK651-AG651*$H$13)))</f>
        <v>0</v>
      </c>
      <c r="AJ651">
        <f>(AI651-1)*100</f>
        <v>0</v>
      </c>
      <c r="AK651">
        <f>MAX(0,($B$13+$C$13*CK651)/(1+$D$13*CK651)*CD651/(CF651+273)*$E$13)</f>
        <v>0</v>
      </c>
      <c r="AL651" t="s">
        <v>292</v>
      </c>
      <c r="AM651" t="s">
        <v>292</v>
      </c>
      <c r="AN651">
        <v>0</v>
      </c>
      <c r="AO651">
        <v>0</v>
      </c>
      <c r="AP651">
        <f>1-AN651/AO651</f>
        <v>0</v>
      </c>
      <c r="AQ651">
        <v>0</v>
      </c>
      <c r="AR651" t="s">
        <v>292</v>
      </c>
      <c r="AS651" t="s">
        <v>292</v>
      </c>
      <c r="AT651">
        <v>0</v>
      </c>
      <c r="AU651">
        <v>0</v>
      </c>
      <c r="AV651">
        <f>1-AT651/AU651</f>
        <v>0</v>
      </c>
      <c r="AW651">
        <v>0.5</v>
      </c>
      <c r="AX651">
        <f>BO651</f>
        <v>0</v>
      </c>
      <c r="AY651">
        <f>L651</f>
        <v>0</v>
      </c>
      <c r="AZ651">
        <f>AV651*AW651*AX651</f>
        <v>0</v>
      </c>
      <c r="BA651">
        <f>(AY651-AQ651)/AX651</f>
        <v>0</v>
      </c>
      <c r="BB651">
        <f>(AO651-AU651)/AU651</f>
        <v>0</v>
      </c>
      <c r="BC651">
        <f>AN651/(AP651+AN651/AU651)</f>
        <v>0</v>
      </c>
      <c r="BD651" t="s">
        <v>292</v>
      </c>
      <c r="BE651">
        <v>0</v>
      </c>
      <c r="BF651">
        <f>IF(BE651&lt;&gt;0, BE651, BC651)</f>
        <v>0</v>
      </c>
      <c r="BG651">
        <f>1-BF651/AU651</f>
        <v>0</v>
      </c>
      <c r="BH651">
        <f>(AU651-AT651)/(AU651-BF651)</f>
        <v>0</v>
      </c>
      <c r="BI651">
        <f>(AO651-AU651)/(AO651-BF651)</f>
        <v>0</v>
      </c>
      <c r="BJ651">
        <f>(AU651-AT651)/(AU651-AN651)</f>
        <v>0</v>
      </c>
      <c r="BK651">
        <f>(AO651-AU651)/(AO651-AN651)</f>
        <v>0</v>
      </c>
      <c r="BL651">
        <f>(BH651*BF651/AT651)</f>
        <v>0</v>
      </c>
      <c r="BM651">
        <f>(1-BL651)</f>
        <v>0</v>
      </c>
      <c r="BN651">
        <f>$B$11*CL651+$C$11*CM651+$F$11*CN651*(1-CQ651)</f>
        <v>0</v>
      </c>
      <c r="BO651">
        <f>BN651*BP651</f>
        <v>0</v>
      </c>
      <c r="BP651">
        <f>($B$11*$D$9+$C$11*$D$9+$F$11*((DA651+CS651)/MAX(DA651+CS651+DB651, 0.1)*$I$9+DB651/MAX(DA651+CS651+DB651, 0.1)*$J$9))/($B$11+$C$11+$F$11)</f>
        <v>0</v>
      </c>
      <c r="BQ651">
        <f>($B$11*$K$9+$C$11*$K$9+$F$11*((DA651+CS651)/MAX(DA651+CS651+DB651, 0.1)*$P$9+DB651/MAX(DA651+CS651+DB651, 0.1)*$Q$9))/($B$11+$C$11+$F$11)</f>
        <v>0</v>
      </c>
      <c r="BR651">
        <v>6</v>
      </c>
      <c r="BS651">
        <v>0.5</v>
      </c>
      <c r="BT651" t="s">
        <v>293</v>
      </c>
      <c r="BU651">
        <v>2</v>
      </c>
      <c r="BV651">
        <v>1626127581.6</v>
      </c>
      <c r="BW651">
        <v>400.838</v>
      </c>
      <c r="BX651">
        <v>419.965333333333</v>
      </c>
      <c r="BY651">
        <v>22.3025</v>
      </c>
      <c r="BZ651">
        <v>14.9105666666667</v>
      </c>
      <c r="CA651">
        <v>398.71</v>
      </c>
      <c r="CB651">
        <v>22.2032666666667</v>
      </c>
      <c r="CC651">
        <v>900.025</v>
      </c>
      <c r="CD651">
        <v>100.773</v>
      </c>
      <c r="CE651">
        <v>0.114588666666667</v>
      </c>
      <c r="CF651">
        <v>37.5226333333333</v>
      </c>
      <c r="CG651">
        <v>34.6584333333333</v>
      </c>
      <c r="CH651">
        <v>999.9</v>
      </c>
      <c r="CI651">
        <v>0</v>
      </c>
      <c r="CJ651">
        <v>0</v>
      </c>
      <c r="CK651">
        <v>9992.07333333333</v>
      </c>
      <c r="CL651">
        <v>0</v>
      </c>
      <c r="CM651">
        <v>0.221023</v>
      </c>
      <c r="CN651">
        <v>1459.9</v>
      </c>
      <c r="CO651">
        <v>0.972992</v>
      </c>
      <c r="CP651">
        <v>0.0270076</v>
      </c>
      <c r="CQ651">
        <v>0</v>
      </c>
      <c r="CR651">
        <v>882.357</v>
      </c>
      <c r="CS651">
        <v>4.99999</v>
      </c>
      <c r="CT651">
        <v>13022.6666666667</v>
      </c>
      <c r="CU651">
        <v>12727.4</v>
      </c>
      <c r="CV651">
        <v>42.187</v>
      </c>
      <c r="CW651">
        <v>43.312</v>
      </c>
      <c r="CX651">
        <v>42.875</v>
      </c>
      <c r="CY651">
        <v>43.125</v>
      </c>
      <c r="CZ651">
        <v>45.062</v>
      </c>
      <c r="DA651">
        <v>1415.61</v>
      </c>
      <c r="DB651">
        <v>39.29</v>
      </c>
      <c r="DC651">
        <v>0</v>
      </c>
      <c r="DD651">
        <v>1626127591.9</v>
      </c>
      <c r="DE651">
        <v>0</v>
      </c>
      <c r="DF651">
        <v>882.50164</v>
      </c>
      <c r="DG651">
        <v>-2.68538460343858</v>
      </c>
      <c r="DH651">
        <v>-29.0461538037969</v>
      </c>
      <c r="DI651">
        <v>13026.648</v>
      </c>
      <c r="DJ651">
        <v>15</v>
      </c>
      <c r="DK651">
        <v>1626126261</v>
      </c>
      <c r="DL651" t="s">
        <v>294</v>
      </c>
      <c r="DM651">
        <v>1626126255</v>
      </c>
      <c r="DN651">
        <v>1626126261</v>
      </c>
      <c r="DO651">
        <v>7</v>
      </c>
      <c r="DP651">
        <v>0.339</v>
      </c>
      <c r="DQ651">
        <v>0.02</v>
      </c>
      <c r="DR651">
        <v>2.158</v>
      </c>
      <c r="DS651">
        <v>-0.064</v>
      </c>
      <c r="DT651">
        <v>420</v>
      </c>
      <c r="DU651">
        <v>4</v>
      </c>
      <c r="DV651">
        <v>0.09</v>
      </c>
      <c r="DW651">
        <v>0.05</v>
      </c>
      <c r="DX651">
        <v>-19.1492097560976</v>
      </c>
      <c r="DY651">
        <v>0.359412543554017</v>
      </c>
      <c r="DZ651">
        <v>0.0486375033702067</v>
      </c>
      <c r="EA651">
        <v>1</v>
      </c>
      <c r="EB651">
        <v>882.673272727273</v>
      </c>
      <c r="EC651">
        <v>-2.5520312017729</v>
      </c>
      <c r="ED651">
        <v>0.290669058169967</v>
      </c>
      <c r="EE651">
        <v>1</v>
      </c>
      <c r="EF651">
        <v>7.35160487804878</v>
      </c>
      <c r="EG651">
        <v>0.179149128919859</v>
      </c>
      <c r="EH651">
        <v>0.0196472183995289</v>
      </c>
      <c r="EI651">
        <v>0</v>
      </c>
      <c r="EJ651">
        <v>2</v>
      </c>
      <c r="EK651">
        <v>3</v>
      </c>
      <c r="EL651" t="s">
        <v>340</v>
      </c>
      <c r="EM651">
        <v>100</v>
      </c>
      <c r="EN651">
        <v>100</v>
      </c>
      <c r="EO651">
        <v>2.128</v>
      </c>
      <c r="EP651">
        <v>0.0994</v>
      </c>
      <c r="EQ651">
        <v>1.36772170046793</v>
      </c>
      <c r="ER651">
        <v>0.00225868272383977</v>
      </c>
      <c r="ES651">
        <v>-9.96746185667655e-07</v>
      </c>
      <c r="ET651">
        <v>2.83711317370827e-10</v>
      </c>
      <c r="EU651">
        <v>-0.063082517618382</v>
      </c>
      <c r="EV651">
        <v>-0.00217948432402501</v>
      </c>
      <c r="EW651">
        <v>0.000453263451741206</v>
      </c>
      <c r="EX651">
        <v>-1.16319206543697e-06</v>
      </c>
      <c r="EY651">
        <v>-2</v>
      </c>
      <c r="EZ651">
        <v>2196</v>
      </c>
      <c r="FA651">
        <v>1</v>
      </c>
      <c r="FB651">
        <v>25</v>
      </c>
      <c r="FC651">
        <v>22.1</v>
      </c>
      <c r="FD651">
        <v>22</v>
      </c>
      <c r="FE651">
        <v>18</v>
      </c>
      <c r="FF651">
        <v>952.716</v>
      </c>
      <c r="FG651">
        <v>441.306</v>
      </c>
      <c r="FH651">
        <v>45.9835</v>
      </c>
      <c r="FI651">
        <v>26.2649</v>
      </c>
      <c r="FJ651">
        <v>30.0006</v>
      </c>
      <c r="FK651">
        <v>26.0075</v>
      </c>
      <c r="FL651">
        <v>26.0049</v>
      </c>
      <c r="FM651">
        <v>25.5328</v>
      </c>
      <c r="FN651">
        <v>21.0321</v>
      </c>
      <c r="FO651">
        <v>0</v>
      </c>
      <c r="FP651">
        <v>47.5</v>
      </c>
      <c r="FQ651">
        <v>420</v>
      </c>
      <c r="FR651">
        <v>15.0655</v>
      </c>
      <c r="FS651">
        <v>101.369</v>
      </c>
      <c r="FT651">
        <v>101.96</v>
      </c>
    </row>
    <row r="652" spans="1:176">
      <c r="A652">
        <v>636</v>
      </c>
      <c r="B652">
        <v>1626127584.6</v>
      </c>
      <c r="C652">
        <v>1270.09999990463</v>
      </c>
      <c r="D652" t="s">
        <v>1566</v>
      </c>
      <c r="E652" t="s">
        <v>1567</v>
      </c>
      <c r="F652">
        <v>1</v>
      </c>
      <c r="I652">
        <v>1626127583.6</v>
      </c>
      <c r="J652">
        <f>(K652)/1000</f>
        <v>0</v>
      </c>
      <c r="K652">
        <f>1000*CC652*AI652*(BY652-BZ652)/(100*BR652*(1000-AI652*BY652))</f>
        <v>0</v>
      </c>
      <c r="L652">
        <f>CC652*AI652*(BX652-BW652*(1000-AI652*BZ652)/(1000-AI652*BY652))/(100*BR652)</f>
        <v>0</v>
      </c>
      <c r="M652">
        <f>BW652 - IF(AI652&gt;1, L652*BR652*100.0/(AK652*CK652), 0)</f>
        <v>0</v>
      </c>
      <c r="N652">
        <f>((T652-J652/2)*M652-L652)/(T652+J652/2)</f>
        <v>0</v>
      </c>
      <c r="O652">
        <f>N652*(CD652+CE652)/1000.0</f>
        <v>0</v>
      </c>
      <c r="P652">
        <f>(BW652 - IF(AI652&gt;1, L652*BR652*100.0/(AK652*CK652), 0))*(CD652+CE652)/1000.0</f>
        <v>0</v>
      </c>
      <c r="Q652">
        <f>2.0/((1/S652-1/R652)+SIGN(S652)*SQRT((1/S652-1/R652)*(1/S652-1/R652) + 4*BS652/((BS652+1)*(BS652+1))*(2*1/S652*1/R652-1/R652*1/R652)))</f>
        <v>0</v>
      </c>
      <c r="R652">
        <f>IF(LEFT(BT652,1)&lt;&gt;"0",IF(LEFT(BT652,1)="1",3.0,BU652),$D$5+$E$5*(CK652*CD652/($K$5*1000))+$F$5*(CK652*CD652/($K$5*1000))*MAX(MIN(BR652,$J$5),$I$5)*MAX(MIN(BR652,$J$5),$I$5)+$G$5*MAX(MIN(BR652,$J$5),$I$5)*(CK652*CD652/($K$5*1000))+$H$5*(CK652*CD652/($K$5*1000))*(CK652*CD652/($K$5*1000)))</f>
        <v>0</v>
      </c>
      <c r="S652">
        <f>J652*(1000-(1000*0.61365*exp(17.502*W652/(240.97+W652))/(CD652+CE652)+BY652)/2)/(1000*0.61365*exp(17.502*W652/(240.97+W652))/(CD652+CE652)-BY652)</f>
        <v>0</v>
      </c>
      <c r="T652">
        <f>1/((BS652+1)/(Q652/1.6)+1/(R652/1.37)) + BS652/((BS652+1)/(Q652/1.6) + BS652/(R652/1.37))</f>
        <v>0</v>
      </c>
      <c r="U652">
        <f>(BN652*BQ652)</f>
        <v>0</v>
      </c>
      <c r="V652">
        <f>(CF652+(U652+2*0.95*5.67E-8*(((CF652+$B$7)+273)^4-(CF652+273)^4)-44100*J652)/(1.84*29.3*R652+8*0.95*5.67E-8*(CF652+273)^3))</f>
        <v>0</v>
      </c>
      <c r="W652">
        <f>($C$7*CG652+$D$7*CH652+$E$7*V652)</f>
        <v>0</v>
      </c>
      <c r="X652">
        <f>0.61365*exp(17.502*W652/(240.97+W652))</f>
        <v>0</v>
      </c>
      <c r="Y652">
        <f>(Z652/AA652*100)</f>
        <v>0</v>
      </c>
      <c r="Z652">
        <f>BY652*(CD652+CE652)/1000</f>
        <v>0</v>
      </c>
      <c r="AA652">
        <f>0.61365*exp(17.502*CF652/(240.97+CF652))</f>
        <v>0</v>
      </c>
      <c r="AB652">
        <f>(X652-BY652*(CD652+CE652)/1000)</f>
        <v>0</v>
      </c>
      <c r="AC652">
        <f>(-J652*44100)</f>
        <v>0</v>
      </c>
      <c r="AD652">
        <f>2*29.3*R652*0.92*(CF652-W652)</f>
        <v>0</v>
      </c>
      <c r="AE652">
        <f>2*0.95*5.67E-8*(((CF652+$B$7)+273)^4-(W652+273)^4)</f>
        <v>0</v>
      </c>
      <c r="AF652">
        <f>U652+AE652+AC652+AD652</f>
        <v>0</v>
      </c>
      <c r="AG652">
        <v>6</v>
      </c>
      <c r="AH652">
        <v>1</v>
      </c>
      <c r="AI652">
        <f>IF(AG652*$H$13&gt;=AK652,1.0,(AK652/(AK652-AG652*$H$13)))</f>
        <v>0</v>
      </c>
      <c r="AJ652">
        <f>(AI652-1)*100</f>
        <v>0</v>
      </c>
      <c r="AK652">
        <f>MAX(0,($B$13+$C$13*CK652)/(1+$D$13*CK652)*CD652/(CF652+273)*$E$13)</f>
        <v>0</v>
      </c>
      <c r="AL652" t="s">
        <v>292</v>
      </c>
      <c r="AM652" t="s">
        <v>292</v>
      </c>
      <c r="AN652">
        <v>0</v>
      </c>
      <c r="AO652">
        <v>0</v>
      </c>
      <c r="AP652">
        <f>1-AN652/AO652</f>
        <v>0</v>
      </c>
      <c r="AQ652">
        <v>0</v>
      </c>
      <c r="AR652" t="s">
        <v>292</v>
      </c>
      <c r="AS652" t="s">
        <v>292</v>
      </c>
      <c r="AT652">
        <v>0</v>
      </c>
      <c r="AU652">
        <v>0</v>
      </c>
      <c r="AV652">
        <f>1-AT652/AU652</f>
        <v>0</v>
      </c>
      <c r="AW652">
        <v>0.5</v>
      </c>
      <c r="AX652">
        <f>BO652</f>
        <v>0</v>
      </c>
      <c r="AY652">
        <f>L652</f>
        <v>0</v>
      </c>
      <c r="AZ652">
        <f>AV652*AW652*AX652</f>
        <v>0</v>
      </c>
      <c r="BA652">
        <f>(AY652-AQ652)/AX652</f>
        <v>0</v>
      </c>
      <c r="BB652">
        <f>(AO652-AU652)/AU652</f>
        <v>0</v>
      </c>
      <c r="BC652">
        <f>AN652/(AP652+AN652/AU652)</f>
        <v>0</v>
      </c>
      <c r="BD652" t="s">
        <v>292</v>
      </c>
      <c r="BE652">
        <v>0</v>
      </c>
      <c r="BF652">
        <f>IF(BE652&lt;&gt;0, BE652, BC652)</f>
        <v>0</v>
      </c>
      <c r="BG652">
        <f>1-BF652/AU652</f>
        <v>0</v>
      </c>
      <c r="BH652">
        <f>(AU652-AT652)/(AU652-BF652)</f>
        <v>0</v>
      </c>
      <c r="BI652">
        <f>(AO652-AU652)/(AO652-BF652)</f>
        <v>0</v>
      </c>
      <c r="BJ652">
        <f>(AU652-AT652)/(AU652-AN652)</f>
        <v>0</v>
      </c>
      <c r="BK652">
        <f>(AO652-AU652)/(AO652-AN652)</f>
        <v>0</v>
      </c>
      <c r="BL652">
        <f>(BH652*BF652/AT652)</f>
        <v>0</v>
      </c>
      <c r="BM652">
        <f>(1-BL652)</f>
        <v>0</v>
      </c>
      <c r="BN652">
        <f>$B$11*CL652+$C$11*CM652+$F$11*CN652*(1-CQ652)</f>
        <v>0</v>
      </c>
      <c r="BO652">
        <f>BN652*BP652</f>
        <v>0</v>
      </c>
      <c r="BP652">
        <f>($B$11*$D$9+$C$11*$D$9+$F$11*((DA652+CS652)/MAX(DA652+CS652+DB652, 0.1)*$I$9+DB652/MAX(DA652+CS652+DB652, 0.1)*$J$9))/($B$11+$C$11+$F$11)</f>
        <v>0</v>
      </c>
      <c r="BQ652">
        <f>($B$11*$K$9+$C$11*$K$9+$F$11*((DA652+CS652)/MAX(DA652+CS652+DB652, 0.1)*$P$9+DB652/MAX(DA652+CS652+DB652, 0.1)*$Q$9))/($B$11+$C$11+$F$11)</f>
        <v>0</v>
      </c>
      <c r="BR652">
        <v>6</v>
      </c>
      <c r="BS652">
        <v>0.5</v>
      </c>
      <c r="BT652" t="s">
        <v>293</v>
      </c>
      <c r="BU652">
        <v>2</v>
      </c>
      <c r="BV652">
        <v>1626127583.6</v>
      </c>
      <c r="BW652">
        <v>400.869666666667</v>
      </c>
      <c r="BX652">
        <v>419.968666666667</v>
      </c>
      <c r="BY652">
        <v>22.3267</v>
      </c>
      <c r="BZ652">
        <v>14.9260333333333</v>
      </c>
      <c r="CA652">
        <v>398.742</v>
      </c>
      <c r="CB652">
        <v>22.2270333333333</v>
      </c>
      <c r="CC652">
        <v>900.004333333333</v>
      </c>
      <c r="CD652">
        <v>100.772</v>
      </c>
      <c r="CE652">
        <v>0.114531</v>
      </c>
      <c r="CF652">
        <v>37.5446333333333</v>
      </c>
      <c r="CG652">
        <v>34.6726333333333</v>
      </c>
      <c r="CH652">
        <v>999.9</v>
      </c>
      <c r="CI652">
        <v>0</v>
      </c>
      <c r="CJ652">
        <v>0</v>
      </c>
      <c r="CK652">
        <v>10014.9933333333</v>
      </c>
      <c r="CL652">
        <v>0</v>
      </c>
      <c r="CM652">
        <v>0.221023</v>
      </c>
      <c r="CN652">
        <v>1460.06</v>
      </c>
      <c r="CO652">
        <v>0.972992</v>
      </c>
      <c r="CP652">
        <v>0.0270076</v>
      </c>
      <c r="CQ652">
        <v>0</v>
      </c>
      <c r="CR652">
        <v>882.161333333333</v>
      </c>
      <c r="CS652">
        <v>4.99999</v>
      </c>
      <c r="CT652">
        <v>13023.3666666667</v>
      </c>
      <c r="CU652">
        <v>12728.8</v>
      </c>
      <c r="CV652">
        <v>42.187</v>
      </c>
      <c r="CW652">
        <v>43.312</v>
      </c>
      <c r="CX652">
        <v>42.875</v>
      </c>
      <c r="CY652">
        <v>43.125</v>
      </c>
      <c r="CZ652">
        <v>45.104</v>
      </c>
      <c r="DA652">
        <v>1415.76333333333</v>
      </c>
      <c r="DB652">
        <v>39.2966666666667</v>
      </c>
      <c r="DC652">
        <v>0</v>
      </c>
      <c r="DD652">
        <v>1626127593.7</v>
      </c>
      <c r="DE652">
        <v>0</v>
      </c>
      <c r="DF652">
        <v>882.462230769231</v>
      </c>
      <c r="DG652">
        <v>-2.90618803190564</v>
      </c>
      <c r="DH652">
        <v>-28.6803419180486</v>
      </c>
      <c r="DI652">
        <v>13026.0730769231</v>
      </c>
      <c r="DJ652">
        <v>15</v>
      </c>
      <c r="DK652">
        <v>1626126261</v>
      </c>
      <c r="DL652" t="s">
        <v>294</v>
      </c>
      <c r="DM652">
        <v>1626126255</v>
      </c>
      <c r="DN652">
        <v>1626126261</v>
      </c>
      <c r="DO652">
        <v>7</v>
      </c>
      <c r="DP652">
        <v>0.339</v>
      </c>
      <c r="DQ652">
        <v>0.02</v>
      </c>
      <c r="DR652">
        <v>2.158</v>
      </c>
      <c r="DS652">
        <v>-0.064</v>
      </c>
      <c r="DT652">
        <v>420</v>
      </c>
      <c r="DU652">
        <v>4</v>
      </c>
      <c r="DV652">
        <v>0.09</v>
      </c>
      <c r="DW652">
        <v>0.05</v>
      </c>
      <c r="DX652">
        <v>-19.1390658536585</v>
      </c>
      <c r="DY652">
        <v>0.279637630662036</v>
      </c>
      <c r="DZ652">
        <v>0.0435331026823191</v>
      </c>
      <c r="EA652">
        <v>1</v>
      </c>
      <c r="EB652">
        <v>882.596</v>
      </c>
      <c r="EC652">
        <v>-2.86877495107502</v>
      </c>
      <c r="ED652">
        <v>0.326286552413242</v>
      </c>
      <c r="EE652">
        <v>1</v>
      </c>
      <c r="EF652">
        <v>7.35949048780488</v>
      </c>
      <c r="EG652">
        <v>0.192654564459945</v>
      </c>
      <c r="EH652">
        <v>0.0211373412444422</v>
      </c>
      <c r="EI652">
        <v>0</v>
      </c>
      <c r="EJ652">
        <v>2</v>
      </c>
      <c r="EK652">
        <v>3</v>
      </c>
      <c r="EL652" t="s">
        <v>340</v>
      </c>
      <c r="EM652">
        <v>100</v>
      </c>
      <c r="EN652">
        <v>100</v>
      </c>
      <c r="EO652">
        <v>2.128</v>
      </c>
      <c r="EP652">
        <v>0.0998</v>
      </c>
      <c r="EQ652">
        <v>1.36772170046793</v>
      </c>
      <c r="ER652">
        <v>0.00225868272383977</v>
      </c>
      <c r="ES652">
        <v>-9.96746185667655e-07</v>
      </c>
      <c r="ET652">
        <v>2.83711317370827e-10</v>
      </c>
      <c r="EU652">
        <v>-0.063082517618382</v>
      </c>
      <c r="EV652">
        <v>-0.00217948432402501</v>
      </c>
      <c r="EW652">
        <v>0.000453263451741206</v>
      </c>
      <c r="EX652">
        <v>-1.16319206543697e-06</v>
      </c>
      <c r="EY652">
        <v>-2</v>
      </c>
      <c r="EZ652">
        <v>2196</v>
      </c>
      <c r="FA652">
        <v>1</v>
      </c>
      <c r="FB652">
        <v>25</v>
      </c>
      <c r="FC652">
        <v>22.2</v>
      </c>
      <c r="FD652">
        <v>22.1</v>
      </c>
      <c r="FE652">
        <v>18</v>
      </c>
      <c r="FF652">
        <v>952.745</v>
      </c>
      <c r="FG652">
        <v>441.313</v>
      </c>
      <c r="FH652">
        <v>46.007</v>
      </c>
      <c r="FI652">
        <v>26.2684</v>
      </c>
      <c r="FJ652">
        <v>30.0008</v>
      </c>
      <c r="FK652">
        <v>26.0105</v>
      </c>
      <c r="FL652">
        <v>26.0077</v>
      </c>
      <c r="FM652">
        <v>25.533</v>
      </c>
      <c r="FN652">
        <v>21.0321</v>
      </c>
      <c r="FO652">
        <v>0</v>
      </c>
      <c r="FP652">
        <v>47.5</v>
      </c>
      <c r="FQ652">
        <v>420</v>
      </c>
      <c r="FR652">
        <v>15.067</v>
      </c>
      <c r="FS652">
        <v>101.369</v>
      </c>
      <c r="FT652">
        <v>101.96</v>
      </c>
    </row>
    <row r="653" spans="1:176">
      <c r="A653">
        <v>637</v>
      </c>
      <c r="B653">
        <v>1626127586.6</v>
      </c>
      <c r="C653">
        <v>1272.09999990463</v>
      </c>
      <c r="D653" t="s">
        <v>1568</v>
      </c>
      <c r="E653" t="s">
        <v>1569</v>
      </c>
      <c r="F653">
        <v>1</v>
      </c>
      <c r="I653">
        <v>1626127585.6</v>
      </c>
      <c r="J653">
        <f>(K653)/1000</f>
        <v>0</v>
      </c>
      <c r="K653">
        <f>1000*CC653*AI653*(BY653-BZ653)/(100*BR653*(1000-AI653*BY653))</f>
        <v>0</v>
      </c>
      <c r="L653">
        <f>CC653*AI653*(BX653-BW653*(1000-AI653*BZ653)/(1000-AI653*BY653))/(100*BR653)</f>
        <v>0</v>
      </c>
      <c r="M653">
        <f>BW653 - IF(AI653&gt;1, L653*BR653*100.0/(AK653*CK653), 0)</f>
        <v>0</v>
      </c>
      <c r="N653">
        <f>((T653-J653/2)*M653-L653)/(T653+J653/2)</f>
        <v>0</v>
      </c>
      <c r="O653">
        <f>N653*(CD653+CE653)/1000.0</f>
        <v>0</v>
      </c>
      <c r="P653">
        <f>(BW653 - IF(AI653&gt;1, L653*BR653*100.0/(AK653*CK653), 0))*(CD653+CE653)/1000.0</f>
        <v>0</v>
      </c>
      <c r="Q653">
        <f>2.0/((1/S653-1/R653)+SIGN(S653)*SQRT((1/S653-1/R653)*(1/S653-1/R653) + 4*BS653/((BS653+1)*(BS653+1))*(2*1/S653*1/R653-1/R653*1/R653)))</f>
        <v>0</v>
      </c>
      <c r="R653">
        <f>IF(LEFT(BT653,1)&lt;&gt;"0",IF(LEFT(BT653,1)="1",3.0,BU653),$D$5+$E$5*(CK653*CD653/($K$5*1000))+$F$5*(CK653*CD653/($K$5*1000))*MAX(MIN(BR653,$J$5),$I$5)*MAX(MIN(BR653,$J$5),$I$5)+$G$5*MAX(MIN(BR653,$J$5),$I$5)*(CK653*CD653/($K$5*1000))+$H$5*(CK653*CD653/($K$5*1000))*(CK653*CD653/($K$5*1000)))</f>
        <v>0</v>
      </c>
      <c r="S653">
        <f>J653*(1000-(1000*0.61365*exp(17.502*W653/(240.97+W653))/(CD653+CE653)+BY653)/2)/(1000*0.61365*exp(17.502*W653/(240.97+W653))/(CD653+CE653)-BY653)</f>
        <v>0</v>
      </c>
      <c r="T653">
        <f>1/((BS653+1)/(Q653/1.6)+1/(R653/1.37)) + BS653/((BS653+1)/(Q653/1.6) + BS653/(R653/1.37))</f>
        <v>0</v>
      </c>
      <c r="U653">
        <f>(BN653*BQ653)</f>
        <v>0</v>
      </c>
      <c r="V653">
        <f>(CF653+(U653+2*0.95*5.67E-8*(((CF653+$B$7)+273)^4-(CF653+273)^4)-44100*J653)/(1.84*29.3*R653+8*0.95*5.67E-8*(CF653+273)^3))</f>
        <v>0</v>
      </c>
      <c r="W653">
        <f>($C$7*CG653+$D$7*CH653+$E$7*V653)</f>
        <v>0</v>
      </c>
      <c r="X653">
        <f>0.61365*exp(17.502*W653/(240.97+W653))</f>
        <v>0</v>
      </c>
      <c r="Y653">
        <f>(Z653/AA653*100)</f>
        <v>0</v>
      </c>
      <c r="Z653">
        <f>BY653*(CD653+CE653)/1000</f>
        <v>0</v>
      </c>
      <c r="AA653">
        <f>0.61365*exp(17.502*CF653/(240.97+CF653))</f>
        <v>0</v>
      </c>
      <c r="AB653">
        <f>(X653-BY653*(CD653+CE653)/1000)</f>
        <v>0</v>
      </c>
      <c r="AC653">
        <f>(-J653*44100)</f>
        <v>0</v>
      </c>
      <c r="AD653">
        <f>2*29.3*R653*0.92*(CF653-W653)</f>
        <v>0</v>
      </c>
      <c r="AE653">
        <f>2*0.95*5.67E-8*(((CF653+$B$7)+273)^4-(W653+273)^4)</f>
        <v>0</v>
      </c>
      <c r="AF653">
        <f>U653+AE653+AC653+AD653</f>
        <v>0</v>
      </c>
      <c r="AG653">
        <v>6</v>
      </c>
      <c r="AH653">
        <v>1</v>
      </c>
      <c r="AI653">
        <f>IF(AG653*$H$13&gt;=AK653,1.0,(AK653/(AK653-AG653*$H$13)))</f>
        <v>0</v>
      </c>
      <c r="AJ653">
        <f>(AI653-1)*100</f>
        <v>0</v>
      </c>
      <c r="AK653">
        <f>MAX(0,($B$13+$C$13*CK653)/(1+$D$13*CK653)*CD653/(CF653+273)*$E$13)</f>
        <v>0</v>
      </c>
      <c r="AL653" t="s">
        <v>292</v>
      </c>
      <c r="AM653" t="s">
        <v>292</v>
      </c>
      <c r="AN653">
        <v>0</v>
      </c>
      <c r="AO653">
        <v>0</v>
      </c>
      <c r="AP653">
        <f>1-AN653/AO653</f>
        <v>0</v>
      </c>
      <c r="AQ653">
        <v>0</v>
      </c>
      <c r="AR653" t="s">
        <v>292</v>
      </c>
      <c r="AS653" t="s">
        <v>292</v>
      </c>
      <c r="AT653">
        <v>0</v>
      </c>
      <c r="AU653">
        <v>0</v>
      </c>
      <c r="AV653">
        <f>1-AT653/AU653</f>
        <v>0</v>
      </c>
      <c r="AW653">
        <v>0.5</v>
      </c>
      <c r="AX653">
        <f>BO653</f>
        <v>0</v>
      </c>
      <c r="AY653">
        <f>L653</f>
        <v>0</v>
      </c>
      <c r="AZ653">
        <f>AV653*AW653*AX653</f>
        <v>0</v>
      </c>
      <c r="BA653">
        <f>(AY653-AQ653)/AX653</f>
        <v>0</v>
      </c>
      <c r="BB653">
        <f>(AO653-AU653)/AU653</f>
        <v>0</v>
      </c>
      <c r="BC653">
        <f>AN653/(AP653+AN653/AU653)</f>
        <v>0</v>
      </c>
      <c r="BD653" t="s">
        <v>292</v>
      </c>
      <c r="BE653">
        <v>0</v>
      </c>
      <c r="BF653">
        <f>IF(BE653&lt;&gt;0, BE653, BC653)</f>
        <v>0</v>
      </c>
      <c r="BG653">
        <f>1-BF653/AU653</f>
        <v>0</v>
      </c>
      <c r="BH653">
        <f>(AU653-AT653)/(AU653-BF653)</f>
        <v>0</v>
      </c>
      <c r="BI653">
        <f>(AO653-AU653)/(AO653-BF653)</f>
        <v>0</v>
      </c>
      <c r="BJ653">
        <f>(AU653-AT653)/(AU653-AN653)</f>
        <v>0</v>
      </c>
      <c r="BK653">
        <f>(AO653-AU653)/(AO653-AN653)</f>
        <v>0</v>
      </c>
      <c r="BL653">
        <f>(BH653*BF653/AT653)</f>
        <v>0</v>
      </c>
      <c r="BM653">
        <f>(1-BL653)</f>
        <v>0</v>
      </c>
      <c r="BN653">
        <f>$B$11*CL653+$C$11*CM653+$F$11*CN653*(1-CQ653)</f>
        <v>0</v>
      </c>
      <c r="BO653">
        <f>BN653*BP653</f>
        <v>0</v>
      </c>
      <c r="BP653">
        <f>($B$11*$D$9+$C$11*$D$9+$F$11*((DA653+CS653)/MAX(DA653+CS653+DB653, 0.1)*$I$9+DB653/MAX(DA653+CS653+DB653, 0.1)*$J$9))/($B$11+$C$11+$F$11)</f>
        <v>0</v>
      </c>
      <c r="BQ653">
        <f>($B$11*$K$9+$C$11*$K$9+$F$11*((DA653+CS653)/MAX(DA653+CS653+DB653, 0.1)*$P$9+DB653/MAX(DA653+CS653+DB653, 0.1)*$Q$9))/($B$11+$C$11+$F$11)</f>
        <v>0</v>
      </c>
      <c r="BR653">
        <v>6</v>
      </c>
      <c r="BS653">
        <v>0.5</v>
      </c>
      <c r="BT653" t="s">
        <v>293</v>
      </c>
      <c r="BU653">
        <v>2</v>
      </c>
      <c r="BV653">
        <v>1626127585.6</v>
      </c>
      <c r="BW653">
        <v>400.840333333333</v>
      </c>
      <c r="BX653">
        <v>419.949333333333</v>
      </c>
      <c r="BY653">
        <v>22.3532666666667</v>
      </c>
      <c r="BZ653">
        <v>14.9540333333333</v>
      </c>
      <c r="CA653">
        <v>398.712333333333</v>
      </c>
      <c r="CB653">
        <v>22.2532666666667</v>
      </c>
      <c r="CC653">
        <v>900.02</v>
      </c>
      <c r="CD653">
        <v>100.773</v>
      </c>
      <c r="CE653">
        <v>0.114763</v>
      </c>
      <c r="CF653">
        <v>37.5699</v>
      </c>
      <c r="CG653">
        <v>34.6885333333333</v>
      </c>
      <c r="CH653">
        <v>999.9</v>
      </c>
      <c r="CI653">
        <v>0</v>
      </c>
      <c r="CJ653">
        <v>0</v>
      </c>
      <c r="CK653">
        <v>9983.74666666667</v>
      </c>
      <c r="CL653">
        <v>0</v>
      </c>
      <c r="CM653">
        <v>0.221023</v>
      </c>
      <c r="CN653">
        <v>1459.97666666667</v>
      </c>
      <c r="CO653">
        <v>0.972993666666667</v>
      </c>
      <c r="CP653">
        <v>0.0270060333333333</v>
      </c>
      <c r="CQ653">
        <v>0</v>
      </c>
      <c r="CR653">
        <v>882.276333333333</v>
      </c>
      <c r="CS653">
        <v>4.99999</v>
      </c>
      <c r="CT653">
        <v>13021.2333333333</v>
      </c>
      <c r="CU653">
        <v>12728.1333333333</v>
      </c>
      <c r="CV653">
        <v>42.187</v>
      </c>
      <c r="CW653">
        <v>43.312</v>
      </c>
      <c r="CX653">
        <v>42.8956666666667</v>
      </c>
      <c r="CY653">
        <v>43.125</v>
      </c>
      <c r="CZ653">
        <v>45.125</v>
      </c>
      <c r="DA653">
        <v>1415.68666666667</v>
      </c>
      <c r="DB653">
        <v>39.29</v>
      </c>
      <c r="DC653">
        <v>0</v>
      </c>
      <c r="DD653">
        <v>1626127596.1</v>
      </c>
      <c r="DE653">
        <v>0</v>
      </c>
      <c r="DF653">
        <v>882.3575</v>
      </c>
      <c r="DG653">
        <v>-2.30916239304002</v>
      </c>
      <c r="DH653">
        <v>-30.7042735056266</v>
      </c>
      <c r="DI653">
        <v>13024.7269230769</v>
      </c>
      <c r="DJ653">
        <v>15</v>
      </c>
      <c r="DK653">
        <v>1626126261</v>
      </c>
      <c r="DL653" t="s">
        <v>294</v>
      </c>
      <c r="DM653">
        <v>1626126255</v>
      </c>
      <c r="DN653">
        <v>1626126261</v>
      </c>
      <c r="DO653">
        <v>7</v>
      </c>
      <c r="DP653">
        <v>0.339</v>
      </c>
      <c r="DQ653">
        <v>0.02</v>
      </c>
      <c r="DR653">
        <v>2.158</v>
      </c>
      <c r="DS653">
        <v>-0.064</v>
      </c>
      <c r="DT653">
        <v>420</v>
      </c>
      <c r="DU653">
        <v>4</v>
      </c>
      <c r="DV653">
        <v>0.09</v>
      </c>
      <c r="DW653">
        <v>0.05</v>
      </c>
      <c r="DX653">
        <v>-19.1262463414634</v>
      </c>
      <c r="DY653">
        <v>0.156075261324049</v>
      </c>
      <c r="DZ653">
        <v>0.0314198872671976</v>
      </c>
      <c r="EA653">
        <v>1</v>
      </c>
      <c r="EB653">
        <v>882.499909090909</v>
      </c>
      <c r="EC653">
        <v>-2.52224372517348</v>
      </c>
      <c r="ED653">
        <v>0.29233193707241</v>
      </c>
      <c r="EE653">
        <v>1</v>
      </c>
      <c r="EF653">
        <v>7.36539219512195</v>
      </c>
      <c r="EG653">
        <v>0.214827804878047</v>
      </c>
      <c r="EH653">
        <v>0.0228692299946302</v>
      </c>
      <c r="EI653">
        <v>0</v>
      </c>
      <c r="EJ653">
        <v>2</v>
      </c>
      <c r="EK653">
        <v>3</v>
      </c>
      <c r="EL653" t="s">
        <v>340</v>
      </c>
      <c r="EM653">
        <v>100</v>
      </c>
      <c r="EN653">
        <v>100</v>
      </c>
      <c r="EO653">
        <v>2.128</v>
      </c>
      <c r="EP653">
        <v>0.1003</v>
      </c>
      <c r="EQ653">
        <v>1.36772170046793</v>
      </c>
      <c r="ER653">
        <v>0.00225868272383977</v>
      </c>
      <c r="ES653">
        <v>-9.96746185667655e-07</v>
      </c>
      <c r="ET653">
        <v>2.83711317370827e-10</v>
      </c>
      <c r="EU653">
        <v>-0.063082517618382</v>
      </c>
      <c r="EV653">
        <v>-0.00217948432402501</v>
      </c>
      <c r="EW653">
        <v>0.000453263451741206</v>
      </c>
      <c r="EX653">
        <v>-1.16319206543697e-06</v>
      </c>
      <c r="EY653">
        <v>-2</v>
      </c>
      <c r="EZ653">
        <v>2196</v>
      </c>
      <c r="FA653">
        <v>1</v>
      </c>
      <c r="FB653">
        <v>25</v>
      </c>
      <c r="FC653">
        <v>22.2</v>
      </c>
      <c r="FD653">
        <v>22.1</v>
      </c>
      <c r="FE653">
        <v>18</v>
      </c>
      <c r="FF653">
        <v>952.666</v>
      </c>
      <c r="FG653">
        <v>441.427</v>
      </c>
      <c r="FH653">
        <v>46.0304</v>
      </c>
      <c r="FI653">
        <v>26.2729</v>
      </c>
      <c r="FJ653">
        <v>30.0008</v>
      </c>
      <c r="FK653">
        <v>26.0135</v>
      </c>
      <c r="FL653">
        <v>26.0104</v>
      </c>
      <c r="FM653">
        <v>25.5326</v>
      </c>
      <c r="FN653">
        <v>20.7372</v>
      </c>
      <c r="FO653">
        <v>0</v>
      </c>
      <c r="FP653">
        <v>47.5</v>
      </c>
      <c r="FQ653">
        <v>420</v>
      </c>
      <c r="FR653">
        <v>15.0694</v>
      </c>
      <c r="FS653">
        <v>101.368</v>
      </c>
      <c r="FT653">
        <v>101.959</v>
      </c>
    </row>
    <row r="654" spans="1:176">
      <c r="A654">
        <v>638</v>
      </c>
      <c r="B654">
        <v>1626127588.6</v>
      </c>
      <c r="C654">
        <v>1274.09999990463</v>
      </c>
      <c r="D654" t="s">
        <v>1570</v>
      </c>
      <c r="E654" t="s">
        <v>1571</v>
      </c>
      <c r="F654">
        <v>1</v>
      </c>
      <c r="I654">
        <v>1626127587.6</v>
      </c>
      <c r="J654">
        <f>(K654)/1000</f>
        <v>0</v>
      </c>
      <c r="K654">
        <f>1000*CC654*AI654*(BY654-BZ654)/(100*BR654*(1000-AI654*BY654))</f>
        <v>0</v>
      </c>
      <c r="L654">
        <f>CC654*AI654*(BX654-BW654*(1000-AI654*BZ654)/(1000-AI654*BY654))/(100*BR654)</f>
        <v>0</v>
      </c>
      <c r="M654">
        <f>BW654 - IF(AI654&gt;1, L654*BR654*100.0/(AK654*CK654), 0)</f>
        <v>0</v>
      </c>
      <c r="N654">
        <f>((T654-J654/2)*M654-L654)/(T654+J654/2)</f>
        <v>0</v>
      </c>
      <c r="O654">
        <f>N654*(CD654+CE654)/1000.0</f>
        <v>0</v>
      </c>
      <c r="P654">
        <f>(BW654 - IF(AI654&gt;1, L654*BR654*100.0/(AK654*CK654), 0))*(CD654+CE654)/1000.0</f>
        <v>0</v>
      </c>
      <c r="Q654">
        <f>2.0/((1/S654-1/R654)+SIGN(S654)*SQRT((1/S654-1/R654)*(1/S654-1/R654) + 4*BS654/((BS654+1)*(BS654+1))*(2*1/S654*1/R654-1/R654*1/R654)))</f>
        <v>0</v>
      </c>
      <c r="R654">
        <f>IF(LEFT(BT654,1)&lt;&gt;"0",IF(LEFT(BT654,1)="1",3.0,BU654),$D$5+$E$5*(CK654*CD654/($K$5*1000))+$F$5*(CK654*CD654/($K$5*1000))*MAX(MIN(BR654,$J$5),$I$5)*MAX(MIN(BR654,$J$5),$I$5)+$G$5*MAX(MIN(BR654,$J$5),$I$5)*(CK654*CD654/($K$5*1000))+$H$5*(CK654*CD654/($K$5*1000))*(CK654*CD654/($K$5*1000)))</f>
        <v>0</v>
      </c>
      <c r="S654">
        <f>J654*(1000-(1000*0.61365*exp(17.502*W654/(240.97+W654))/(CD654+CE654)+BY654)/2)/(1000*0.61365*exp(17.502*W654/(240.97+W654))/(CD654+CE654)-BY654)</f>
        <v>0</v>
      </c>
      <c r="T654">
        <f>1/((BS654+1)/(Q654/1.6)+1/(R654/1.37)) + BS654/((BS654+1)/(Q654/1.6) + BS654/(R654/1.37))</f>
        <v>0</v>
      </c>
      <c r="U654">
        <f>(BN654*BQ654)</f>
        <v>0</v>
      </c>
      <c r="V654">
        <f>(CF654+(U654+2*0.95*5.67E-8*(((CF654+$B$7)+273)^4-(CF654+273)^4)-44100*J654)/(1.84*29.3*R654+8*0.95*5.67E-8*(CF654+273)^3))</f>
        <v>0</v>
      </c>
      <c r="W654">
        <f>($C$7*CG654+$D$7*CH654+$E$7*V654)</f>
        <v>0</v>
      </c>
      <c r="X654">
        <f>0.61365*exp(17.502*W654/(240.97+W654))</f>
        <v>0</v>
      </c>
      <c r="Y654">
        <f>(Z654/AA654*100)</f>
        <v>0</v>
      </c>
      <c r="Z654">
        <f>BY654*(CD654+CE654)/1000</f>
        <v>0</v>
      </c>
      <c r="AA654">
        <f>0.61365*exp(17.502*CF654/(240.97+CF654))</f>
        <v>0</v>
      </c>
      <c r="AB654">
        <f>(X654-BY654*(CD654+CE654)/1000)</f>
        <v>0</v>
      </c>
      <c r="AC654">
        <f>(-J654*44100)</f>
        <v>0</v>
      </c>
      <c r="AD654">
        <f>2*29.3*R654*0.92*(CF654-W654)</f>
        <v>0</v>
      </c>
      <c r="AE654">
        <f>2*0.95*5.67E-8*(((CF654+$B$7)+273)^4-(W654+273)^4)</f>
        <v>0</v>
      </c>
      <c r="AF654">
        <f>U654+AE654+AC654+AD654</f>
        <v>0</v>
      </c>
      <c r="AG654">
        <v>5</v>
      </c>
      <c r="AH654">
        <v>1</v>
      </c>
      <c r="AI654">
        <f>IF(AG654*$H$13&gt;=AK654,1.0,(AK654/(AK654-AG654*$H$13)))</f>
        <v>0</v>
      </c>
      <c r="AJ654">
        <f>(AI654-1)*100</f>
        <v>0</v>
      </c>
      <c r="AK654">
        <f>MAX(0,($B$13+$C$13*CK654)/(1+$D$13*CK654)*CD654/(CF654+273)*$E$13)</f>
        <v>0</v>
      </c>
      <c r="AL654" t="s">
        <v>292</v>
      </c>
      <c r="AM654" t="s">
        <v>292</v>
      </c>
      <c r="AN654">
        <v>0</v>
      </c>
      <c r="AO654">
        <v>0</v>
      </c>
      <c r="AP654">
        <f>1-AN654/AO654</f>
        <v>0</v>
      </c>
      <c r="AQ654">
        <v>0</v>
      </c>
      <c r="AR654" t="s">
        <v>292</v>
      </c>
      <c r="AS654" t="s">
        <v>292</v>
      </c>
      <c r="AT654">
        <v>0</v>
      </c>
      <c r="AU654">
        <v>0</v>
      </c>
      <c r="AV654">
        <f>1-AT654/AU654</f>
        <v>0</v>
      </c>
      <c r="AW654">
        <v>0.5</v>
      </c>
      <c r="AX654">
        <f>BO654</f>
        <v>0</v>
      </c>
      <c r="AY654">
        <f>L654</f>
        <v>0</v>
      </c>
      <c r="AZ654">
        <f>AV654*AW654*AX654</f>
        <v>0</v>
      </c>
      <c r="BA654">
        <f>(AY654-AQ654)/AX654</f>
        <v>0</v>
      </c>
      <c r="BB654">
        <f>(AO654-AU654)/AU654</f>
        <v>0</v>
      </c>
      <c r="BC654">
        <f>AN654/(AP654+AN654/AU654)</f>
        <v>0</v>
      </c>
      <c r="BD654" t="s">
        <v>292</v>
      </c>
      <c r="BE654">
        <v>0</v>
      </c>
      <c r="BF654">
        <f>IF(BE654&lt;&gt;0, BE654, BC654)</f>
        <v>0</v>
      </c>
      <c r="BG654">
        <f>1-BF654/AU654</f>
        <v>0</v>
      </c>
      <c r="BH654">
        <f>(AU654-AT654)/(AU654-BF654)</f>
        <v>0</v>
      </c>
      <c r="BI654">
        <f>(AO654-AU654)/(AO654-BF654)</f>
        <v>0</v>
      </c>
      <c r="BJ654">
        <f>(AU654-AT654)/(AU654-AN654)</f>
        <v>0</v>
      </c>
      <c r="BK654">
        <f>(AO654-AU654)/(AO654-AN654)</f>
        <v>0</v>
      </c>
      <c r="BL654">
        <f>(BH654*BF654/AT654)</f>
        <v>0</v>
      </c>
      <c r="BM654">
        <f>(1-BL654)</f>
        <v>0</v>
      </c>
      <c r="BN654">
        <f>$B$11*CL654+$C$11*CM654+$F$11*CN654*(1-CQ654)</f>
        <v>0</v>
      </c>
      <c r="BO654">
        <f>BN654*BP654</f>
        <v>0</v>
      </c>
      <c r="BP654">
        <f>($B$11*$D$9+$C$11*$D$9+$F$11*((DA654+CS654)/MAX(DA654+CS654+DB654, 0.1)*$I$9+DB654/MAX(DA654+CS654+DB654, 0.1)*$J$9))/($B$11+$C$11+$F$11)</f>
        <v>0</v>
      </c>
      <c r="BQ654">
        <f>($B$11*$K$9+$C$11*$K$9+$F$11*((DA654+CS654)/MAX(DA654+CS654+DB654, 0.1)*$P$9+DB654/MAX(DA654+CS654+DB654, 0.1)*$Q$9))/($B$11+$C$11+$F$11)</f>
        <v>0</v>
      </c>
      <c r="BR654">
        <v>6</v>
      </c>
      <c r="BS654">
        <v>0.5</v>
      </c>
      <c r="BT654" t="s">
        <v>293</v>
      </c>
      <c r="BU654">
        <v>2</v>
      </c>
      <c r="BV654">
        <v>1626127587.6</v>
      </c>
      <c r="BW654">
        <v>400.836666666667</v>
      </c>
      <c r="BX654">
        <v>419.974333333333</v>
      </c>
      <c r="BY654">
        <v>22.3802</v>
      </c>
      <c r="BZ654">
        <v>14.9735333333333</v>
      </c>
      <c r="CA654">
        <v>398.708666666667</v>
      </c>
      <c r="CB654">
        <v>22.2797</v>
      </c>
      <c r="CC654">
        <v>899.999666666667</v>
      </c>
      <c r="CD654">
        <v>100.773666666667</v>
      </c>
      <c r="CE654">
        <v>0.114735666666667</v>
      </c>
      <c r="CF654">
        <v>37.5923666666667</v>
      </c>
      <c r="CG654">
        <v>34.6983666666667</v>
      </c>
      <c r="CH654">
        <v>999.9</v>
      </c>
      <c r="CI654">
        <v>0</v>
      </c>
      <c r="CJ654">
        <v>0</v>
      </c>
      <c r="CK654">
        <v>9979.16666666667</v>
      </c>
      <c r="CL654">
        <v>0</v>
      </c>
      <c r="CM654">
        <v>0.221023</v>
      </c>
      <c r="CN654">
        <v>1459.97</v>
      </c>
      <c r="CO654">
        <v>0.972993666666667</v>
      </c>
      <c r="CP654">
        <v>0.0270060333333333</v>
      </c>
      <c r="CQ654">
        <v>0</v>
      </c>
      <c r="CR654">
        <v>881.954666666667</v>
      </c>
      <c r="CS654">
        <v>4.99999</v>
      </c>
      <c r="CT654">
        <v>13019.8</v>
      </c>
      <c r="CU654">
        <v>12728.0666666667</v>
      </c>
      <c r="CV654">
        <v>42.187</v>
      </c>
      <c r="CW654">
        <v>43.312</v>
      </c>
      <c r="CX654">
        <v>42.937</v>
      </c>
      <c r="CY654">
        <v>43.125</v>
      </c>
      <c r="CZ654">
        <v>45.125</v>
      </c>
      <c r="DA654">
        <v>1415.68</v>
      </c>
      <c r="DB654">
        <v>39.29</v>
      </c>
      <c r="DC654">
        <v>0</v>
      </c>
      <c r="DD654">
        <v>1626127597.9</v>
      </c>
      <c r="DE654">
        <v>0</v>
      </c>
      <c r="DF654">
        <v>882.25432</v>
      </c>
      <c r="DG654">
        <v>-2.04784615347556</v>
      </c>
      <c r="DH654">
        <v>-32.3846153497932</v>
      </c>
      <c r="DI654">
        <v>13023.54</v>
      </c>
      <c r="DJ654">
        <v>15</v>
      </c>
      <c r="DK654">
        <v>1626126261</v>
      </c>
      <c r="DL654" t="s">
        <v>294</v>
      </c>
      <c r="DM654">
        <v>1626126255</v>
      </c>
      <c r="DN654">
        <v>1626126261</v>
      </c>
      <c r="DO654">
        <v>7</v>
      </c>
      <c r="DP654">
        <v>0.339</v>
      </c>
      <c r="DQ654">
        <v>0.02</v>
      </c>
      <c r="DR654">
        <v>2.158</v>
      </c>
      <c r="DS654">
        <v>-0.064</v>
      </c>
      <c r="DT654">
        <v>420</v>
      </c>
      <c r="DU654">
        <v>4</v>
      </c>
      <c r="DV654">
        <v>0.09</v>
      </c>
      <c r="DW654">
        <v>0.05</v>
      </c>
      <c r="DX654">
        <v>-19.1207609756098</v>
      </c>
      <c r="DY654">
        <v>0.0476864111498056</v>
      </c>
      <c r="DZ654">
        <v>0.0247245989688435</v>
      </c>
      <c r="EA654">
        <v>1</v>
      </c>
      <c r="EB654">
        <v>882.418181818182</v>
      </c>
      <c r="EC654">
        <v>-2.35190942506759</v>
      </c>
      <c r="ED654">
        <v>0.282021217184361</v>
      </c>
      <c r="EE654">
        <v>1</v>
      </c>
      <c r="EF654">
        <v>7.37178195121951</v>
      </c>
      <c r="EG654">
        <v>0.217747944250883</v>
      </c>
      <c r="EH654">
        <v>0.0230633690365196</v>
      </c>
      <c r="EI654">
        <v>0</v>
      </c>
      <c r="EJ654">
        <v>2</v>
      </c>
      <c r="EK654">
        <v>3</v>
      </c>
      <c r="EL654" t="s">
        <v>340</v>
      </c>
      <c r="EM654">
        <v>100</v>
      </c>
      <c r="EN654">
        <v>100</v>
      </c>
      <c r="EO654">
        <v>2.128</v>
      </c>
      <c r="EP654">
        <v>0.1007</v>
      </c>
      <c r="EQ654">
        <v>1.36772170046793</v>
      </c>
      <c r="ER654">
        <v>0.00225868272383977</v>
      </c>
      <c r="ES654">
        <v>-9.96746185667655e-07</v>
      </c>
      <c r="ET654">
        <v>2.83711317370827e-10</v>
      </c>
      <c r="EU654">
        <v>-0.063082517618382</v>
      </c>
      <c r="EV654">
        <v>-0.00217948432402501</v>
      </c>
      <c r="EW654">
        <v>0.000453263451741206</v>
      </c>
      <c r="EX654">
        <v>-1.16319206543697e-06</v>
      </c>
      <c r="EY654">
        <v>-2</v>
      </c>
      <c r="EZ654">
        <v>2196</v>
      </c>
      <c r="FA654">
        <v>1</v>
      </c>
      <c r="FB654">
        <v>25</v>
      </c>
      <c r="FC654">
        <v>22.2</v>
      </c>
      <c r="FD654">
        <v>22.1</v>
      </c>
      <c r="FE654">
        <v>18</v>
      </c>
      <c r="FF654">
        <v>952.934</v>
      </c>
      <c r="FG654">
        <v>441.514</v>
      </c>
      <c r="FH654">
        <v>46.0531</v>
      </c>
      <c r="FI654">
        <v>26.2773</v>
      </c>
      <c r="FJ654">
        <v>30.0007</v>
      </c>
      <c r="FK654">
        <v>26.0168</v>
      </c>
      <c r="FL654">
        <v>26.0136</v>
      </c>
      <c r="FM654">
        <v>25.5339</v>
      </c>
      <c r="FN654">
        <v>20.7372</v>
      </c>
      <c r="FO654">
        <v>0</v>
      </c>
      <c r="FP654">
        <v>47.5</v>
      </c>
      <c r="FQ654">
        <v>420</v>
      </c>
      <c r="FR654">
        <v>15.1447</v>
      </c>
      <c r="FS654">
        <v>101.369</v>
      </c>
      <c r="FT654">
        <v>101.959</v>
      </c>
    </row>
    <row r="655" spans="1:176">
      <c r="A655">
        <v>639</v>
      </c>
      <c r="B655">
        <v>1626127590.6</v>
      </c>
      <c r="C655">
        <v>1276.09999990463</v>
      </c>
      <c r="D655" t="s">
        <v>1572</v>
      </c>
      <c r="E655" t="s">
        <v>1573</v>
      </c>
      <c r="F655">
        <v>1</v>
      </c>
      <c r="I655">
        <v>1626127589.6</v>
      </c>
      <c r="J655">
        <f>(K655)/1000</f>
        <v>0</v>
      </c>
      <c r="K655">
        <f>1000*CC655*AI655*(BY655-BZ655)/(100*BR655*(1000-AI655*BY655))</f>
        <v>0</v>
      </c>
      <c r="L655">
        <f>CC655*AI655*(BX655-BW655*(1000-AI655*BZ655)/(1000-AI655*BY655))/(100*BR655)</f>
        <v>0</v>
      </c>
      <c r="M655">
        <f>BW655 - IF(AI655&gt;1, L655*BR655*100.0/(AK655*CK655), 0)</f>
        <v>0</v>
      </c>
      <c r="N655">
        <f>((T655-J655/2)*M655-L655)/(T655+J655/2)</f>
        <v>0</v>
      </c>
      <c r="O655">
        <f>N655*(CD655+CE655)/1000.0</f>
        <v>0</v>
      </c>
      <c r="P655">
        <f>(BW655 - IF(AI655&gt;1, L655*BR655*100.0/(AK655*CK655), 0))*(CD655+CE655)/1000.0</f>
        <v>0</v>
      </c>
      <c r="Q655">
        <f>2.0/((1/S655-1/R655)+SIGN(S655)*SQRT((1/S655-1/R655)*(1/S655-1/R655) + 4*BS655/((BS655+1)*(BS655+1))*(2*1/S655*1/R655-1/R655*1/R655)))</f>
        <v>0</v>
      </c>
      <c r="R655">
        <f>IF(LEFT(BT655,1)&lt;&gt;"0",IF(LEFT(BT655,1)="1",3.0,BU655),$D$5+$E$5*(CK655*CD655/($K$5*1000))+$F$5*(CK655*CD655/($K$5*1000))*MAX(MIN(BR655,$J$5),$I$5)*MAX(MIN(BR655,$J$5),$I$5)+$G$5*MAX(MIN(BR655,$J$5),$I$5)*(CK655*CD655/($K$5*1000))+$H$5*(CK655*CD655/($K$5*1000))*(CK655*CD655/($K$5*1000)))</f>
        <v>0</v>
      </c>
      <c r="S655">
        <f>J655*(1000-(1000*0.61365*exp(17.502*W655/(240.97+W655))/(CD655+CE655)+BY655)/2)/(1000*0.61365*exp(17.502*W655/(240.97+W655))/(CD655+CE655)-BY655)</f>
        <v>0</v>
      </c>
      <c r="T655">
        <f>1/((BS655+1)/(Q655/1.6)+1/(R655/1.37)) + BS655/((BS655+1)/(Q655/1.6) + BS655/(R655/1.37))</f>
        <v>0</v>
      </c>
      <c r="U655">
        <f>(BN655*BQ655)</f>
        <v>0</v>
      </c>
      <c r="V655">
        <f>(CF655+(U655+2*0.95*5.67E-8*(((CF655+$B$7)+273)^4-(CF655+273)^4)-44100*J655)/(1.84*29.3*R655+8*0.95*5.67E-8*(CF655+273)^3))</f>
        <v>0</v>
      </c>
      <c r="W655">
        <f>($C$7*CG655+$D$7*CH655+$E$7*V655)</f>
        <v>0</v>
      </c>
      <c r="X655">
        <f>0.61365*exp(17.502*W655/(240.97+W655))</f>
        <v>0</v>
      </c>
      <c r="Y655">
        <f>(Z655/AA655*100)</f>
        <v>0</v>
      </c>
      <c r="Z655">
        <f>BY655*(CD655+CE655)/1000</f>
        <v>0</v>
      </c>
      <c r="AA655">
        <f>0.61365*exp(17.502*CF655/(240.97+CF655))</f>
        <v>0</v>
      </c>
      <c r="AB655">
        <f>(X655-BY655*(CD655+CE655)/1000)</f>
        <v>0</v>
      </c>
      <c r="AC655">
        <f>(-J655*44100)</f>
        <v>0</v>
      </c>
      <c r="AD655">
        <f>2*29.3*R655*0.92*(CF655-W655)</f>
        <v>0</v>
      </c>
      <c r="AE655">
        <f>2*0.95*5.67E-8*(((CF655+$B$7)+273)^4-(W655+273)^4)</f>
        <v>0</v>
      </c>
      <c r="AF655">
        <f>U655+AE655+AC655+AD655</f>
        <v>0</v>
      </c>
      <c r="AG655">
        <v>5</v>
      </c>
      <c r="AH655">
        <v>1</v>
      </c>
      <c r="AI655">
        <f>IF(AG655*$H$13&gt;=AK655,1.0,(AK655/(AK655-AG655*$H$13)))</f>
        <v>0</v>
      </c>
      <c r="AJ655">
        <f>(AI655-1)*100</f>
        <v>0</v>
      </c>
      <c r="AK655">
        <f>MAX(0,($B$13+$C$13*CK655)/(1+$D$13*CK655)*CD655/(CF655+273)*$E$13)</f>
        <v>0</v>
      </c>
      <c r="AL655" t="s">
        <v>292</v>
      </c>
      <c r="AM655" t="s">
        <v>292</v>
      </c>
      <c r="AN655">
        <v>0</v>
      </c>
      <c r="AO655">
        <v>0</v>
      </c>
      <c r="AP655">
        <f>1-AN655/AO655</f>
        <v>0</v>
      </c>
      <c r="AQ655">
        <v>0</v>
      </c>
      <c r="AR655" t="s">
        <v>292</v>
      </c>
      <c r="AS655" t="s">
        <v>292</v>
      </c>
      <c r="AT655">
        <v>0</v>
      </c>
      <c r="AU655">
        <v>0</v>
      </c>
      <c r="AV655">
        <f>1-AT655/AU655</f>
        <v>0</v>
      </c>
      <c r="AW655">
        <v>0.5</v>
      </c>
      <c r="AX655">
        <f>BO655</f>
        <v>0</v>
      </c>
      <c r="AY655">
        <f>L655</f>
        <v>0</v>
      </c>
      <c r="AZ655">
        <f>AV655*AW655*AX655</f>
        <v>0</v>
      </c>
      <c r="BA655">
        <f>(AY655-AQ655)/AX655</f>
        <v>0</v>
      </c>
      <c r="BB655">
        <f>(AO655-AU655)/AU655</f>
        <v>0</v>
      </c>
      <c r="BC655">
        <f>AN655/(AP655+AN655/AU655)</f>
        <v>0</v>
      </c>
      <c r="BD655" t="s">
        <v>292</v>
      </c>
      <c r="BE655">
        <v>0</v>
      </c>
      <c r="BF655">
        <f>IF(BE655&lt;&gt;0, BE655, BC655)</f>
        <v>0</v>
      </c>
      <c r="BG655">
        <f>1-BF655/AU655</f>
        <v>0</v>
      </c>
      <c r="BH655">
        <f>(AU655-AT655)/(AU655-BF655)</f>
        <v>0</v>
      </c>
      <c r="BI655">
        <f>(AO655-AU655)/(AO655-BF655)</f>
        <v>0</v>
      </c>
      <c r="BJ655">
        <f>(AU655-AT655)/(AU655-AN655)</f>
        <v>0</v>
      </c>
      <c r="BK655">
        <f>(AO655-AU655)/(AO655-AN655)</f>
        <v>0</v>
      </c>
      <c r="BL655">
        <f>(BH655*BF655/AT655)</f>
        <v>0</v>
      </c>
      <c r="BM655">
        <f>(1-BL655)</f>
        <v>0</v>
      </c>
      <c r="BN655">
        <f>$B$11*CL655+$C$11*CM655+$F$11*CN655*(1-CQ655)</f>
        <v>0</v>
      </c>
      <c r="BO655">
        <f>BN655*BP655</f>
        <v>0</v>
      </c>
      <c r="BP655">
        <f>($B$11*$D$9+$C$11*$D$9+$F$11*((DA655+CS655)/MAX(DA655+CS655+DB655, 0.1)*$I$9+DB655/MAX(DA655+CS655+DB655, 0.1)*$J$9))/($B$11+$C$11+$F$11)</f>
        <v>0</v>
      </c>
      <c r="BQ655">
        <f>($B$11*$K$9+$C$11*$K$9+$F$11*((DA655+CS655)/MAX(DA655+CS655+DB655, 0.1)*$P$9+DB655/MAX(DA655+CS655+DB655, 0.1)*$Q$9))/($B$11+$C$11+$F$11)</f>
        <v>0</v>
      </c>
      <c r="BR655">
        <v>6</v>
      </c>
      <c r="BS655">
        <v>0.5</v>
      </c>
      <c r="BT655" t="s">
        <v>293</v>
      </c>
      <c r="BU655">
        <v>2</v>
      </c>
      <c r="BV655">
        <v>1626127589.6</v>
      </c>
      <c r="BW655">
        <v>400.882</v>
      </c>
      <c r="BX655">
        <v>419.980333333333</v>
      </c>
      <c r="BY655">
        <v>22.4064333333333</v>
      </c>
      <c r="BZ655">
        <v>14.9897333333333</v>
      </c>
      <c r="CA655">
        <v>398.754</v>
      </c>
      <c r="CB655">
        <v>22.3054666666667</v>
      </c>
      <c r="CC655">
        <v>899.969</v>
      </c>
      <c r="CD655">
        <v>100.773</v>
      </c>
      <c r="CE655">
        <v>0.114511333333333</v>
      </c>
      <c r="CF655">
        <v>37.6100333333333</v>
      </c>
      <c r="CG655">
        <v>34.7127</v>
      </c>
      <c r="CH655">
        <v>999.9</v>
      </c>
      <c r="CI655">
        <v>0</v>
      </c>
      <c r="CJ655">
        <v>0</v>
      </c>
      <c r="CK655">
        <v>9994.15</v>
      </c>
      <c r="CL655">
        <v>0</v>
      </c>
      <c r="CM655">
        <v>0.221023</v>
      </c>
      <c r="CN655">
        <v>1460.05666666667</v>
      </c>
      <c r="CO655">
        <v>0.972995333333333</v>
      </c>
      <c r="CP655">
        <v>0.0270044666666667</v>
      </c>
      <c r="CQ655">
        <v>0</v>
      </c>
      <c r="CR655">
        <v>882.063333333333</v>
      </c>
      <c r="CS655">
        <v>4.99999</v>
      </c>
      <c r="CT655">
        <v>13019.6333333333</v>
      </c>
      <c r="CU655">
        <v>12728.8666666667</v>
      </c>
      <c r="CV655">
        <v>42.187</v>
      </c>
      <c r="CW655">
        <v>43.312</v>
      </c>
      <c r="CX655">
        <v>42.937</v>
      </c>
      <c r="CY655">
        <v>43.125</v>
      </c>
      <c r="CZ655">
        <v>45.125</v>
      </c>
      <c r="DA655">
        <v>1415.76666666667</v>
      </c>
      <c r="DB655">
        <v>39.29</v>
      </c>
      <c r="DC655">
        <v>0</v>
      </c>
      <c r="DD655">
        <v>1626127599.7</v>
      </c>
      <c r="DE655">
        <v>0</v>
      </c>
      <c r="DF655">
        <v>882.208153846154</v>
      </c>
      <c r="DG655">
        <v>-2.08902564732716</v>
      </c>
      <c r="DH655">
        <v>-34.2735043387763</v>
      </c>
      <c r="DI655">
        <v>13022.7423076923</v>
      </c>
      <c r="DJ655">
        <v>15</v>
      </c>
      <c r="DK655">
        <v>1626126261</v>
      </c>
      <c r="DL655" t="s">
        <v>294</v>
      </c>
      <c r="DM655">
        <v>1626126255</v>
      </c>
      <c r="DN655">
        <v>1626126261</v>
      </c>
      <c r="DO655">
        <v>7</v>
      </c>
      <c r="DP655">
        <v>0.339</v>
      </c>
      <c r="DQ655">
        <v>0.02</v>
      </c>
      <c r="DR655">
        <v>2.158</v>
      </c>
      <c r="DS655">
        <v>-0.064</v>
      </c>
      <c r="DT655">
        <v>420</v>
      </c>
      <c r="DU655">
        <v>4</v>
      </c>
      <c r="DV655">
        <v>0.09</v>
      </c>
      <c r="DW655">
        <v>0.05</v>
      </c>
      <c r="DX655">
        <v>-19.121787804878</v>
      </c>
      <c r="DY655">
        <v>0.108476655052238</v>
      </c>
      <c r="DZ655">
        <v>0.0241104895209023</v>
      </c>
      <c r="EA655">
        <v>1</v>
      </c>
      <c r="EB655">
        <v>882.362285714286</v>
      </c>
      <c r="EC655">
        <v>-2.52767906066689</v>
      </c>
      <c r="ED655">
        <v>0.30091579946448</v>
      </c>
      <c r="EE655">
        <v>1</v>
      </c>
      <c r="EF655">
        <v>7.37987170731707</v>
      </c>
      <c r="EG655">
        <v>0.203179442508712</v>
      </c>
      <c r="EH655">
        <v>0.0215154061538033</v>
      </c>
      <c r="EI655">
        <v>0</v>
      </c>
      <c r="EJ655">
        <v>2</v>
      </c>
      <c r="EK655">
        <v>3</v>
      </c>
      <c r="EL655" t="s">
        <v>340</v>
      </c>
      <c r="EM655">
        <v>100</v>
      </c>
      <c r="EN655">
        <v>100</v>
      </c>
      <c r="EO655">
        <v>2.128</v>
      </c>
      <c r="EP655">
        <v>0.1012</v>
      </c>
      <c r="EQ655">
        <v>1.36772170046793</v>
      </c>
      <c r="ER655">
        <v>0.00225868272383977</v>
      </c>
      <c r="ES655">
        <v>-9.96746185667655e-07</v>
      </c>
      <c r="ET655">
        <v>2.83711317370827e-10</v>
      </c>
      <c r="EU655">
        <v>-0.063082517618382</v>
      </c>
      <c r="EV655">
        <v>-0.00217948432402501</v>
      </c>
      <c r="EW655">
        <v>0.000453263451741206</v>
      </c>
      <c r="EX655">
        <v>-1.16319206543697e-06</v>
      </c>
      <c r="EY655">
        <v>-2</v>
      </c>
      <c r="EZ655">
        <v>2196</v>
      </c>
      <c r="FA655">
        <v>1</v>
      </c>
      <c r="FB655">
        <v>25</v>
      </c>
      <c r="FC655">
        <v>22.3</v>
      </c>
      <c r="FD655">
        <v>22.2</v>
      </c>
      <c r="FE655">
        <v>18</v>
      </c>
      <c r="FF655">
        <v>953.018</v>
      </c>
      <c r="FG655">
        <v>441.659</v>
      </c>
      <c r="FH655">
        <v>46.0763</v>
      </c>
      <c r="FI655">
        <v>26.281</v>
      </c>
      <c r="FJ655">
        <v>30.0007</v>
      </c>
      <c r="FK655">
        <v>26.0201</v>
      </c>
      <c r="FL655">
        <v>26.0165</v>
      </c>
      <c r="FM655">
        <v>25.5349</v>
      </c>
      <c r="FN655">
        <v>20.4311</v>
      </c>
      <c r="FO655">
        <v>0</v>
      </c>
      <c r="FP655">
        <v>47.5</v>
      </c>
      <c r="FQ655">
        <v>420</v>
      </c>
      <c r="FR655">
        <v>15.1556</v>
      </c>
      <c r="FS655">
        <v>101.368</v>
      </c>
      <c r="FT655">
        <v>101.959</v>
      </c>
    </row>
    <row r="656" spans="1:176">
      <c r="A656">
        <v>640</v>
      </c>
      <c r="B656">
        <v>1626127592.6</v>
      </c>
      <c r="C656">
        <v>1278.09999990463</v>
      </c>
      <c r="D656" t="s">
        <v>1574</v>
      </c>
      <c r="E656" t="s">
        <v>1575</v>
      </c>
      <c r="F656">
        <v>1</v>
      </c>
      <c r="I656">
        <v>1626127591.6</v>
      </c>
      <c r="J656">
        <f>(K656)/1000</f>
        <v>0</v>
      </c>
      <c r="K656">
        <f>1000*CC656*AI656*(BY656-BZ656)/(100*BR656*(1000-AI656*BY656))</f>
        <v>0</v>
      </c>
      <c r="L656">
        <f>CC656*AI656*(BX656-BW656*(1000-AI656*BZ656)/(1000-AI656*BY656))/(100*BR656)</f>
        <v>0</v>
      </c>
      <c r="M656">
        <f>BW656 - IF(AI656&gt;1, L656*BR656*100.0/(AK656*CK656), 0)</f>
        <v>0</v>
      </c>
      <c r="N656">
        <f>((T656-J656/2)*M656-L656)/(T656+J656/2)</f>
        <v>0</v>
      </c>
      <c r="O656">
        <f>N656*(CD656+CE656)/1000.0</f>
        <v>0</v>
      </c>
      <c r="P656">
        <f>(BW656 - IF(AI656&gt;1, L656*BR656*100.0/(AK656*CK656), 0))*(CD656+CE656)/1000.0</f>
        <v>0</v>
      </c>
      <c r="Q656">
        <f>2.0/((1/S656-1/R656)+SIGN(S656)*SQRT((1/S656-1/R656)*(1/S656-1/R656) + 4*BS656/((BS656+1)*(BS656+1))*(2*1/S656*1/R656-1/R656*1/R656)))</f>
        <v>0</v>
      </c>
      <c r="R656">
        <f>IF(LEFT(BT656,1)&lt;&gt;"0",IF(LEFT(BT656,1)="1",3.0,BU656),$D$5+$E$5*(CK656*CD656/($K$5*1000))+$F$5*(CK656*CD656/($K$5*1000))*MAX(MIN(BR656,$J$5),$I$5)*MAX(MIN(BR656,$J$5),$I$5)+$G$5*MAX(MIN(BR656,$J$5),$I$5)*(CK656*CD656/($K$5*1000))+$H$5*(CK656*CD656/($K$5*1000))*(CK656*CD656/($K$5*1000)))</f>
        <v>0</v>
      </c>
      <c r="S656">
        <f>J656*(1000-(1000*0.61365*exp(17.502*W656/(240.97+W656))/(CD656+CE656)+BY656)/2)/(1000*0.61365*exp(17.502*W656/(240.97+W656))/(CD656+CE656)-BY656)</f>
        <v>0</v>
      </c>
      <c r="T656">
        <f>1/((BS656+1)/(Q656/1.6)+1/(R656/1.37)) + BS656/((BS656+1)/(Q656/1.6) + BS656/(R656/1.37))</f>
        <v>0</v>
      </c>
      <c r="U656">
        <f>(BN656*BQ656)</f>
        <v>0</v>
      </c>
      <c r="V656">
        <f>(CF656+(U656+2*0.95*5.67E-8*(((CF656+$B$7)+273)^4-(CF656+273)^4)-44100*J656)/(1.84*29.3*R656+8*0.95*5.67E-8*(CF656+273)^3))</f>
        <v>0</v>
      </c>
      <c r="W656">
        <f>($C$7*CG656+$D$7*CH656+$E$7*V656)</f>
        <v>0</v>
      </c>
      <c r="X656">
        <f>0.61365*exp(17.502*W656/(240.97+W656))</f>
        <v>0</v>
      </c>
      <c r="Y656">
        <f>(Z656/AA656*100)</f>
        <v>0</v>
      </c>
      <c r="Z656">
        <f>BY656*(CD656+CE656)/1000</f>
        <v>0</v>
      </c>
      <c r="AA656">
        <f>0.61365*exp(17.502*CF656/(240.97+CF656))</f>
        <v>0</v>
      </c>
      <c r="AB656">
        <f>(X656-BY656*(CD656+CE656)/1000)</f>
        <v>0</v>
      </c>
      <c r="AC656">
        <f>(-J656*44100)</f>
        <v>0</v>
      </c>
      <c r="AD656">
        <f>2*29.3*R656*0.92*(CF656-W656)</f>
        <v>0</v>
      </c>
      <c r="AE656">
        <f>2*0.95*5.67E-8*(((CF656+$B$7)+273)^4-(W656+273)^4)</f>
        <v>0</v>
      </c>
      <c r="AF656">
        <f>U656+AE656+AC656+AD656</f>
        <v>0</v>
      </c>
      <c r="AG656">
        <v>5</v>
      </c>
      <c r="AH656">
        <v>1</v>
      </c>
      <c r="AI656">
        <f>IF(AG656*$H$13&gt;=AK656,1.0,(AK656/(AK656-AG656*$H$13)))</f>
        <v>0</v>
      </c>
      <c r="AJ656">
        <f>(AI656-1)*100</f>
        <v>0</v>
      </c>
      <c r="AK656">
        <f>MAX(0,($B$13+$C$13*CK656)/(1+$D$13*CK656)*CD656/(CF656+273)*$E$13)</f>
        <v>0</v>
      </c>
      <c r="AL656" t="s">
        <v>292</v>
      </c>
      <c r="AM656" t="s">
        <v>292</v>
      </c>
      <c r="AN656">
        <v>0</v>
      </c>
      <c r="AO656">
        <v>0</v>
      </c>
      <c r="AP656">
        <f>1-AN656/AO656</f>
        <v>0</v>
      </c>
      <c r="AQ656">
        <v>0</v>
      </c>
      <c r="AR656" t="s">
        <v>292</v>
      </c>
      <c r="AS656" t="s">
        <v>292</v>
      </c>
      <c r="AT656">
        <v>0</v>
      </c>
      <c r="AU656">
        <v>0</v>
      </c>
      <c r="AV656">
        <f>1-AT656/AU656</f>
        <v>0</v>
      </c>
      <c r="AW656">
        <v>0.5</v>
      </c>
      <c r="AX656">
        <f>BO656</f>
        <v>0</v>
      </c>
      <c r="AY656">
        <f>L656</f>
        <v>0</v>
      </c>
      <c r="AZ656">
        <f>AV656*AW656*AX656</f>
        <v>0</v>
      </c>
      <c r="BA656">
        <f>(AY656-AQ656)/AX656</f>
        <v>0</v>
      </c>
      <c r="BB656">
        <f>(AO656-AU656)/AU656</f>
        <v>0</v>
      </c>
      <c r="BC656">
        <f>AN656/(AP656+AN656/AU656)</f>
        <v>0</v>
      </c>
      <c r="BD656" t="s">
        <v>292</v>
      </c>
      <c r="BE656">
        <v>0</v>
      </c>
      <c r="BF656">
        <f>IF(BE656&lt;&gt;0, BE656, BC656)</f>
        <v>0</v>
      </c>
      <c r="BG656">
        <f>1-BF656/AU656</f>
        <v>0</v>
      </c>
      <c r="BH656">
        <f>(AU656-AT656)/(AU656-BF656)</f>
        <v>0</v>
      </c>
      <c r="BI656">
        <f>(AO656-AU656)/(AO656-BF656)</f>
        <v>0</v>
      </c>
      <c r="BJ656">
        <f>(AU656-AT656)/(AU656-AN656)</f>
        <v>0</v>
      </c>
      <c r="BK656">
        <f>(AO656-AU656)/(AO656-AN656)</f>
        <v>0</v>
      </c>
      <c r="BL656">
        <f>(BH656*BF656/AT656)</f>
        <v>0</v>
      </c>
      <c r="BM656">
        <f>(1-BL656)</f>
        <v>0</v>
      </c>
      <c r="BN656">
        <f>$B$11*CL656+$C$11*CM656+$F$11*CN656*(1-CQ656)</f>
        <v>0</v>
      </c>
      <c r="BO656">
        <f>BN656*BP656</f>
        <v>0</v>
      </c>
      <c r="BP656">
        <f>($B$11*$D$9+$C$11*$D$9+$F$11*((DA656+CS656)/MAX(DA656+CS656+DB656, 0.1)*$I$9+DB656/MAX(DA656+CS656+DB656, 0.1)*$J$9))/($B$11+$C$11+$F$11)</f>
        <v>0</v>
      </c>
      <c r="BQ656">
        <f>($B$11*$K$9+$C$11*$K$9+$F$11*((DA656+CS656)/MAX(DA656+CS656+DB656, 0.1)*$P$9+DB656/MAX(DA656+CS656+DB656, 0.1)*$Q$9))/($B$11+$C$11+$F$11)</f>
        <v>0</v>
      </c>
      <c r="BR656">
        <v>6</v>
      </c>
      <c r="BS656">
        <v>0.5</v>
      </c>
      <c r="BT656" t="s">
        <v>293</v>
      </c>
      <c r="BU656">
        <v>2</v>
      </c>
      <c r="BV656">
        <v>1626127591.6</v>
      </c>
      <c r="BW656">
        <v>400.868666666667</v>
      </c>
      <c r="BX656">
        <v>419.962666666667</v>
      </c>
      <c r="BY656">
        <v>22.4360666666667</v>
      </c>
      <c r="BZ656">
        <v>15.0103333333333</v>
      </c>
      <c r="CA656">
        <v>398.740666666667</v>
      </c>
      <c r="CB656">
        <v>22.3346666666667</v>
      </c>
      <c r="CC656">
        <v>900.007</v>
      </c>
      <c r="CD656">
        <v>100.771666666667</v>
      </c>
      <c r="CE656">
        <v>0.114545333333333</v>
      </c>
      <c r="CF656">
        <v>37.6293666666667</v>
      </c>
      <c r="CG656">
        <v>34.7350666666667</v>
      </c>
      <c r="CH656">
        <v>999.9</v>
      </c>
      <c r="CI656">
        <v>0</v>
      </c>
      <c r="CJ656">
        <v>0</v>
      </c>
      <c r="CK656">
        <v>9999.96666666667</v>
      </c>
      <c r="CL656">
        <v>0</v>
      </c>
      <c r="CM656">
        <v>0.221023</v>
      </c>
      <c r="CN656">
        <v>1460.04666666667</v>
      </c>
      <c r="CO656">
        <v>0.972993666666667</v>
      </c>
      <c r="CP656">
        <v>0.0270060333333333</v>
      </c>
      <c r="CQ656">
        <v>0</v>
      </c>
      <c r="CR656">
        <v>882.046333333333</v>
      </c>
      <c r="CS656">
        <v>4.99999</v>
      </c>
      <c r="CT656">
        <v>13019</v>
      </c>
      <c r="CU656">
        <v>12728.7333333333</v>
      </c>
      <c r="CV656">
        <v>42.229</v>
      </c>
      <c r="CW656">
        <v>43.312</v>
      </c>
      <c r="CX656">
        <v>42.937</v>
      </c>
      <c r="CY656">
        <v>43.125</v>
      </c>
      <c r="CZ656">
        <v>45.125</v>
      </c>
      <c r="DA656">
        <v>1415.75333333333</v>
      </c>
      <c r="DB656">
        <v>39.2933333333333</v>
      </c>
      <c r="DC656">
        <v>0</v>
      </c>
      <c r="DD656">
        <v>1626127602.1</v>
      </c>
      <c r="DE656">
        <v>0</v>
      </c>
      <c r="DF656">
        <v>882.121769230769</v>
      </c>
      <c r="DG656">
        <v>-1.82133333550749</v>
      </c>
      <c r="DH656">
        <v>-30.7863248134892</v>
      </c>
      <c r="DI656">
        <v>13021.65</v>
      </c>
      <c r="DJ656">
        <v>15</v>
      </c>
      <c r="DK656">
        <v>1626126261</v>
      </c>
      <c r="DL656" t="s">
        <v>294</v>
      </c>
      <c r="DM656">
        <v>1626126255</v>
      </c>
      <c r="DN656">
        <v>1626126261</v>
      </c>
      <c r="DO656">
        <v>7</v>
      </c>
      <c r="DP656">
        <v>0.339</v>
      </c>
      <c r="DQ656">
        <v>0.02</v>
      </c>
      <c r="DR656">
        <v>2.158</v>
      </c>
      <c r="DS656">
        <v>-0.064</v>
      </c>
      <c r="DT656">
        <v>420</v>
      </c>
      <c r="DU656">
        <v>4</v>
      </c>
      <c r="DV656">
        <v>0.09</v>
      </c>
      <c r="DW656">
        <v>0.05</v>
      </c>
      <c r="DX656">
        <v>-19.1175024390244</v>
      </c>
      <c r="DY656">
        <v>0.11113170731703</v>
      </c>
      <c r="DZ656">
        <v>0.023862854978181</v>
      </c>
      <c r="EA656">
        <v>1</v>
      </c>
      <c r="EB656">
        <v>882.259757575758</v>
      </c>
      <c r="EC656">
        <v>-2.04365334234667</v>
      </c>
      <c r="ED656">
        <v>0.254812471782565</v>
      </c>
      <c r="EE656">
        <v>1</v>
      </c>
      <c r="EF656">
        <v>7.38723951219512</v>
      </c>
      <c r="EG656">
        <v>0.210450731707319</v>
      </c>
      <c r="EH656">
        <v>0.0221764232035626</v>
      </c>
      <c r="EI656">
        <v>0</v>
      </c>
      <c r="EJ656">
        <v>2</v>
      </c>
      <c r="EK656">
        <v>3</v>
      </c>
      <c r="EL656" t="s">
        <v>340</v>
      </c>
      <c r="EM656">
        <v>100</v>
      </c>
      <c r="EN656">
        <v>100</v>
      </c>
      <c r="EO656">
        <v>2.128</v>
      </c>
      <c r="EP656">
        <v>0.1016</v>
      </c>
      <c r="EQ656">
        <v>1.36772170046793</v>
      </c>
      <c r="ER656">
        <v>0.00225868272383977</v>
      </c>
      <c r="ES656">
        <v>-9.96746185667655e-07</v>
      </c>
      <c r="ET656">
        <v>2.83711317370827e-10</v>
      </c>
      <c r="EU656">
        <v>-0.063082517618382</v>
      </c>
      <c r="EV656">
        <v>-0.00217948432402501</v>
      </c>
      <c r="EW656">
        <v>0.000453263451741206</v>
      </c>
      <c r="EX656">
        <v>-1.16319206543697e-06</v>
      </c>
      <c r="EY656">
        <v>-2</v>
      </c>
      <c r="EZ656">
        <v>2196</v>
      </c>
      <c r="FA656">
        <v>1</v>
      </c>
      <c r="FB656">
        <v>25</v>
      </c>
      <c r="FC656">
        <v>22.3</v>
      </c>
      <c r="FD656">
        <v>22.2</v>
      </c>
      <c r="FE656">
        <v>18</v>
      </c>
      <c r="FF656">
        <v>953.17</v>
      </c>
      <c r="FG656">
        <v>441.681</v>
      </c>
      <c r="FH656">
        <v>46.0988</v>
      </c>
      <c r="FI656">
        <v>26.2843</v>
      </c>
      <c r="FJ656">
        <v>30.0007</v>
      </c>
      <c r="FK656">
        <v>26.0229</v>
      </c>
      <c r="FL656">
        <v>26.0192</v>
      </c>
      <c r="FM656">
        <v>25.5356</v>
      </c>
      <c r="FN656">
        <v>20.4311</v>
      </c>
      <c r="FO656">
        <v>0</v>
      </c>
      <c r="FP656">
        <v>47.5</v>
      </c>
      <c r="FQ656">
        <v>420</v>
      </c>
      <c r="FR656">
        <v>15.1651</v>
      </c>
      <c r="FS656">
        <v>101.367</v>
      </c>
      <c r="FT656">
        <v>101.958</v>
      </c>
    </row>
    <row r="657" spans="1:176">
      <c r="A657">
        <v>641</v>
      </c>
      <c r="B657">
        <v>1626127594.6</v>
      </c>
      <c r="C657">
        <v>1280.09999990463</v>
      </c>
      <c r="D657" t="s">
        <v>1576</v>
      </c>
      <c r="E657" t="s">
        <v>1577</v>
      </c>
      <c r="F657">
        <v>1</v>
      </c>
      <c r="I657">
        <v>1626127593.6</v>
      </c>
      <c r="J657">
        <f>(K657)/1000</f>
        <v>0</v>
      </c>
      <c r="K657">
        <f>1000*CC657*AI657*(BY657-BZ657)/(100*BR657*(1000-AI657*BY657))</f>
        <v>0</v>
      </c>
      <c r="L657">
        <f>CC657*AI657*(BX657-BW657*(1000-AI657*BZ657)/(1000-AI657*BY657))/(100*BR657)</f>
        <v>0</v>
      </c>
      <c r="M657">
        <f>BW657 - IF(AI657&gt;1, L657*BR657*100.0/(AK657*CK657), 0)</f>
        <v>0</v>
      </c>
      <c r="N657">
        <f>((T657-J657/2)*M657-L657)/(T657+J657/2)</f>
        <v>0</v>
      </c>
      <c r="O657">
        <f>N657*(CD657+CE657)/1000.0</f>
        <v>0</v>
      </c>
      <c r="P657">
        <f>(BW657 - IF(AI657&gt;1, L657*BR657*100.0/(AK657*CK657), 0))*(CD657+CE657)/1000.0</f>
        <v>0</v>
      </c>
      <c r="Q657">
        <f>2.0/((1/S657-1/R657)+SIGN(S657)*SQRT((1/S657-1/R657)*(1/S657-1/R657) + 4*BS657/((BS657+1)*(BS657+1))*(2*1/S657*1/R657-1/R657*1/R657)))</f>
        <v>0</v>
      </c>
      <c r="R657">
        <f>IF(LEFT(BT657,1)&lt;&gt;"0",IF(LEFT(BT657,1)="1",3.0,BU657),$D$5+$E$5*(CK657*CD657/($K$5*1000))+$F$5*(CK657*CD657/($K$5*1000))*MAX(MIN(BR657,$J$5),$I$5)*MAX(MIN(BR657,$J$5),$I$5)+$G$5*MAX(MIN(BR657,$J$5),$I$5)*(CK657*CD657/($K$5*1000))+$H$5*(CK657*CD657/($K$5*1000))*(CK657*CD657/($K$5*1000)))</f>
        <v>0</v>
      </c>
      <c r="S657">
        <f>J657*(1000-(1000*0.61365*exp(17.502*W657/(240.97+W657))/(CD657+CE657)+BY657)/2)/(1000*0.61365*exp(17.502*W657/(240.97+W657))/(CD657+CE657)-BY657)</f>
        <v>0</v>
      </c>
      <c r="T657">
        <f>1/((BS657+1)/(Q657/1.6)+1/(R657/1.37)) + BS657/((BS657+1)/(Q657/1.6) + BS657/(R657/1.37))</f>
        <v>0</v>
      </c>
      <c r="U657">
        <f>(BN657*BQ657)</f>
        <v>0</v>
      </c>
      <c r="V657">
        <f>(CF657+(U657+2*0.95*5.67E-8*(((CF657+$B$7)+273)^4-(CF657+273)^4)-44100*J657)/(1.84*29.3*R657+8*0.95*5.67E-8*(CF657+273)^3))</f>
        <v>0</v>
      </c>
      <c r="W657">
        <f>($C$7*CG657+$D$7*CH657+$E$7*V657)</f>
        <v>0</v>
      </c>
      <c r="X657">
        <f>0.61365*exp(17.502*W657/(240.97+W657))</f>
        <v>0</v>
      </c>
      <c r="Y657">
        <f>(Z657/AA657*100)</f>
        <v>0</v>
      </c>
      <c r="Z657">
        <f>BY657*(CD657+CE657)/1000</f>
        <v>0</v>
      </c>
      <c r="AA657">
        <f>0.61365*exp(17.502*CF657/(240.97+CF657))</f>
        <v>0</v>
      </c>
      <c r="AB657">
        <f>(X657-BY657*(CD657+CE657)/1000)</f>
        <v>0</v>
      </c>
      <c r="AC657">
        <f>(-J657*44100)</f>
        <v>0</v>
      </c>
      <c r="AD657">
        <f>2*29.3*R657*0.92*(CF657-W657)</f>
        <v>0</v>
      </c>
      <c r="AE657">
        <f>2*0.95*5.67E-8*(((CF657+$B$7)+273)^4-(W657+273)^4)</f>
        <v>0</v>
      </c>
      <c r="AF657">
        <f>U657+AE657+AC657+AD657</f>
        <v>0</v>
      </c>
      <c r="AG657">
        <v>5</v>
      </c>
      <c r="AH657">
        <v>1</v>
      </c>
      <c r="AI657">
        <f>IF(AG657*$H$13&gt;=AK657,1.0,(AK657/(AK657-AG657*$H$13)))</f>
        <v>0</v>
      </c>
      <c r="AJ657">
        <f>(AI657-1)*100</f>
        <v>0</v>
      </c>
      <c r="AK657">
        <f>MAX(0,($B$13+$C$13*CK657)/(1+$D$13*CK657)*CD657/(CF657+273)*$E$13)</f>
        <v>0</v>
      </c>
      <c r="AL657" t="s">
        <v>292</v>
      </c>
      <c r="AM657" t="s">
        <v>292</v>
      </c>
      <c r="AN657">
        <v>0</v>
      </c>
      <c r="AO657">
        <v>0</v>
      </c>
      <c r="AP657">
        <f>1-AN657/AO657</f>
        <v>0</v>
      </c>
      <c r="AQ657">
        <v>0</v>
      </c>
      <c r="AR657" t="s">
        <v>292</v>
      </c>
      <c r="AS657" t="s">
        <v>292</v>
      </c>
      <c r="AT657">
        <v>0</v>
      </c>
      <c r="AU657">
        <v>0</v>
      </c>
      <c r="AV657">
        <f>1-AT657/AU657</f>
        <v>0</v>
      </c>
      <c r="AW657">
        <v>0.5</v>
      </c>
      <c r="AX657">
        <f>BO657</f>
        <v>0</v>
      </c>
      <c r="AY657">
        <f>L657</f>
        <v>0</v>
      </c>
      <c r="AZ657">
        <f>AV657*AW657*AX657</f>
        <v>0</v>
      </c>
      <c r="BA657">
        <f>(AY657-AQ657)/AX657</f>
        <v>0</v>
      </c>
      <c r="BB657">
        <f>(AO657-AU657)/AU657</f>
        <v>0</v>
      </c>
      <c r="BC657">
        <f>AN657/(AP657+AN657/AU657)</f>
        <v>0</v>
      </c>
      <c r="BD657" t="s">
        <v>292</v>
      </c>
      <c r="BE657">
        <v>0</v>
      </c>
      <c r="BF657">
        <f>IF(BE657&lt;&gt;0, BE657, BC657)</f>
        <v>0</v>
      </c>
      <c r="BG657">
        <f>1-BF657/AU657</f>
        <v>0</v>
      </c>
      <c r="BH657">
        <f>(AU657-AT657)/(AU657-BF657)</f>
        <v>0</v>
      </c>
      <c r="BI657">
        <f>(AO657-AU657)/(AO657-BF657)</f>
        <v>0</v>
      </c>
      <c r="BJ657">
        <f>(AU657-AT657)/(AU657-AN657)</f>
        <v>0</v>
      </c>
      <c r="BK657">
        <f>(AO657-AU657)/(AO657-AN657)</f>
        <v>0</v>
      </c>
      <c r="BL657">
        <f>(BH657*BF657/AT657)</f>
        <v>0</v>
      </c>
      <c r="BM657">
        <f>(1-BL657)</f>
        <v>0</v>
      </c>
      <c r="BN657">
        <f>$B$11*CL657+$C$11*CM657+$F$11*CN657*(1-CQ657)</f>
        <v>0</v>
      </c>
      <c r="BO657">
        <f>BN657*BP657</f>
        <v>0</v>
      </c>
      <c r="BP657">
        <f>($B$11*$D$9+$C$11*$D$9+$F$11*((DA657+CS657)/MAX(DA657+CS657+DB657, 0.1)*$I$9+DB657/MAX(DA657+CS657+DB657, 0.1)*$J$9))/($B$11+$C$11+$F$11)</f>
        <v>0</v>
      </c>
      <c r="BQ657">
        <f>($B$11*$K$9+$C$11*$K$9+$F$11*((DA657+CS657)/MAX(DA657+CS657+DB657, 0.1)*$P$9+DB657/MAX(DA657+CS657+DB657, 0.1)*$Q$9))/($B$11+$C$11+$F$11)</f>
        <v>0</v>
      </c>
      <c r="BR657">
        <v>6</v>
      </c>
      <c r="BS657">
        <v>0.5</v>
      </c>
      <c r="BT657" t="s">
        <v>293</v>
      </c>
      <c r="BU657">
        <v>2</v>
      </c>
      <c r="BV657">
        <v>1626127593.6</v>
      </c>
      <c r="BW657">
        <v>400.845666666667</v>
      </c>
      <c r="BX657">
        <v>419.952</v>
      </c>
      <c r="BY657">
        <v>22.4636666666667</v>
      </c>
      <c r="BZ657">
        <v>15.036</v>
      </c>
      <c r="CA657">
        <v>398.717666666667</v>
      </c>
      <c r="CB657">
        <v>22.3618</v>
      </c>
      <c r="CC657">
        <v>900.034333333333</v>
      </c>
      <c r="CD657">
        <v>100.771</v>
      </c>
      <c r="CE657">
        <v>0.115124333333333</v>
      </c>
      <c r="CF657">
        <v>37.6534</v>
      </c>
      <c r="CG657">
        <v>34.7559</v>
      </c>
      <c r="CH657">
        <v>999.9</v>
      </c>
      <c r="CI657">
        <v>0</v>
      </c>
      <c r="CJ657">
        <v>0</v>
      </c>
      <c r="CK657">
        <v>10002.9</v>
      </c>
      <c r="CL657">
        <v>0</v>
      </c>
      <c r="CM657">
        <v>0.221023</v>
      </c>
      <c r="CN657">
        <v>1459.97</v>
      </c>
      <c r="CO657">
        <v>0.972993666666667</v>
      </c>
      <c r="CP657">
        <v>0.0270060333333333</v>
      </c>
      <c r="CQ657">
        <v>0</v>
      </c>
      <c r="CR657">
        <v>881.695333333333</v>
      </c>
      <c r="CS657">
        <v>4.99999</v>
      </c>
      <c r="CT657">
        <v>13017.2</v>
      </c>
      <c r="CU657">
        <v>12728.0333333333</v>
      </c>
      <c r="CV657">
        <v>42.25</v>
      </c>
      <c r="CW657">
        <v>43.333</v>
      </c>
      <c r="CX657">
        <v>42.937</v>
      </c>
      <c r="CY657">
        <v>43.125</v>
      </c>
      <c r="CZ657">
        <v>45.125</v>
      </c>
      <c r="DA657">
        <v>1415.68</v>
      </c>
      <c r="DB657">
        <v>39.29</v>
      </c>
      <c r="DC657">
        <v>0</v>
      </c>
      <c r="DD657">
        <v>1626127603.9</v>
      </c>
      <c r="DE657">
        <v>0</v>
      </c>
      <c r="DF657">
        <v>882.07096</v>
      </c>
      <c r="DG657">
        <v>-2.42599999719837</v>
      </c>
      <c r="DH657">
        <v>-31.6846153079262</v>
      </c>
      <c r="DI657">
        <v>13020.556</v>
      </c>
      <c r="DJ657">
        <v>15</v>
      </c>
      <c r="DK657">
        <v>1626126261</v>
      </c>
      <c r="DL657" t="s">
        <v>294</v>
      </c>
      <c r="DM657">
        <v>1626126255</v>
      </c>
      <c r="DN657">
        <v>1626126261</v>
      </c>
      <c r="DO657">
        <v>7</v>
      </c>
      <c r="DP657">
        <v>0.339</v>
      </c>
      <c r="DQ657">
        <v>0.02</v>
      </c>
      <c r="DR657">
        <v>2.158</v>
      </c>
      <c r="DS657">
        <v>-0.064</v>
      </c>
      <c r="DT657">
        <v>420</v>
      </c>
      <c r="DU657">
        <v>4</v>
      </c>
      <c r="DV657">
        <v>0.09</v>
      </c>
      <c r="DW657">
        <v>0.05</v>
      </c>
      <c r="DX657">
        <v>-19.1100487804878</v>
      </c>
      <c r="DY657">
        <v>0.033921951219481</v>
      </c>
      <c r="DZ657">
        <v>0.0148301295481608</v>
      </c>
      <c r="EA657">
        <v>1</v>
      </c>
      <c r="EB657">
        <v>882.182848484848</v>
      </c>
      <c r="EC657">
        <v>-1.91313785459802</v>
      </c>
      <c r="ED657">
        <v>0.249050332166505</v>
      </c>
      <c r="EE657">
        <v>1</v>
      </c>
      <c r="EF657">
        <v>7.39299219512195</v>
      </c>
      <c r="EG657">
        <v>0.235007874564473</v>
      </c>
      <c r="EH657">
        <v>0.0239561879080099</v>
      </c>
      <c r="EI657">
        <v>0</v>
      </c>
      <c r="EJ657">
        <v>2</v>
      </c>
      <c r="EK657">
        <v>3</v>
      </c>
      <c r="EL657" t="s">
        <v>340</v>
      </c>
      <c r="EM657">
        <v>100</v>
      </c>
      <c r="EN657">
        <v>100</v>
      </c>
      <c r="EO657">
        <v>2.128</v>
      </c>
      <c r="EP657">
        <v>0.102</v>
      </c>
      <c r="EQ657">
        <v>1.36772170046793</v>
      </c>
      <c r="ER657">
        <v>0.00225868272383977</v>
      </c>
      <c r="ES657">
        <v>-9.96746185667655e-07</v>
      </c>
      <c r="ET657">
        <v>2.83711317370827e-10</v>
      </c>
      <c r="EU657">
        <v>-0.063082517618382</v>
      </c>
      <c r="EV657">
        <v>-0.00217948432402501</v>
      </c>
      <c r="EW657">
        <v>0.000453263451741206</v>
      </c>
      <c r="EX657">
        <v>-1.16319206543697e-06</v>
      </c>
      <c r="EY657">
        <v>-2</v>
      </c>
      <c r="EZ657">
        <v>2196</v>
      </c>
      <c r="FA657">
        <v>1</v>
      </c>
      <c r="FB657">
        <v>25</v>
      </c>
      <c r="FC657">
        <v>22.3</v>
      </c>
      <c r="FD657">
        <v>22.2</v>
      </c>
      <c r="FE657">
        <v>18</v>
      </c>
      <c r="FF657">
        <v>953.199</v>
      </c>
      <c r="FG657">
        <v>441.723</v>
      </c>
      <c r="FH657">
        <v>46.1211</v>
      </c>
      <c r="FI657">
        <v>26.2884</v>
      </c>
      <c r="FJ657">
        <v>30.0007</v>
      </c>
      <c r="FK657">
        <v>26.0259</v>
      </c>
      <c r="FL657">
        <v>26.0224</v>
      </c>
      <c r="FM657">
        <v>25.5347</v>
      </c>
      <c r="FN657">
        <v>20.1285</v>
      </c>
      <c r="FO657">
        <v>0</v>
      </c>
      <c r="FP657">
        <v>47.5</v>
      </c>
      <c r="FQ657">
        <v>420</v>
      </c>
      <c r="FR657">
        <v>15.1616</v>
      </c>
      <c r="FS657">
        <v>101.366</v>
      </c>
      <c r="FT657">
        <v>101.957</v>
      </c>
    </row>
    <row r="658" spans="1:176">
      <c r="A658">
        <v>642</v>
      </c>
      <c r="B658">
        <v>1626127596.6</v>
      </c>
      <c r="C658">
        <v>1282.09999990463</v>
      </c>
      <c r="D658" t="s">
        <v>1578</v>
      </c>
      <c r="E658" t="s">
        <v>1579</v>
      </c>
      <c r="F658">
        <v>1</v>
      </c>
      <c r="I658">
        <v>1626127595.6</v>
      </c>
      <c r="J658">
        <f>(K658)/1000</f>
        <v>0</v>
      </c>
      <c r="K658">
        <f>1000*CC658*AI658*(BY658-BZ658)/(100*BR658*(1000-AI658*BY658))</f>
        <v>0</v>
      </c>
      <c r="L658">
        <f>CC658*AI658*(BX658-BW658*(1000-AI658*BZ658)/(1000-AI658*BY658))/(100*BR658)</f>
        <v>0</v>
      </c>
      <c r="M658">
        <f>BW658 - IF(AI658&gt;1, L658*BR658*100.0/(AK658*CK658), 0)</f>
        <v>0</v>
      </c>
      <c r="N658">
        <f>((T658-J658/2)*M658-L658)/(T658+J658/2)</f>
        <v>0</v>
      </c>
      <c r="O658">
        <f>N658*(CD658+CE658)/1000.0</f>
        <v>0</v>
      </c>
      <c r="P658">
        <f>(BW658 - IF(AI658&gt;1, L658*BR658*100.0/(AK658*CK658), 0))*(CD658+CE658)/1000.0</f>
        <v>0</v>
      </c>
      <c r="Q658">
        <f>2.0/((1/S658-1/R658)+SIGN(S658)*SQRT((1/S658-1/R658)*(1/S658-1/R658) + 4*BS658/((BS658+1)*(BS658+1))*(2*1/S658*1/R658-1/R658*1/R658)))</f>
        <v>0</v>
      </c>
      <c r="R658">
        <f>IF(LEFT(BT658,1)&lt;&gt;"0",IF(LEFT(BT658,1)="1",3.0,BU658),$D$5+$E$5*(CK658*CD658/($K$5*1000))+$F$5*(CK658*CD658/($K$5*1000))*MAX(MIN(BR658,$J$5),$I$5)*MAX(MIN(BR658,$J$5),$I$5)+$G$5*MAX(MIN(BR658,$J$5),$I$5)*(CK658*CD658/($K$5*1000))+$H$5*(CK658*CD658/($K$5*1000))*(CK658*CD658/($K$5*1000)))</f>
        <v>0</v>
      </c>
      <c r="S658">
        <f>J658*(1000-(1000*0.61365*exp(17.502*W658/(240.97+W658))/(CD658+CE658)+BY658)/2)/(1000*0.61365*exp(17.502*W658/(240.97+W658))/(CD658+CE658)-BY658)</f>
        <v>0</v>
      </c>
      <c r="T658">
        <f>1/((BS658+1)/(Q658/1.6)+1/(R658/1.37)) + BS658/((BS658+1)/(Q658/1.6) + BS658/(R658/1.37))</f>
        <v>0</v>
      </c>
      <c r="U658">
        <f>(BN658*BQ658)</f>
        <v>0</v>
      </c>
      <c r="V658">
        <f>(CF658+(U658+2*0.95*5.67E-8*(((CF658+$B$7)+273)^4-(CF658+273)^4)-44100*J658)/(1.84*29.3*R658+8*0.95*5.67E-8*(CF658+273)^3))</f>
        <v>0</v>
      </c>
      <c r="W658">
        <f>($C$7*CG658+$D$7*CH658+$E$7*V658)</f>
        <v>0</v>
      </c>
      <c r="X658">
        <f>0.61365*exp(17.502*W658/(240.97+W658))</f>
        <v>0</v>
      </c>
      <c r="Y658">
        <f>(Z658/AA658*100)</f>
        <v>0</v>
      </c>
      <c r="Z658">
        <f>BY658*(CD658+CE658)/1000</f>
        <v>0</v>
      </c>
      <c r="AA658">
        <f>0.61365*exp(17.502*CF658/(240.97+CF658))</f>
        <v>0</v>
      </c>
      <c r="AB658">
        <f>(X658-BY658*(CD658+CE658)/1000)</f>
        <v>0</v>
      </c>
      <c r="AC658">
        <f>(-J658*44100)</f>
        <v>0</v>
      </c>
      <c r="AD658">
        <f>2*29.3*R658*0.92*(CF658-W658)</f>
        <v>0</v>
      </c>
      <c r="AE658">
        <f>2*0.95*5.67E-8*(((CF658+$B$7)+273)^4-(W658+273)^4)</f>
        <v>0</v>
      </c>
      <c r="AF658">
        <f>U658+AE658+AC658+AD658</f>
        <v>0</v>
      </c>
      <c r="AG658">
        <v>5</v>
      </c>
      <c r="AH658">
        <v>1</v>
      </c>
      <c r="AI658">
        <f>IF(AG658*$H$13&gt;=AK658,1.0,(AK658/(AK658-AG658*$H$13)))</f>
        <v>0</v>
      </c>
      <c r="AJ658">
        <f>(AI658-1)*100</f>
        <v>0</v>
      </c>
      <c r="AK658">
        <f>MAX(0,($B$13+$C$13*CK658)/(1+$D$13*CK658)*CD658/(CF658+273)*$E$13)</f>
        <v>0</v>
      </c>
      <c r="AL658" t="s">
        <v>292</v>
      </c>
      <c r="AM658" t="s">
        <v>292</v>
      </c>
      <c r="AN658">
        <v>0</v>
      </c>
      <c r="AO658">
        <v>0</v>
      </c>
      <c r="AP658">
        <f>1-AN658/AO658</f>
        <v>0</v>
      </c>
      <c r="AQ658">
        <v>0</v>
      </c>
      <c r="AR658" t="s">
        <v>292</v>
      </c>
      <c r="AS658" t="s">
        <v>292</v>
      </c>
      <c r="AT658">
        <v>0</v>
      </c>
      <c r="AU658">
        <v>0</v>
      </c>
      <c r="AV658">
        <f>1-AT658/AU658</f>
        <v>0</v>
      </c>
      <c r="AW658">
        <v>0.5</v>
      </c>
      <c r="AX658">
        <f>BO658</f>
        <v>0</v>
      </c>
      <c r="AY658">
        <f>L658</f>
        <v>0</v>
      </c>
      <c r="AZ658">
        <f>AV658*AW658*AX658</f>
        <v>0</v>
      </c>
      <c r="BA658">
        <f>(AY658-AQ658)/AX658</f>
        <v>0</v>
      </c>
      <c r="BB658">
        <f>(AO658-AU658)/AU658</f>
        <v>0</v>
      </c>
      <c r="BC658">
        <f>AN658/(AP658+AN658/AU658)</f>
        <v>0</v>
      </c>
      <c r="BD658" t="s">
        <v>292</v>
      </c>
      <c r="BE658">
        <v>0</v>
      </c>
      <c r="BF658">
        <f>IF(BE658&lt;&gt;0, BE658, BC658)</f>
        <v>0</v>
      </c>
      <c r="BG658">
        <f>1-BF658/AU658</f>
        <v>0</v>
      </c>
      <c r="BH658">
        <f>(AU658-AT658)/(AU658-BF658)</f>
        <v>0</v>
      </c>
      <c r="BI658">
        <f>(AO658-AU658)/(AO658-BF658)</f>
        <v>0</v>
      </c>
      <c r="BJ658">
        <f>(AU658-AT658)/(AU658-AN658)</f>
        <v>0</v>
      </c>
      <c r="BK658">
        <f>(AO658-AU658)/(AO658-AN658)</f>
        <v>0</v>
      </c>
      <c r="BL658">
        <f>(BH658*BF658/AT658)</f>
        <v>0</v>
      </c>
      <c r="BM658">
        <f>(1-BL658)</f>
        <v>0</v>
      </c>
      <c r="BN658">
        <f>$B$11*CL658+$C$11*CM658+$F$11*CN658*(1-CQ658)</f>
        <v>0</v>
      </c>
      <c r="BO658">
        <f>BN658*BP658</f>
        <v>0</v>
      </c>
      <c r="BP658">
        <f>($B$11*$D$9+$C$11*$D$9+$F$11*((DA658+CS658)/MAX(DA658+CS658+DB658, 0.1)*$I$9+DB658/MAX(DA658+CS658+DB658, 0.1)*$J$9))/($B$11+$C$11+$F$11)</f>
        <v>0</v>
      </c>
      <c r="BQ658">
        <f>($B$11*$K$9+$C$11*$K$9+$F$11*((DA658+CS658)/MAX(DA658+CS658+DB658, 0.1)*$P$9+DB658/MAX(DA658+CS658+DB658, 0.1)*$Q$9))/($B$11+$C$11+$F$11)</f>
        <v>0</v>
      </c>
      <c r="BR658">
        <v>6</v>
      </c>
      <c r="BS658">
        <v>0.5</v>
      </c>
      <c r="BT658" t="s">
        <v>293</v>
      </c>
      <c r="BU658">
        <v>2</v>
      </c>
      <c r="BV658">
        <v>1626127595.6</v>
      </c>
      <c r="BW658">
        <v>400.851666666667</v>
      </c>
      <c r="BX658">
        <v>419.974666666667</v>
      </c>
      <c r="BY658">
        <v>22.4906333333333</v>
      </c>
      <c r="BZ658">
        <v>15.0567</v>
      </c>
      <c r="CA658">
        <v>398.723666666667</v>
      </c>
      <c r="CB658">
        <v>22.3883333333333</v>
      </c>
      <c r="CC658">
        <v>900.001666666667</v>
      </c>
      <c r="CD658">
        <v>100.771333333333</v>
      </c>
      <c r="CE658">
        <v>0.114409333333333</v>
      </c>
      <c r="CF658">
        <v>37.6725666666667</v>
      </c>
      <c r="CG658">
        <v>34.7803</v>
      </c>
      <c r="CH658">
        <v>999.9</v>
      </c>
      <c r="CI658">
        <v>0</v>
      </c>
      <c r="CJ658">
        <v>0</v>
      </c>
      <c r="CK658">
        <v>10029.6</v>
      </c>
      <c r="CL658">
        <v>0</v>
      </c>
      <c r="CM658">
        <v>0.221023</v>
      </c>
      <c r="CN658">
        <v>1460.03</v>
      </c>
      <c r="CO658">
        <v>0.972992</v>
      </c>
      <c r="CP658">
        <v>0.0270076</v>
      </c>
      <c r="CQ658">
        <v>0</v>
      </c>
      <c r="CR658">
        <v>881.831666666667</v>
      </c>
      <c r="CS658">
        <v>4.99999</v>
      </c>
      <c r="CT658">
        <v>13016.8</v>
      </c>
      <c r="CU658">
        <v>12728.6</v>
      </c>
      <c r="CV658">
        <v>42.25</v>
      </c>
      <c r="CW658">
        <v>43.375</v>
      </c>
      <c r="CX658">
        <v>42.937</v>
      </c>
      <c r="CY658">
        <v>43.187</v>
      </c>
      <c r="CZ658">
        <v>45.125</v>
      </c>
      <c r="DA658">
        <v>1415.73333333333</v>
      </c>
      <c r="DB658">
        <v>39.2966666666667</v>
      </c>
      <c r="DC658">
        <v>0</v>
      </c>
      <c r="DD658">
        <v>1626127605.7</v>
      </c>
      <c r="DE658">
        <v>0</v>
      </c>
      <c r="DF658">
        <v>882.011115384616</v>
      </c>
      <c r="DG658">
        <v>-2.14232478857737</v>
      </c>
      <c r="DH658">
        <v>-28.8307692395754</v>
      </c>
      <c r="DI658">
        <v>13019.8115384615</v>
      </c>
      <c r="DJ658">
        <v>15</v>
      </c>
      <c r="DK658">
        <v>1626126261</v>
      </c>
      <c r="DL658" t="s">
        <v>294</v>
      </c>
      <c r="DM658">
        <v>1626126255</v>
      </c>
      <c r="DN658">
        <v>1626126261</v>
      </c>
      <c r="DO658">
        <v>7</v>
      </c>
      <c r="DP658">
        <v>0.339</v>
      </c>
      <c r="DQ658">
        <v>0.02</v>
      </c>
      <c r="DR658">
        <v>2.158</v>
      </c>
      <c r="DS658">
        <v>-0.064</v>
      </c>
      <c r="DT658">
        <v>420</v>
      </c>
      <c r="DU658">
        <v>4</v>
      </c>
      <c r="DV658">
        <v>0.09</v>
      </c>
      <c r="DW658">
        <v>0.05</v>
      </c>
      <c r="DX658">
        <v>-19.1109512195122</v>
      </c>
      <c r="DY658">
        <v>-0.000537282229991473</v>
      </c>
      <c r="DZ658">
        <v>0.0149022853371182</v>
      </c>
      <c r="EA658">
        <v>1</v>
      </c>
      <c r="EB658">
        <v>882.1212</v>
      </c>
      <c r="EC658">
        <v>-2.02534637964833</v>
      </c>
      <c r="ED658">
        <v>0.268952444017258</v>
      </c>
      <c r="EE658">
        <v>1</v>
      </c>
      <c r="EF658">
        <v>7.39947414634146</v>
      </c>
      <c r="EG658">
        <v>0.238811498257855</v>
      </c>
      <c r="EH658">
        <v>0.0241985092239483</v>
      </c>
      <c r="EI658">
        <v>0</v>
      </c>
      <c r="EJ658">
        <v>2</v>
      </c>
      <c r="EK658">
        <v>3</v>
      </c>
      <c r="EL658" t="s">
        <v>340</v>
      </c>
      <c r="EM658">
        <v>100</v>
      </c>
      <c r="EN658">
        <v>100</v>
      </c>
      <c r="EO658">
        <v>2.127</v>
      </c>
      <c r="EP658">
        <v>0.1025</v>
      </c>
      <c r="EQ658">
        <v>1.36772170046793</v>
      </c>
      <c r="ER658">
        <v>0.00225868272383977</v>
      </c>
      <c r="ES658">
        <v>-9.96746185667655e-07</v>
      </c>
      <c r="ET658">
        <v>2.83711317370827e-10</v>
      </c>
      <c r="EU658">
        <v>-0.063082517618382</v>
      </c>
      <c r="EV658">
        <v>-0.00217948432402501</v>
      </c>
      <c r="EW658">
        <v>0.000453263451741206</v>
      </c>
      <c r="EX658">
        <v>-1.16319206543697e-06</v>
      </c>
      <c r="EY658">
        <v>-2</v>
      </c>
      <c r="EZ658">
        <v>2196</v>
      </c>
      <c r="FA658">
        <v>1</v>
      </c>
      <c r="FB658">
        <v>25</v>
      </c>
      <c r="FC658">
        <v>22.4</v>
      </c>
      <c r="FD658">
        <v>22.3</v>
      </c>
      <c r="FE658">
        <v>18</v>
      </c>
      <c r="FF658">
        <v>953.223</v>
      </c>
      <c r="FG658">
        <v>441.746</v>
      </c>
      <c r="FH658">
        <v>46.1439</v>
      </c>
      <c r="FI658">
        <v>26.2929</v>
      </c>
      <c r="FJ658">
        <v>30.0007</v>
      </c>
      <c r="FK658">
        <v>26.0289</v>
      </c>
      <c r="FL658">
        <v>26.0252</v>
      </c>
      <c r="FM658">
        <v>25.5365</v>
      </c>
      <c r="FN658">
        <v>20.1285</v>
      </c>
      <c r="FO658">
        <v>0</v>
      </c>
      <c r="FP658">
        <v>47.5</v>
      </c>
      <c r="FQ658">
        <v>420</v>
      </c>
      <c r="FR658">
        <v>15.1615</v>
      </c>
      <c r="FS658">
        <v>101.364</v>
      </c>
      <c r="FT658">
        <v>101.957</v>
      </c>
    </row>
    <row r="659" spans="1:176">
      <c r="A659">
        <v>643</v>
      </c>
      <c r="B659">
        <v>1626127598.6</v>
      </c>
      <c r="C659">
        <v>1284.09999990463</v>
      </c>
      <c r="D659" t="s">
        <v>1580</v>
      </c>
      <c r="E659" t="s">
        <v>1581</v>
      </c>
      <c r="F659">
        <v>1</v>
      </c>
      <c r="I659">
        <v>1626127597.6</v>
      </c>
      <c r="J659">
        <f>(K659)/1000</f>
        <v>0</v>
      </c>
      <c r="K659">
        <f>1000*CC659*AI659*(BY659-BZ659)/(100*BR659*(1000-AI659*BY659))</f>
        <v>0</v>
      </c>
      <c r="L659">
        <f>CC659*AI659*(BX659-BW659*(1000-AI659*BZ659)/(1000-AI659*BY659))/(100*BR659)</f>
        <v>0</v>
      </c>
      <c r="M659">
        <f>BW659 - IF(AI659&gt;1, L659*BR659*100.0/(AK659*CK659), 0)</f>
        <v>0</v>
      </c>
      <c r="N659">
        <f>((T659-J659/2)*M659-L659)/(T659+J659/2)</f>
        <v>0</v>
      </c>
      <c r="O659">
        <f>N659*(CD659+CE659)/1000.0</f>
        <v>0</v>
      </c>
      <c r="P659">
        <f>(BW659 - IF(AI659&gt;1, L659*BR659*100.0/(AK659*CK659), 0))*(CD659+CE659)/1000.0</f>
        <v>0</v>
      </c>
      <c r="Q659">
        <f>2.0/((1/S659-1/R659)+SIGN(S659)*SQRT((1/S659-1/R659)*(1/S659-1/R659) + 4*BS659/((BS659+1)*(BS659+1))*(2*1/S659*1/R659-1/R659*1/R659)))</f>
        <v>0</v>
      </c>
      <c r="R659">
        <f>IF(LEFT(BT659,1)&lt;&gt;"0",IF(LEFT(BT659,1)="1",3.0,BU659),$D$5+$E$5*(CK659*CD659/($K$5*1000))+$F$5*(CK659*CD659/($K$5*1000))*MAX(MIN(BR659,$J$5),$I$5)*MAX(MIN(BR659,$J$5),$I$5)+$G$5*MAX(MIN(BR659,$J$5),$I$5)*(CK659*CD659/($K$5*1000))+$H$5*(CK659*CD659/($K$5*1000))*(CK659*CD659/($K$5*1000)))</f>
        <v>0</v>
      </c>
      <c r="S659">
        <f>J659*(1000-(1000*0.61365*exp(17.502*W659/(240.97+W659))/(CD659+CE659)+BY659)/2)/(1000*0.61365*exp(17.502*W659/(240.97+W659))/(CD659+CE659)-BY659)</f>
        <v>0</v>
      </c>
      <c r="T659">
        <f>1/((BS659+1)/(Q659/1.6)+1/(R659/1.37)) + BS659/((BS659+1)/(Q659/1.6) + BS659/(R659/1.37))</f>
        <v>0</v>
      </c>
      <c r="U659">
        <f>(BN659*BQ659)</f>
        <v>0</v>
      </c>
      <c r="V659">
        <f>(CF659+(U659+2*0.95*5.67E-8*(((CF659+$B$7)+273)^4-(CF659+273)^4)-44100*J659)/(1.84*29.3*R659+8*0.95*5.67E-8*(CF659+273)^3))</f>
        <v>0</v>
      </c>
      <c r="W659">
        <f>($C$7*CG659+$D$7*CH659+$E$7*V659)</f>
        <v>0</v>
      </c>
      <c r="X659">
        <f>0.61365*exp(17.502*W659/(240.97+W659))</f>
        <v>0</v>
      </c>
      <c r="Y659">
        <f>(Z659/AA659*100)</f>
        <v>0</v>
      </c>
      <c r="Z659">
        <f>BY659*(CD659+CE659)/1000</f>
        <v>0</v>
      </c>
      <c r="AA659">
        <f>0.61365*exp(17.502*CF659/(240.97+CF659))</f>
        <v>0</v>
      </c>
      <c r="AB659">
        <f>(X659-BY659*(CD659+CE659)/1000)</f>
        <v>0</v>
      </c>
      <c r="AC659">
        <f>(-J659*44100)</f>
        <v>0</v>
      </c>
      <c r="AD659">
        <f>2*29.3*R659*0.92*(CF659-W659)</f>
        <v>0</v>
      </c>
      <c r="AE659">
        <f>2*0.95*5.67E-8*(((CF659+$B$7)+273)^4-(W659+273)^4)</f>
        <v>0</v>
      </c>
      <c r="AF659">
        <f>U659+AE659+AC659+AD659</f>
        <v>0</v>
      </c>
      <c r="AG659">
        <v>5</v>
      </c>
      <c r="AH659">
        <v>1</v>
      </c>
      <c r="AI659">
        <f>IF(AG659*$H$13&gt;=AK659,1.0,(AK659/(AK659-AG659*$H$13)))</f>
        <v>0</v>
      </c>
      <c r="AJ659">
        <f>(AI659-1)*100</f>
        <v>0</v>
      </c>
      <c r="AK659">
        <f>MAX(0,($B$13+$C$13*CK659)/(1+$D$13*CK659)*CD659/(CF659+273)*$E$13)</f>
        <v>0</v>
      </c>
      <c r="AL659" t="s">
        <v>292</v>
      </c>
      <c r="AM659" t="s">
        <v>292</v>
      </c>
      <c r="AN659">
        <v>0</v>
      </c>
      <c r="AO659">
        <v>0</v>
      </c>
      <c r="AP659">
        <f>1-AN659/AO659</f>
        <v>0</v>
      </c>
      <c r="AQ659">
        <v>0</v>
      </c>
      <c r="AR659" t="s">
        <v>292</v>
      </c>
      <c r="AS659" t="s">
        <v>292</v>
      </c>
      <c r="AT659">
        <v>0</v>
      </c>
      <c r="AU659">
        <v>0</v>
      </c>
      <c r="AV659">
        <f>1-AT659/AU659</f>
        <v>0</v>
      </c>
      <c r="AW659">
        <v>0.5</v>
      </c>
      <c r="AX659">
        <f>BO659</f>
        <v>0</v>
      </c>
      <c r="AY659">
        <f>L659</f>
        <v>0</v>
      </c>
      <c r="AZ659">
        <f>AV659*AW659*AX659</f>
        <v>0</v>
      </c>
      <c r="BA659">
        <f>(AY659-AQ659)/AX659</f>
        <v>0</v>
      </c>
      <c r="BB659">
        <f>(AO659-AU659)/AU659</f>
        <v>0</v>
      </c>
      <c r="BC659">
        <f>AN659/(AP659+AN659/AU659)</f>
        <v>0</v>
      </c>
      <c r="BD659" t="s">
        <v>292</v>
      </c>
      <c r="BE659">
        <v>0</v>
      </c>
      <c r="BF659">
        <f>IF(BE659&lt;&gt;0, BE659, BC659)</f>
        <v>0</v>
      </c>
      <c r="BG659">
        <f>1-BF659/AU659</f>
        <v>0</v>
      </c>
      <c r="BH659">
        <f>(AU659-AT659)/(AU659-BF659)</f>
        <v>0</v>
      </c>
      <c r="BI659">
        <f>(AO659-AU659)/(AO659-BF659)</f>
        <v>0</v>
      </c>
      <c r="BJ659">
        <f>(AU659-AT659)/(AU659-AN659)</f>
        <v>0</v>
      </c>
      <c r="BK659">
        <f>(AO659-AU659)/(AO659-AN659)</f>
        <v>0</v>
      </c>
      <c r="BL659">
        <f>(BH659*BF659/AT659)</f>
        <v>0</v>
      </c>
      <c r="BM659">
        <f>(1-BL659)</f>
        <v>0</v>
      </c>
      <c r="BN659">
        <f>$B$11*CL659+$C$11*CM659+$F$11*CN659*(1-CQ659)</f>
        <v>0</v>
      </c>
      <c r="BO659">
        <f>BN659*BP659</f>
        <v>0</v>
      </c>
      <c r="BP659">
        <f>($B$11*$D$9+$C$11*$D$9+$F$11*((DA659+CS659)/MAX(DA659+CS659+DB659, 0.1)*$I$9+DB659/MAX(DA659+CS659+DB659, 0.1)*$J$9))/($B$11+$C$11+$F$11)</f>
        <v>0</v>
      </c>
      <c r="BQ659">
        <f>($B$11*$K$9+$C$11*$K$9+$F$11*((DA659+CS659)/MAX(DA659+CS659+DB659, 0.1)*$P$9+DB659/MAX(DA659+CS659+DB659, 0.1)*$Q$9))/($B$11+$C$11+$F$11)</f>
        <v>0</v>
      </c>
      <c r="BR659">
        <v>6</v>
      </c>
      <c r="BS659">
        <v>0.5</v>
      </c>
      <c r="BT659" t="s">
        <v>293</v>
      </c>
      <c r="BU659">
        <v>2</v>
      </c>
      <c r="BV659">
        <v>1626127597.6</v>
      </c>
      <c r="BW659">
        <v>400.849</v>
      </c>
      <c r="BX659">
        <v>419.968</v>
      </c>
      <c r="BY659">
        <v>22.5154666666667</v>
      </c>
      <c r="BZ659">
        <v>15.0689333333333</v>
      </c>
      <c r="CA659">
        <v>398.721</v>
      </c>
      <c r="CB659">
        <v>22.4127666666667</v>
      </c>
      <c r="CC659">
        <v>900.018666666667</v>
      </c>
      <c r="CD659">
        <v>100.771333333333</v>
      </c>
      <c r="CE659">
        <v>0.114420333333333</v>
      </c>
      <c r="CF659">
        <v>37.6887</v>
      </c>
      <c r="CG659">
        <v>34.8044333333333</v>
      </c>
      <c r="CH659">
        <v>999.9</v>
      </c>
      <c r="CI659">
        <v>0</v>
      </c>
      <c r="CJ659">
        <v>0</v>
      </c>
      <c r="CK659">
        <v>10016.6666666667</v>
      </c>
      <c r="CL659">
        <v>0</v>
      </c>
      <c r="CM659">
        <v>0.221023</v>
      </c>
      <c r="CN659">
        <v>1459.94666666667</v>
      </c>
      <c r="CO659">
        <v>0.972993666666667</v>
      </c>
      <c r="CP659">
        <v>0.0270060333333333</v>
      </c>
      <c r="CQ659">
        <v>0</v>
      </c>
      <c r="CR659">
        <v>881.374333333333</v>
      </c>
      <c r="CS659">
        <v>4.99999</v>
      </c>
      <c r="CT659">
        <v>13015</v>
      </c>
      <c r="CU659">
        <v>12727.8333333333</v>
      </c>
      <c r="CV659">
        <v>42.25</v>
      </c>
      <c r="CW659">
        <v>43.375</v>
      </c>
      <c r="CX659">
        <v>42.937</v>
      </c>
      <c r="CY659">
        <v>43.187</v>
      </c>
      <c r="CZ659">
        <v>45.125</v>
      </c>
      <c r="DA659">
        <v>1415.65666666667</v>
      </c>
      <c r="DB659">
        <v>39.29</v>
      </c>
      <c r="DC659">
        <v>0</v>
      </c>
      <c r="DD659">
        <v>1626127608.1</v>
      </c>
      <c r="DE659">
        <v>0</v>
      </c>
      <c r="DF659">
        <v>881.887423076923</v>
      </c>
      <c r="DG659">
        <v>-3.37808547159642</v>
      </c>
      <c r="DH659">
        <v>-32.2735042444759</v>
      </c>
      <c r="DI659">
        <v>13018.5230769231</v>
      </c>
      <c r="DJ659">
        <v>15</v>
      </c>
      <c r="DK659">
        <v>1626126261</v>
      </c>
      <c r="DL659" t="s">
        <v>294</v>
      </c>
      <c r="DM659">
        <v>1626126255</v>
      </c>
      <c r="DN659">
        <v>1626126261</v>
      </c>
      <c r="DO659">
        <v>7</v>
      </c>
      <c r="DP659">
        <v>0.339</v>
      </c>
      <c r="DQ659">
        <v>0.02</v>
      </c>
      <c r="DR659">
        <v>2.158</v>
      </c>
      <c r="DS659">
        <v>-0.064</v>
      </c>
      <c r="DT659">
        <v>420</v>
      </c>
      <c r="DU659">
        <v>4</v>
      </c>
      <c r="DV659">
        <v>0.09</v>
      </c>
      <c r="DW659">
        <v>0.05</v>
      </c>
      <c r="DX659">
        <v>-19.112787804878</v>
      </c>
      <c r="DY659">
        <v>0.0051491289198637</v>
      </c>
      <c r="DZ659">
        <v>0.0145918820585526</v>
      </c>
      <c r="EA659">
        <v>1</v>
      </c>
      <c r="EB659">
        <v>882.019121212121</v>
      </c>
      <c r="EC659">
        <v>-2.36134961548266</v>
      </c>
      <c r="ED659">
        <v>0.295608028510293</v>
      </c>
      <c r="EE659">
        <v>1</v>
      </c>
      <c r="EF659">
        <v>7.40779536585366</v>
      </c>
      <c r="EG659">
        <v>0.22229038327526</v>
      </c>
      <c r="EH659">
        <v>0.0224689819906337</v>
      </c>
      <c r="EI659">
        <v>0</v>
      </c>
      <c r="EJ659">
        <v>2</v>
      </c>
      <c r="EK659">
        <v>3</v>
      </c>
      <c r="EL659" t="s">
        <v>340</v>
      </c>
      <c r="EM659">
        <v>100</v>
      </c>
      <c r="EN659">
        <v>100</v>
      </c>
      <c r="EO659">
        <v>2.128</v>
      </c>
      <c r="EP659">
        <v>0.1029</v>
      </c>
      <c r="EQ659">
        <v>1.36772170046793</v>
      </c>
      <c r="ER659">
        <v>0.00225868272383977</v>
      </c>
      <c r="ES659">
        <v>-9.96746185667655e-07</v>
      </c>
      <c r="ET659">
        <v>2.83711317370827e-10</v>
      </c>
      <c r="EU659">
        <v>-0.063082517618382</v>
      </c>
      <c r="EV659">
        <v>-0.00217948432402501</v>
      </c>
      <c r="EW659">
        <v>0.000453263451741206</v>
      </c>
      <c r="EX659">
        <v>-1.16319206543697e-06</v>
      </c>
      <c r="EY659">
        <v>-2</v>
      </c>
      <c r="EZ659">
        <v>2196</v>
      </c>
      <c r="FA659">
        <v>1</v>
      </c>
      <c r="FB659">
        <v>25</v>
      </c>
      <c r="FC659">
        <v>22.4</v>
      </c>
      <c r="FD659">
        <v>22.3</v>
      </c>
      <c r="FE659">
        <v>18</v>
      </c>
      <c r="FF659">
        <v>953.15</v>
      </c>
      <c r="FG659">
        <v>441.571</v>
      </c>
      <c r="FH659">
        <v>46.1657</v>
      </c>
      <c r="FI659">
        <v>26.2965</v>
      </c>
      <c r="FJ659">
        <v>30.0007</v>
      </c>
      <c r="FK659">
        <v>26.0322</v>
      </c>
      <c r="FL659">
        <v>26.0279</v>
      </c>
      <c r="FM659">
        <v>25.5363</v>
      </c>
      <c r="FN659">
        <v>20.1285</v>
      </c>
      <c r="FO659">
        <v>0</v>
      </c>
      <c r="FP659">
        <v>47.5</v>
      </c>
      <c r="FQ659">
        <v>420</v>
      </c>
      <c r="FR659">
        <v>15.1423</v>
      </c>
      <c r="FS659">
        <v>101.364</v>
      </c>
      <c r="FT659">
        <v>101.956</v>
      </c>
    </row>
    <row r="660" spans="1:176">
      <c r="A660">
        <v>644</v>
      </c>
      <c r="B660">
        <v>1626127600.6</v>
      </c>
      <c r="C660">
        <v>1286.09999990463</v>
      </c>
      <c r="D660" t="s">
        <v>1582</v>
      </c>
      <c r="E660" t="s">
        <v>1583</v>
      </c>
      <c r="F660">
        <v>1</v>
      </c>
      <c r="I660">
        <v>1626127599.6</v>
      </c>
      <c r="J660">
        <f>(K660)/1000</f>
        <v>0</v>
      </c>
      <c r="K660">
        <f>1000*CC660*AI660*(BY660-BZ660)/(100*BR660*(1000-AI660*BY660))</f>
        <v>0</v>
      </c>
      <c r="L660">
        <f>CC660*AI660*(BX660-BW660*(1000-AI660*BZ660)/(1000-AI660*BY660))/(100*BR660)</f>
        <v>0</v>
      </c>
      <c r="M660">
        <f>BW660 - IF(AI660&gt;1, L660*BR660*100.0/(AK660*CK660), 0)</f>
        <v>0</v>
      </c>
      <c r="N660">
        <f>((T660-J660/2)*M660-L660)/(T660+J660/2)</f>
        <v>0</v>
      </c>
      <c r="O660">
        <f>N660*(CD660+CE660)/1000.0</f>
        <v>0</v>
      </c>
      <c r="P660">
        <f>(BW660 - IF(AI660&gt;1, L660*BR660*100.0/(AK660*CK660), 0))*(CD660+CE660)/1000.0</f>
        <v>0</v>
      </c>
      <c r="Q660">
        <f>2.0/((1/S660-1/R660)+SIGN(S660)*SQRT((1/S660-1/R660)*(1/S660-1/R660) + 4*BS660/((BS660+1)*(BS660+1))*(2*1/S660*1/R660-1/R660*1/R660)))</f>
        <v>0</v>
      </c>
      <c r="R660">
        <f>IF(LEFT(BT660,1)&lt;&gt;"0",IF(LEFT(BT660,1)="1",3.0,BU660),$D$5+$E$5*(CK660*CD660/($K$5*1000))+$F$5*(CK660*CD660/($K$5*1000))*MAX(MIN(BR660,$J$5),$I$5)*MAX(MIN(BR660,$J$5),$I$5)+$G$5*MAX(MIN(BR660,$J$5),$I$5)*(CK660*CD660/($K$5*1000))+$H$5*(CK660*CD660/($K$5*1000))*(CK660*CD660/($K$5*1000)))</f>
        <v>0</v>
      </c>
      <c r="S660">
        <f>J660*(1000-(1000*0.61365*exp(17.502*W660/(240.97+W660))/(CD660+CE660)+BY660)/2)/(1000*0.61365*exp(17.502*W660/(240.97+W660))/(CD660+CE660)-BY660)</f>
        <v>0</v>
      </c>
      <c r="T660">
        <f>1/((BS660+1)/(Q660/1.6)+1/(R660/1.37)) + BS660/((BS660+1)/(Q660/1.6) + BS660/(R660/1.37))</f>
        <v>0</v>
      </c>
      <c r="U660">
        <f>(BN660*BQ660)</f>
        <v>0</v>
      </c>
      <c r="V660">
        <f>(CF660+(U660+2*0.95*5.67E-8*(((CF660+$B$7)+273)^4-(CF660+273)^4)-44100*J660)/(1.84*29.3*R660+8*0.95*5.67E-8*(CF660+273)^3))</f>
        <v>0</v>
      </c>
      <c r="W660">
        <f>($C$7*CG660+$D$7*CH660+$E$7*V660)</f>
        <v>0</v>
      </c>
      <c r="X660">
        <f>0.61365*exp(17.502*W660/(240.97+W660))</f>
        <v>0</v>
      </c>
      <c r="Y660">
        <f>(Z660/AA660*100)</f>
        <v>0</v>
      </c>
      <c r="Z660">
        <f>BY660*(CD660+CE660)/1000</f>
        <v>0</v>
      </c>
      <c r="AA660">
        <f>0.61365*exp(17.502*CF660/(240.97+CF660))</f>
        <v>0</v>
      </c>
      <c r="AB660">
        <f>(X660-BY660*(CD660+CE660)/1000)</f>
        <v>0</v>
      </c>
      <c r="AC660">
        <f>(-J660*44100)</f>
        <v>0</v>
      </c>
      <c r="AD660">
        <f>2*29.3*R660*0.92*(CF660-W660)</f>
        <v>0</v>
      </c>
      <c r="AE660">
        <f>2*0.95*5.67E-8*(((CF660+$B$7)+273)^4-(W660+273)^4)</f>
        <v>0</v>
      </c>
      <c r="AF660">
        <f>U660+AE660+AC660+AD660</f>
        <v>0</v>
      </c>
      <c r="AG660">
        <v>5</v>
      </c>
      <c r="AH660">
        <v>1</v>
      </c>
      <c r="AI660">
        <f>IF(AG660*$H$13&gt;=AK660,1.0,(AK660/(AK660-AG660*$H$13)))</f>
        <v>0</v>
      </c>
      <c r="AJ660">
        <f>(AI660-1)*100</f>
        <v>0</v>
      </c>
      <c r="AK660">
        <f>MAX(0,($B$13+$C$13*CK660)/(1+$D$13*CK660)*CD660/(CF660+273)*$E$13)</f>
        <v>0</v>
      </c>
      <c r="AL660" t="s">
        <v>292</v>
      </c>
      <c r="AM660" t="s">
        <v>292</v>
      </c>
      <c r="AN660">
        <v>0</v>
      </c>
      <c r="AO660">
        <v>0</v>
      </c>
      <c r="AP660">
        <f>1-AN660/AO660</f>
        <v>0</v>
      </c>
      <c r="AQ660">
        <v>0</v>
      </c>
      <c r="AR660" t="s">
        <v>292</v>
      </c>
      <c r="AS660" t="s">
        <v>292</v>
      </c>
      <c r="AT660">
        <v>0</v>
      </c>
      <c r="AU660">
        <v>0</v>
      </c>
      <c r="AV660">
        <f>1-AT660/AU660</f>
        <v>0</v>
      </c>
      <c r="AW660">
        <v>0.5</v>
      </c>
      <c r="AX660">
        <f>BO660</f>
        <v>0</v>
      </c>
      <c r="AY660">
        <f>L660</f>
        <v>0</v>
      </c>
      <c r="AZ660">
        <f>AV660*AW660*AX660</f>
        <v>0</v>
      </c>
      <c r="BA660">
        <f>(AY660-AQ660)/AX660</f>
        <v>0</v>
      </c>
      <c r="BB660">
        <f>(AO660-AU660)/AU660</f>
        <v>0</v>
      </c>
      <c r="BC660">
        <f>AN660/(AP660+AN660/AU660)</f>
        <v>0</v>
      </c>
      <c r="BD660" t="s">
        <v>292</v>
      </c>
      <c r="BE660">
        <v>0</v>
      </c>
      <c r="BF660">
        <f>IF(BE660&lt;&gt;0, BE660, BC660)</f>
        <v>0</v>
      </c>
      <c r="BG660">
        <f>1-BF660/AU660</f>
        <v>0</v>
      </c>
      <c r="BH660">
        <f>(AU660-AT660)/(AU660-BF660)</f>
        <v>0</v>
      </c>
      <c r="BI660">
        <f>(AO660-AU660)/(AO660-BF660)</f>
        <v>0</v>
      </c>
      <c r="BJ660">
        <f>(AU660-AT660)/(AU660-AN660)</f>
        <v>0</v>
      </c>
      <c r="BK660">
        <f>(AO660-AU660)/(AO660-AN660)</f>
        <v>0</v>
      </c>
      <c r="BL660">
        <f>(BH660*BF660/AT660)</f>
        <v>0</v>
      </c>
      <c r="BM660">
        <f>(1-BL660)</f>
        <v>0</v>
      </c>
      <c r="BN660">
        <f>$B$11*CL660+$C$11*CM660+$F$11*CN660*(1-CQ660)</f>
        <v>0</v>
      </c>
      <c r="BO660">
        <f>BN660*BP660</f>
        <v>0</v>
      </c>
      <c r="BP660">
        <f>($B$11*$D$9+$C$11*$D$9+$F$11*((DA660+CS660)/MAX(DA660+CS660+DB660, 0.1)*$I$9+DB660/MAX(DA660+CS660+DB660, 0.1)*$J$9))/($B$11+$C$11+$F$11)</f>
        <v>0</v>
      </c>
      <c r="BQ660">
        <f>($B$11*$K$9+$C$11*$K$9+$F$11*((DA660+CS660)/MAX(DA660+CS660+DB660, 0.1)*$P$9+DB660/MAX(DA660+CS660+DB660, 0.1)*$Q$9))/($B$11+$C$11+$F$11)</f>
        <v>0</v>
      </c>
      <c r="BR660">
        <v>6</v>
      </c>
      <c r="BS660">
        <v>0.5</v>
      </c>
      <c r="BT660" t="s">
        <v>293</v>
      </c>
      <c r="BU660">
        <v>2</v>
      </c>
      <c r="BV660">
        <v>1626127599.6</v>
      </c>
      <c r="BW660">
        <v>400.861666666667</v>
      </c>
      <c r="BX660">
        <v>419.974666666667</v>
      </c>
      <c r="BY660">
        <v>22.5434</v>
      </c>
      <c r="BZ660">
        <v>15.0807</v>
      </c>
      <c r="CA660">
        <v>398.733666666667</v>
      </c>
      <c r="CB660">
        <v>22.4402666666667</v>
      </c>
      <c r="CC660">
        <v>900.011666666667</v>
      </c>
      <c r="CD660">
        <v>100.772333333333</v>
      </c>
      <c r="CE660">
        <v>0.115011666666667</v>
      </c>
      <c r="CF660">
        <v>37.7089333333333</v>
      </c>
      <c r="CG660">
        <v>34.8200666666667</v>
      </c>
      <c r="CH660">
        <v>999.9</v>
      </c>
      <c r="CI660">
        <v>0</v>
      </c>
      <c r="CJ660">
        <v>0</v>
      </c>
      <c r="CK660">
        <v>10002.2733333333</v>
      </c>
      <c r="CL660">
        <v>0</v>
      </c>
      <c r="CM660">
        <v>0.221023</v>
      </c>
      <c r="CN660">
        <v>1459.94666666667</v>
      </c>
      <c r="CO660">
        <v>0.972993666666667</v>
      </c>
      <c r="CP660">
        <v>0.0270060333333333</v>
      </c>
      <c r="CQ660">
        <v>0</v>
      </c>
      <c r="CR660">
        <v>881.291333333333</v>
      </c>
      <c r="CS660">
        <v>4.99999</v>
      </c>
      <c r="CT660">
        <v>13013.6666666667</v>
      </c>
      <c r="CU660">
        <v>12727.8666666667</v>
      </c>
      <c r="CV660">
        <v>42.25</v>
      </c>
      <c r="CW660">
        <v>43.375</v>
      </c>
      <c r="CX660">
        <v>42.937</v>
      </c>
      <c r="CY660">
        <v>43.187</v>
      </c>
      <c r="CZ660">
        <v>45.1456666666667</v>
      </c>
      <c r="DA660">
        <v>1415.65666666667</v>
      </c>
      <c r="DB660">
        <v>39.29</v>
      </c>
      <c r="DC660">
        <v>0</v>
      </c>
      <c r="DD660">
        <v>1626127609.9</v>
      </c>
      <c r="DE660">
        <v>0</v>
      </c>
      <c r="DF660">
        <v>881.76168</v>
      </c>
      <c r="DG660">
        <v>-3.60638460932027</v>
      </c>
      <c r="DH660">
        <v>-26.5153845337216</v>
      </c>
      <c r="DI660">
        <v>13017.288</v>
      </c>
      <c r="DJ660">
        <v>15</v>
      </c>
      <c r="DK660">
        <v>1626126261</v>
      </c>
      <c r="DL660" t="s">
        <v>294</v>
      </c>
      <c r="DM660">
        <v>1626126255</v>
      </c>
      <c r="DN660">
        <v>1626126261</v>
      </c>
      <c r="DO660">
        <v>7</v>
      </c>
      <c r="DP660">
        <v>0.339</v>
      </c>
      <c r="DQ660">
        <v>0.02</v>
      </c>
      <c r="DR660">
        <v>2.158</v>
      </c>
      <c r="DS660">
        <v>-0.064</v>
      </c>
      <c r="DT660">
        <v>420</v>
      </c>
      <c r="DU660">
        <v>4</v>
      </c>
      <c r="DV660">
        <v>0.09</v>
      </c>
      <c r="DW660">
        <v>0.05</v>
      </c>
      <c r="DX660">
        <v>-19.1126390243902</v>
      </c>
      <c r="DY660">
        <v>0.0205672473867633</v>
      </c>
      <c r="DZ660">
        <v>0.0146026372166925</v>
      </c>
      <c r="EA660">
        <v>1</v>
      </c>
      <c r="EB660">
        <v>881.934515151515</v>
      </c>
      <c r="EC660">
        <v>-3.0618552709126</v>
      </c>
      <c r="ED660">
        <v>0.350193376987032</v>
      </c>
      <c r="EE660">
        <v>1</v>
      </c>
      <c r="EF660">
        <v>7.41674512195122</v>
      </c>
      <c r="EG660">
        <v>0.216296445993043</v>
      </c>
      <c r="EH660">
        <v>0.021762724130276</v>
      </c>
      <c r="EI660">
        <v>0</v>
      </c>
      <c r="EJ660">
        <v>2</v>
      </c>
      <c r="EK660">
        <v>3</v>
      </c>
      <c r="EL660" t="s">
        <v>340</v>
      </c>
      <c r="EM660">
        <v>100</v>
      </c>
      <c r="EN660">
        <v>100</v>
      </c>
      <c r="EO660">
        <v>2.128</v>
      </c>
      <c r="EP660">
        <v>0.1034</v>
      </c>
      <c r="EQ660">
        <v>1.36772170046793</v>
      </c>
      <c r="ER660">
        <v>0.00225868272383977</v>
      </c>
      <c r="ES660">
        <v>-9.96746185667655e-07</v>
      </c>
      <c r="ET660">
        <v>2.83711317370827e-10</v>
      </c>
      <c r="EU660">
        <v>-0.063082517618382</v>
      </c>
      <c r="EV660">
        <v>-0.00217948432402501</v>
      </c>
      <c r="EW660">
        <v>0.000453263451741206</v>
      </c>
      <c r="EX660">
        <v>-1.16319206543697e-06</v>
      </c>
      <c r="EY660">
        <v>-2</v>
      </c>
      <c r="EZ660">
        <v>2196</v>
      </c>
      <c r="FA660">
        <v>1</v>
      </c>
      <c r="FB660">
        <v>25</v>
      </c>
      <c r="FC660">
        <v>22.4</v>
      </c>
      <c r="FD660">
        <v>22.3</v>
      </c>
      <c r="FE660">
        <v>18</v>
      </c>
      <c r="FF660">
        <v>952.919</v>
      </c>
      <c r="FG660">
        <v>441.582</v>
      </c>
      <c r="FH660">
        <v>46.1878</v>
      </c>
      <c r="FI660">
        <v>26.2998</v>
      </c>
      <c r="FJ660">
        <v>30.0008</v>
      </c>
      <c r="FK660">
        <v>26.0355</v>
      </c>
      <c r="FL660">
        <v>26.0311</v>
      </c>
      <c r="FM660">
        <v>25.5368</v>
      </c>
      <c r="FN660">
        <v>20.1285</v>
      </c>
      <c r="FO660">
        <v>0</v>
      </c>
      <c r="FP660">
        <v>47.5</v>
      </c>
      <c r="FQ660">
        <v>420</v>
      </c>
      <c r="FR660">
        <v>15.1357</v>
      </c>
      <c r="FS660">
        <v>101.365</v>
      </c>
      <c r="FT660">
        <v>101.956</v>
      </c>
    </row>
    <row r="661" spans="1:176">
      <c r="A661">
        <v>645</v>
      </c>
      <c r="B661">
        <v>1626127602.6</v>
      </c>
      <c r="C661">
        <v>1288.09999990463</v>
      </c>
      <c r="D661" t="s">
        <v>1584</v>
      </c>
      <c r="E661" t="s">
        <v>1585</v>
      </c>
      <c r="F661">
        <v>1</v>
      </c>
      <c r="I661">
        <v>1626127601.6</v>
      </c>
      <c r="J661">
        <f>(K661)/1000</f>
        <v>0</v>
      </c>
      <c r="K661">
        <f>1000*CC661*AI661*(BY661-BZ661)/(100*BR661*(1000-AI661*BY661))</f>
        <v>0</v>
      </c>
      <c r="L661">
        <f>CC661*AI661*(BX661-BW661*(1000-AI661*BZ661)/(1000-AI661*BY661))/(100*BR661)</f>
        <v>0</v>
      </c>
      <c r="M661">
        <f>BW661 - IF(AI661&gt;1, L661*BR661*100.0/(AK661*CK661), 0)</f>
        <v>0</v>
      </c>
      <c r="N661">
        <f>((T661-J661/2)*M661-L661)/(T661+J661/2)</f>
        <v>0</v>
      </c>
      <c r="O661">
        <f>N661*(CD661+CE661)/1000.0</f>
        <v>0</v>
      </c>
      <c r="P661">
        <f>(BW661 - IF(AI661&gt;1, L661*BR661*100.0/(AK661*CK661), 0))*(CD661+CE661)/1000.0</f>
        <v>0</v>
      </c>
      <c r="Q661">
        <f>2.0/((1/S661-1/R661)+SIGN(S661)*SQRT((1/S661-1/R661)*(1/S661-1/R661) + 4*BS661/((BS661+1)*(BS661+1))*(2*1/S661*1/R661-1/R661*1/R661)))</f>
        <v>0</v>
      </c>
      <c r="R661">
        <f>IF(LEFT(BT661,1)&lt;&gt;"0",IF(LEFT(BT661,1)="1",3.0,BU661),$D$5+$E$5*(CK661*CD661/($K$5*1000))+$F$5*(CK661*CD661/($K$5*1000))*MAX(MIN(BR661,$J$5),$I$5)*MAX(MIN(BR661,$J$5),$I$5)+$G$5*MAX(MIN(BR661,$J$5),$I$5)*(CK661*CD661/($K$5*1000))+$H$5*(CK661*CD661/($K$5*1000))*(CK661*CD661/($K$5*1000)))</f>
        <v>0</v>
      </c>
      <c r="S661">
        <f>J661*(1000-(1000*0.61365*exp(17.502*W661/(240.97+W661))/(CD661+CE661)+BY661)/2)/(1000*0.61365*exp(17.502*W661/(240.97+W661))/(CD661+CE661)-BY661)</f>
        <v>0</v>
      </c>
      <c r="T661">
        <f>1/((BS661+1)/(Q661/1.6)+1/(R661/1.37)) + BS661/((BS661+1)/(Q661/1.6) + BS661/(R661/1.37))</f>
        <v>0</v>
      </c>
      <c r="U661">
        <f>(BN661*BQ661)</f>
        <v>0</v>
      </c>
      <c r="V661">
        <f>(CF661+(U661+2*0.95*5.67E-8*(((CF661+$B$7)+273)^4-(CF661+273)^4)-44100*J661)/(1.84*29.3*R661+8*0.95*5.67E-8*(CF661+273)^3))</f>
        <v>0</v>
      </c>
      <c r="W661">
        <f>($C$7*CG661+$D$7*CH661+$E$7*V661)</f>
        <v>0</v>
      </c>
      <c r="X661">
        <f>0.61365*exp(17.502*W661/(240.97+W661))</f>
        <v>0</v>
      </c>
      <c r="Y661">
        <f>(Z661/AA661*100)</f>
        <v>0</v>
      </c>
      <c r="Z661">
        <f>BY661*(CD661+CE661)/1000</f>
        <v>0</v>
      </c>
      <c r="AA661">
        <f>0.61365*exp(17.502*CF661/(240.97+CF661))</f>
        <v>0</v>
      </c>
      <c r="AB661">
        <f>(X661-BY661*(CD661+CE661)/1000)</f>
        <v>0</v>
      </c>
      <c r="AC661">
        <f>(-J661*44100)</f>
        <v>0</v>
      </c>
      <c r="AD661">
        <f>2*29.3*R661*0.92*(CF661-W661)</f>
        <v>0</v>
      </c>
      <c r="AE661">
        <f>2*0.95*5.67E-8*(((CF661+$B$7)+273)^4-(W661+273)^4)</f>
        <v>0</v>
      </c>
      <c r="AF661">
        <f>U661+AE661+AC661+AD661</f>
        <v>0</v>
      </c>
      <c r="AG661">
        <v>5</v>
      </c>
      <c r="AH661">
        <v>1</v>
      </c>
      <c r="AI661">
        <f>IF(AG661*$H$13&gt;=AK661,1.0,(AK661/(AK661-AG661*$H$13)))</f>
        <v>0</v>
      </c>
      <c r="AJ661">
        <f>(AI661-1)*100</f>
        <v>0</v>
      </c>
      <c r="AK661">
        <f>MAX(0,($B$13+$C$13*CK661)/(1+$D$13*CK661)*CD661/(CF661+273)*$E$13)</f>
        <v>0</v>
      </c>
      <c r="AL661" t="s">
        <v>292</v>
      </c>
      <c r="AM661" t="s">
        <v>292</v>
      </c>
      <c r="AN661">
        <v>0</v>
      </c>
      <c r="AO661">
        <v>0</v>
      </c>
      <c r="AP661">
        <f>1-AN661/AO661</f>
        <v>0</v>
      </c>
      <c r="AQ661">
        <v>0</v>
      </c>
      <c r="AR661" t="s">
        <v>292</v>
      </c>
      <c r="AS661" t="s">
        <v>292</v>
      </c>
      <c r="AT661">
        <v>0</v>
      </c>
      <c r="AU661">
        <v>0</v>
      </c>
      <c r="AV661">
        <f>1-AT661/AU661</f>
        <v>0</v>
      </c>
      <c r="AW661">
        <v>0.5</v>
      </c>
      <c r="AX661">
        <f>BO661</f>
        <v>0</v>
      </c>
      <c r="AY661">
        <f>L661</f>
        <v>0</v>
      </c>
      <c r="AZ661">
        <f>AV661*AW661*AX661</f>
        <v>0</v>
      </c>
      <c r="BA661">
        <f>(AY661-AQ661)/AX661</f>
        <v>0</v>
      </c>
      <c r="BB661">
        <f>(AO661-AU661)/AU661</f>
        <v>0</v>
      </c>
      <c r="BC661">
        <f>AN661/(AP661+AN661/AU661)</f>
        <v>0</v>
      </c>
      <c r="BD661" t="s">
        <v>292</v>
      </c>
      <c r="BE661">
        <v>0</v>
      </c>
      <c r="BF661">
        <f>IF(BE661&lt;&gt;0, BE661, BC661)</f>
        <v>0</v>
      </c>
      <c r="BG661">
        <f>1-BF661/AU661</f>
        <v>0</v>
      </c>
      <c r="BH661">
        <f>(AU661-AT661)/(AU661-BF661)</f>
        <v>0</v>
      </c>
      <c r="BI661">
        <f>(AO661-AU661)/(AO661-BF661)</f>
        <v>0</v>
      </c>
      <c r="BJ661">
        <f>(AU661-AT661)/(AU661-AN661)</f>
        <v>0</v>
      </c>
      <c r="BK661">
        <f>(AO661-AU661)/(AO661-AN661)</f>
        <v>0</v>
      </c>
      <c r="BL661">
        <f>(BH661*BF661/AT661)</f>
        <v>0</v>
      </c>
      <c r="BM661">
        <f>(1-BL661)</f>
        <v>0</v>
      </c>
      <c r="BN661">
        <f>$B$11*CL661+$C$11*CM661+$F$11*CN661*(1-CQ661)</f>
        <v>0</v>
      </c>
      <c r="BO661">
        <f>BN661*BP661</f>
        <v>0</v>
      </c>
      <c r="BP661">
        <f>($B$11*$D$9+$C$11*$D$9+$F$11*((DA661+CS661)/MAX(DA661+CS661+DB661, 0.1)*$I$9+DB661/MAX(DA661+CS661+DB661, 0.1)*$J$9))/($B$11+$C$11+$F$11)</f>
        <v>0</v>
      </c>
      <c r="BQ661">
        <f>($B$11*$K$9+$C$11*$K$9+$F$11*((DA661+CS661)/MAX(DA661+CS661+DB661, 0.1)*$P$9+DB661/MAX(DA661+CS661+DB661, 0.1)*$Q$9))/($B$11+$C$11+$F$11)</f>
        <v>0</v>
      </c>
      <c r="BR661">
        <v>6</v>
      </c>
      <c r="BS661">
        <v>0.5</v>
      </c>
      <c r="BT661" t="s">
        <v>293</v>
      </c>
      <c r="BU661">
        <v>2</v>
      </c>
      <c r="BV661">
        <v>1626127601.6</v>
      </c>
      <c r="BW661">
        <v>400.903333333333</v>
      </c>
      <c r="BX661">
        <v>420.006333333333</v>
      </c>
      <c r="BY661">
        <v>22.5658</v>
      </c>
      <c r="BZ661">
        <v>15.0860333333333</v>
      </c>
      <c r="CA661">
        <v>398.775333333333</v>
      </c>
      <c r="CB661">
        <v>22.4623</v>
      </c>
      <c r="CC661">
        <v>899.989</v>
      </c>
      <c r="CD661">
        <v>100.772666666667</v>
      </c>
      <c r="CE661">
        <v>0.114959</v>
      </c>
      <c r="CF661">
        <v>37.731</v>
      </c>
      <c r="CG661">
        <v>34.8401333333333</v>
      </c>
      <c r="CH661">
        <v>999.9</v>
      </c>
      <c r="CI661">
        <v>0</v>
      </c>
      <c r="CJ661">
        <v>0</v>
      </c>
      <c r="CK661">
        <v>10007.9333333333</v>
      </c>
      <c r="CL661">
        <v>0</v>
      </c>
      <c r="CM661">
        <v>0.221023</v>
      </c>
      <c r="CN661">
        <v>1460.03</v>
      </c>
      <c r="CO661">
        <v>0.972995333333333</v>
      </c>
      <c r="CP661">
        <v>0.0270044666666667</v>
      </c>
      <c r="CQ661">
        <v>0</v>
      </c>
      <c r="CR661">
        <v>881.28</v>
      </c>
      <c r="CS661">
        <v>4.99999</v>
      </c>
      <c r="CT661">
        <v>13013.3</v>
      </c>
      <c r="CU661">
        <v>12728.6</v>
      </c>
      <c r="CV661">
        <v>42.25</v>
      </c>
      <c r="CW661">
        <v>43.375</v>
      </c>
      <c r="CX661">
        <v>42.937</v>
      </c>
      <c r="CY661">
        <v>43.187</v>
      </c>
      <c r="CZ661">
        <v>45.187</v>
      </c>
      <c r="DA661">
        <v>1415.74</v>
      </c>
      <c r="DB661">
        <v>39.29</v>
      </c>
      <c r="DC661">
        <v>0</v>
      </c>
      <c r="DD661">
        <v>1626127611.7</v>
      </c>
      <c r="DE661">
        <v>0</v>
      </c>
      <c r="DF661">
        <v>881.679730769231</v>
      </c>
      <c r="DG661">
        <v>-3.70417094674949</v>
      </c>
      <c r="DH661">
        <v>-28.6769230444273</v>
      </c>
      <c r="DI661">
        <v>13016.6538461538</v>
      </c>
      <c r="DJ661">
        <v>15</v>
      </c>
      <c r="DK661">
        <v>1626126261</v>
      </c>
      <c r="DL661" t="s">
        <v>294</v>
      </c>
      <c r="DM661">
        <v>1626126255</v>
      </c>
      <c r="DN661">
        <v>1626126261</v>
      </c>
      <c r="DO661">
        <v>7</v>
      </c>
      <c r="DP661">
        <v>0.339</v>
      </c>
      <c r="DQ661">
        <v>0.02</v>
      </c>
      <c r="DR661">
        <v>2.158</v>
      </c>
      <c r="DS661">
        <v>-0.064</v>
      </c>
      <c r="DT661">
        <v>420</v>
      </c>
      <c r="DU661">
        <v>4</v>
      </c>
      <c r="DV661">
        <v>0.09</v>
      </c>
      <c r="DW661">
        <v>0.05</v>
      </c>
      <c r="DX661">
        <v>-19.1115195121951</v>
      </c>
      <c r="DY661">
        <v>0.00178745644596307</v>
      </c>
      <c r="DZ661">
        <v>0.0143484718233158</v>
      </c>
      <c r="EA661">
        <v>1</v>
      </c>
      <c r="EB661">
        <v>881.843971428571</v>
      </c>
      <c r="EC661">
        <v>-3.01690802348236</v>
      </c>
      <c r="ED661">
        <v>0.360269461511732</v>
      </c>
      <c r="EE661">
        <v>1</v>
      </c>
      <c r="EF661">
        <v>7.42582682926829</v>
      </c>
      <c r="EG661">
        <v>0.237604181184692</v>
      </c>
      <c r="EH661">
        <v>0.0242158485132104</v>
      </c>
      <c r="EI661">
        <v>0</v>
      </c>
      <c r="EJ661">
        <v>2</v>
      </c>
      <c r="EK661">
        <v>3</v>
      </c>
      <c r="EL661" t="s">
        <v>340</v>
      </c>
      <c r="EM661">
        <v>100</v>
      </c>
      <c r="EN661">
        <v>100</v>
      </c>
      <c r="EO661">
        <v>2.128</v>
      </c>
      <c r="EP661">
        <v>0.1036</v>
      </c>
      <c r="EQ661">
        <v>1.36772170046793</v>
      </c>
      <c r="ER661">
        <v>0.00225868272383977</v>
      </c>
      <c r="ES661">
        <v>-9.96746185667655e-07</v>
      </c>
      <c r="ET661">
        <v>2.83711317370827e-10</v>
      </c>
      <c r="EU661">
        <v>-0.063082517618382</v>
      </c>
      <c r="EV661">
        <v>-0.00217948432402501</v>
      </c>
      <c r="EW661">
        <v>0.000453263451741206</v>
      </c>
      <c r="EX661">
        <v>-1.16319206543697e-06</v>
      </c>
      <c r="EY661">
        <v>-2</v>
      </c>
      <c r="EZ661">
        <v>2196</v>
      </c>
      <c r="FA661">
        <v>1</v>
      </c>
      <c r="FB661">
        <v>25</v>
      </c>
      <c r="FC661">
        <v>22.5</v>
      </c>
      <c r="FD661">
        <v>22.4</v>
      </c>
      <c r="FE661">
        <v>18</v>
      </c>
      <c r="FF661">
        <v>953.072</v>
      </c>
      <c r="FG661">
        <v>441.575</v>
      </c>
      <c r="FH661">
        <v>46.2101</v>
      </c>
      <c r="FI661">
        <v>26.3039</v>
      </c>
      <c r="FJ661">
        <v>30.0007</v>
      </c>
      <c r="FK661">
        <v>26.0382</v>
      </c>
      <c r="FL661">
        <v>26.0339</v>
      </c>
      <c r="FM661">
        <v>25.5368</v>
      </c>
      <c r="FN661">
        <v>19.7687</v>
      </c>
      <c r="FO661">
        <v>0</v>
      </c>
      <c r="FP661">
        <v>47.5</v>
      </c>
      <c r="FQ661">
        <v>420</v>
      </c>
      <c r="FR661">
        <v>15.2521</v>
      </c>
      <c r="FS661">
        <v>101.365</v>
      </c>
      <c r="FT661">
        <v>101.955</v>
      </c>
    </row>
    <row r="662" spans="1:176">
      <c r="A662">
        <v>646</v>
      </c>
      <c r="B662">
        <v>1626127604.6</v>
      </c>
      <c r="C662">
        <v>1290.09999990463</v>
      </c>
      <c r="D662" t="s">
        <v>1586</v>
      </c>
      <c r="E662" t="s">
        <v>1587</v>
      </c>
      <c r="F662">
        <v>1</v>
      </c>
      <c r="I662">
        <v>1626127603.6</v>
      </c>
      <c r="J662">
        <f>(K662)/1000</f>
        <v>0</v>
      </c>
      <c r="K662">
        <f>1000*CC662*AI662*(BY662-BZ662)/(100*BR662*(1000-AI662*BY662))</f>
        <v>0</v>
      </c>
      <c r="L662">
        <f>CC662*AI662*(BX662-BW662*(1000-AI662*BZ662)/(1000-AI662*BY662))/(100*BR662)</f>
        <v>0</v>
      </c>
      <c r="M662">
        <f>BW662 - IF(AI662&gt;1, L662*BR662*100.0/(AK662*CK662), 0)</f>
        <v>0</v>
      </c>
      <c r="N662">
        <f>((T662-J662/2)*M662-L662)/(T662+J662/2)</f>
        <v>0</v>
      </c>
      <c r="O662">
        <f>N662*(CD662+CE662)/1000.0</f>
        <v>0</v>
      </c>
      <c r="P662">
        <f>(BW662 - IF(AI662&gt;1, L662*BR662*100.0/(AK662*CK662), 0))*(CD662+CE662)/1000.0</f>
        <v>0</v>
      </c>
      <c r="Q662">
        <f>2.0/((1/S662-1/R662)+SIGN(S662)*SQRT((1/S662-1/R662)*(1/S662-1/R662) + 4*BS662/((BS662+1)*(BS662+1))*(2*1/S662*1/R662-1/R662*1/R662)))</f>
        <v>0</v>
      </c>
      <c r="R662">
        <f>IF(LEFT(BT662,1)&lt;&gt;"0",IF(LEFT(BT662,1)="1",3.0,BU662),$D$5+$E$5*(CK662*CD662/($K$5*1000))+$F$5*(CK662*CD662/($K$5*1000))*MAX(MIN(BR662,$J$5),$I$5)*MAX(MIN(BR662,$J$5),$I$5)+$G$5*MAX(MIN(BR662,$J$5),$I$5)*(CK662*CD662/($K$5*1000))+$H$5*(CK662*CD662/($K$5*1000))*(CK662*CD662/($K$5*1000)))</f>
        <v>0</v>
      </c>
      <c r="S662">
        <f>J662*(1000-(1000*0.61365*exp(17.502*W662/(240.97+W662))/(CD662+CE662)+BY662)/2)/(1000*0.61365*exp(17.502*W662/(240.97+W662))/(CD662+CE662)-BY662)</f>
        <v>0</v>
      </c>
      <c r="T662">
        <f>1/((BS662+1)/(Q662/1.6)+1/(R662/1.37)) + BS662/((BS662+1)/(Q662/1.6) + BS662/(R662/1.37))</f>
        <v>0</v>
      </c>
      <c r="U662">
        <f>(BN662*BQ662)</f>
        <v>0</v>
      </c>
      <c r="V662">
        <f>(CF662+(U662+2*0.95*5.67E-8*(((CF662+$B$7)+273)^4-(CF662+273)^4)-44100*J662)/(1.84*29.3*R662+8*0.95*5.67E-8*(CF662+273)^3))</f>
        <v>0</v>
      </c>
      <c r="W662">
        <f>($C$7*CG662+$D$7*CH662+$E$7*V662)</f>
        <v>0</v>
      </c>
      <c r="X662">
        <f>0.61365*exp(17.502*W662/(240.97+W662))</f>
        <v>0</v>
      </c>
      <c r="Y662">
        <f>(Z662/AA662*100)</f>
        <v>0</v>
      </c>
      <c r="Z662">
        <f>BY662*(CD662+CE662)/1000</f>
        <v>0</v>
      </c>
      <c r="AA662">
        <f>0.61365*exp(17.502*CF662/(240.97+CF662))</f>
        <v>0</v>
      </c>
      <c r="AB662">
        <f>(X662-BY662*(CD662+CE662)/1000)</f>
        <v>0</v>
      </c>
      <c r="AC662">
        <f>(-J662*44100)</f>
        <v>0</v>
      </c>
      <c r="AD662">
        <f>2*29.3*R662*0.92*(CF662-W662)</f>
        <v>0</v>
      </c>
      <c r="AE662">
        <f>2*0.95*5.67E-8*(((CF662+$B$7)+273)^4-(W662+273)^4)</f>
        <v>0</v>
      </c>
      <c r="AF662">
        <f>U662+AE662+AC662+AD662</f>
        <v>0</v>
      </c>
      <c r="AG662">
        <v>5</v>
      </c>
      <c r="AH662">
        <v>1</v>
      </c>
      <c r="AI662">
        <f>IF(AG662*$H$13&gt;=AK662,1.0,(AK662/(AK662-AG662*$H$13)))</f>
        <v>0</v>
      </c>
      <c r="AJ662">
        <f>(AI662-1)*100</f>
        <v>0</v>
      </c>
      <c r="AK662">
        <f>MAX(0,($B$13+$C$13*CK662)/(1+$D$13*CK662)*CD662/(CF662+273)*$E$13)</f>
        <v>0</v>
      </c>
      <c r="AL662" t="s">
        <v>292</v>
      </c>
      <c r="AM662" t="s">
        <v>292</v>
      </c>
      <c r="AN662">
        <v>0</v>
      </c>
      <c r="AO662">
        <v>0</v>
      </c>
      <c r="AP662">
        <f>1-AN662/AO662</f>
        <v>0</v>
      </c>
      <c r="AQ662">
        <v>0</v>
      </c>
      <c r="AR662" t="s">
        <v>292</v>
      </c>
      <c r="AS662" t="s">
        <v>292</v>
      </c>
      <c r="AT662">
        <v>0</v>
      </c>
      <c r="AU662">
        <v>0</v>
      </c>
      <c r="AV662">
        <f>1-AT662/AU662</f>
        <v>0</v>
      </c>
      <c r="AW662">
        <v>0.5</v>
      </c>
      <c r="AX662">
        <f>BO662</f>
        <v>0</v>
      </c>
      <c r="AY662">
        <f>L662</f>
        <v>0</v>
      </c>
      <c r="AZ662">
        <f>AV662*AW662*AX662</f>
        <v>0</v>
      </c>
      <c r="BA662">
        <f>(AY662-AQ662)/AX662</f>
        <v>0</v>
      </c>
      <c r="BB662">
        <f>(AO662-AU662)/AU662</f>
        <v>0</v>
      </c>
      <c r="BC662">
        <f>AN662/(AP662+AN662/AU662)</f>
        <v>0</v>
      </c>
      <c r="BD662" t="s">
        <v>292</v>
      </c>
      <c r="BE662">
        <v>0</v>
      </c>
      <c r="BF662">
        <f>IF(BE662&lt;&gt;0, BE662, BC662)</f>
        <v>0</v>
      </c>
      <c r="BG662">
        <f>1-BF662/AU662</f>
        <v>0</v>
      </c>
      <c r="BH662">
        <f>(AU662-AT662)/(AU662-BF662)</f>
        <v>0</v>
      </c>
      <c r="BI662">
        <f>(AO662-AU662)/(AO662-BF662)</f>
        <v>0</v>
      </c>
      <c r="BJ662">
        <f>(AU662-AT662)/(AU662-AN662)</f>
        <v>0</v>
      </c>
      <c r="BK662">
        <f>(AO662-AU662)/(AO662-AN662)</f>
        <v>0</v>
      </c>
      <c r="BL662">
        <f>(BH662*BF662/AT662)</f>
        <v>0</v>
      </c>
      <c r="BM662">
        <f>(1-BL662)</f>
        <v>0</v>
      </c>
      <c r="BN662">
        <f>$B$11*CL662+$C$11*CM662+$F$11*CN662*(1-CQ662)</f>
        <v>0</v>
      </c>
      <c r="BO662">
        <f>BN662*BP662</f>
        <v>0</v>
      </c>
      <c r="BP662">
        <f>($B$11*$D$9+$C$11*$D$9+$F$11*((DA662+CS662)/MAX(DA662+CS662+DB662, 0.1)*$I$9+DB662/MAX(DA662+CS662+DB662, 0.1)*$J$9))/($B$11+$C$11+$F$11)</f>
        <v>0</v>
      </c>
      <c r="BQ662">
        <f>($B$11*$K$9+$C$11*$K$9+$F$11*((DA662+CS662)/MAX(DA662+CS662+DB662, 0.1)*$P$9+DB662/MAX(DA662+CS662+DB662, 0.1)*$Q$9))/($B$11+$C$11+$F$11)</f>
        <v>0</v>
      </c>
      <c r="BR662">
        <v>6</v>
      </c>
      <c r="BS662">
        <v>0.5</v>
      </c>
      <c r="BT662" t="s">
        <v>293</v>
      </c>
      <c r="BU662">
        <v>2</v>
      </c>
      <c r="BV662">
        <v>1626127603.6</v>
      </c>
      <c r="BW662">
        <v>400.923</v>
      </c>
      <c r="BX662">
        <v>419.983666666667</v>
      </c>
      <c r="BY662">
        <v>22.5827666666667</v>
      </c>
      <c r="BZ662">
        <v>15.0887</v>
      </c>
      <c r="CA662">
        <v>398.795333333333</v>
      </c>
      <c r="CB662">
        <v>22.479</v>
      </c>
      <c r="CC662">
        <v>900.005666666667</v>
      </c>
      <c r="CD662">
        <v>100.772</v>
      </c>
      <c r="CE662">
        <v>0.114467333333333</v>
      </c>
      <c r="CF662">
        <v>37.7505</v>
      </c>
      <c r="CG662">
        <v>34.8616333333333</v>
      </c>
      <c r="CH662">
        <v>999.9</v>
      </c>
      <c r="CI662">
        <v>0</v>
      </c>
      <c r="CJ662">
        <v>0</v>
      </c>
      <c r="CK662">
        <v>10003.5233333333</v>
      </c>
      <c r="CL662">
        <v>0</v>
      </c>
      <c r="CM662">
        <v>0.221023</v>
      </c>
      <c r="CN662">
        <v>1459.94333333333</v>
      </c>
      <c r="CO662">
        <v>0.972993666666667</v>
      </c>
      <c r="CP662">
        <v>0.0270060333333333</v>
      </c>
      <c r="CQ662">
        <v>0</v>
      </c>
      <c r="CR662">
        <v>881.149666666667</v>
      </c>
      <c r="CS662">
        <v>4.99999</v>
      </c>
      <c r="CT662">
        <v>13011.1333333333</v>
      </c>
      <c r="CU662">
        <v>12727.8333333333</v>
      </c>
      <c r="CV662">
        <v>42.25</v>
      </c>
      <c r="CW662">
        <v>43.375</v>
      </c>
      <c r="CX662">
        <v>42.937</v>
      </c>
      <c r="CY662">
        <v>43.187</v>
      </c>
      <c r="CZ662">
        <v>45.187</v>
      </c>
      <c r="DA662">
        <v>1415.65333333333</v>
      </c>
      <c r="DB662">
        <v>39.29</v>
      </c>
      <c r="DC662">
        <v>0</v>
      </c>
      <c r="DD662">
        <v>1626127614.1</v>
      </c>
      <c r="DE662">
        <v>0</v>
      </c>
      <c r="DF662">
        <v>881.547038461538</v>
      </c>
      <c r="DG662">
        <v>-4.07292307835507</v>
      </c>
      <c r="DH662">
        <v>-36.3589742632787</v>
      </c>
      <c r="DI662">
        <v>13015.3576923077</v>
      </c>
      <c r="DJ662">
        <v>15</v>
      </c>
      <c r="DK662">
        <v>1626126261</v>
      </c>
      <c r="DL662" t="s">
        <v>294</v>
      </c>
      <c r="DM662">
        <v>1626126255</v>
      </c>
      <c r="DN662">
        <v>1626126261</v>
      </c>
      <c r="DO662">
        <v>7</v>
      </c>
      <c r="DP662">
        <v>0.339</v>
      </c>
      <c r="DQ662">
        <v>0.02</v>
      </c>
      <c r="DR662">
        <v>2.158</v>
      </c>
      <c r="DS662">
        <v>-0.064</v>
      </c>
      <c r="DT662">
        <v>420</v>
      </c>
      <c r="DU662">
        <v>4</v>
      </c>
      <c r="DV662">
        <v>0.09</v>
      </c>
      <c r="DW662">
        <v>0.05</v>
      </c>
      <c r="DX662">
        <v>-19.1070048780488</v>
      </c>
      <c r="DY662">
        <v>0.043356794425035</v>
      </c>
      <c r="DZ662">
        <v>0.017970557916058</v>
      </c>
      <c r="EA662">
        <v>1</v>
      </c>
      <c r="EB662">
        <v>881.731794117647</v>
      </c>
      <c r="EC662">
        <v>-3.68444199116783</v>
      </c>
      <c r="ED662">
        <v>0.407004247658984</v>
      </c>
      <c r="EE662">
        <v>1</v>
      </c>
      <c r="EF662">
        <v>7.43471902439024</v>
      </c>
      <c r="EG662">
        <v>0.281557421602791</v>
      </c>
      <c r="EH662">
        <v>0.0285398454714806</v>
      </c>
      <c r="EI662">
        <v>0</v>
      </c>
      <c r="EJ662">
        <v>2</v>
      </c>
      <c r="EK662">
        <v>3</v>
      </c>
      <c r="EL662" t="s">
        <v>340</v>
      </c>
      <c r="EM662">
        <v>100</v>
      </c>
      <c r="EN662">
        <v>100</v>
      </c>
      <c r="EO662">
        <v>2.128</v>
      </c>
      <c r="EP662">
        <v>0.1039</v>
      </c>
      <c r="EQ662">
        <v>1.36772170046793</v>
      </c>
      <c r="ER662">
        <v>0.00225868272383977</v>
      </c>
      <c r="ES662">
        <v>-9.96746185667655e-07</v>
      </c>
      <c r="ET662">
        <v>2.83711317370827e-10</v>
      </c>
      <c r="EU662">
        <v>-0.063082517618382</v>
      </c>
      <c r="EV662">
        <v>-0.00217948432402501</v>
      </c>
      <c r="EW662">
        <v>0.000453263451741206</v>
      </c>
      <c r="EX662">
        <v>-1.16319206543697e-06</v>
      </c>
      <c r="EY662">
        <v>-2</v>
      </c>
      <c r="EZ662">
        <v>2196</v>
      </c>
      <c r="FA662">
        <v>1</v>
      </c>
      <c r="FB662">
        <v>25</v>
      </c>
      <c r="FC662">
        <v>22.5</v>
      </c>
      <c r="FD662">
        <v>22.4</v>
      </c>
      <c r="FE662">
        <v>18</v>
      </c>
      <c r="FF662">
        <v>953.258</v>
      </c>
      <c r="FG662">
        <v>441.703</v>
      </c>
      <c r="FH662">
        <v>46.2317</v>
      </c>
      <c r="FI662">
        <v>26.3076</v>
      </c>
      <c r="FJ662">
        <v>30.0006</v>
      </c>
      <c r="FK662">
        <v>26.0413</v>
      </c>
      <c r="FL662">
        <v>26.0367</v>
      </c>
      <c r="FM662">
        <v>25.5374</v>
      </c>
      <c r="FN662">
        <v>19.4557</v>
      </c>
      <c r="FO662">
        <v>0</v>
      </c>
      <c r="FP662">
        <v>47.5</v>
      </c>
      <c r="FQ662">
        <v>420</v>
      </c>
      <c r="FR662">
        <v>15.2779</v>
      </c>
      <c r="FS662">
        <v>101.366</v>
      </c>
      <c r="FT662">
        <v>101.955</v>
      </c>
    </row>
    <row r="663" spans="1:176">
      <c r="A663">
        <v>647</v>
      </c>
      <c r="B663">
        <v>1626127606.6</v>
      </c>
      <c r="C663">
        <v>1292.09999990463</v>
      </c>
      <c r="D663" t="s">
        <v>1588</v>
      </c>
      <c r="E663" t="s">
        <v>1589</v>
      </c>
      <c r="F663">
        <v>1</v>
      </c>
      <c r="I663">
        <v>1626127605.6</v>
      </c>
      <c r="J663">
        <f>(K663)/1000</f>
        <v>0</v>
      </c>
      <c r="K663">
        <f>1000*CC663*AI663*(BY663-BZ663)/(100*BR663*(1000-AI663*BY663))</f>
        <v>0</v>
      </c>
      <c r="L663">
        <f>CC663*AI663*(BX663-BW663*(1000-AI663*BZ663)/(1000-AI663*BY663))/(100*BR663)</f>
        <v>0</v>
      </c>
      <c r="M663">
        <f>BW663 - IF(AI663&gt;1, L663*BR663*100.0/(AK663*CK663), 0)</f>
        <v>0</v>
      </c>
      <c r="N663">
        <f>((T663-J663/2)*M663-L663)/(T663+J663/2)</f>
        <v>0</v>
      </c>
      <c r="O663">
        <f>N663*(CD663+CE663)/1000.0</f>
        <v>0</v>
      </c>
      <c r="P663">
        <f>(BW663 - IF(AI663&gt;1, L663*BR663*100.0/(AK663*CK663), 0))*(CD663+CE663)/1000.0</f>
        <v>0</v>
      </c>
      <c r="Q663">
        <f>2.0/((1/S663-1/R663)+SIGN(S663)*SQRT((1/S663-1/R663)*(1/S663-1/R663) + 4*BS663/((BS663+1)*(BS663+1))*(2*1/S663*1/R663-1/R663*1/R663)))</f>
        <v>0</v>
      </c>
      <c r="R663">
        <f>IF(LEFT(BT663,1)&lt;&gt;"0",IF(LEFT(BT663,1)="1",3.0,BU663),$D$5+$E$5*(CK663*CD663/($K$5*1000))+$F$5*(CK663*CD663/($K$5*1000))*MAX(MIN(BR663,$J$5),$I$5)*MAX(MIN(BR663,$J$5),$I$5)+$G$5*MAX(MIN(BR663,$J$5),$I$5)*(CK663*CD663/($K$5*1000))+$H$5*(CK663*CD663/($K$5*1000))*(CK663*CD663/($K$5*1000)))</f>
        <v>0</v>
      </c>
      <c r="S663">
        <f>J663*(1000-(1000*0.61365*exp(17.502*W663/(240.97+W663))/(CD663+CE663)+BY663)/2)/(1000*0.61365*exp(17.502*W663/(240.97+W663))/(CD663+CE663)-BY663)</f>
        <v>0</v>
      </c>
      <c r="T663">
        <f>1/((BS663+1)/(Q663/1.6)+1/(R663/1.37)) + BS663/((BS663+1)/(Q663/1.6) + BS663/(R663/1.37))</f>
        <v>0</v>
      </c>
      <c r="U663">
        <f>(BN663*BQ663)</f>
        <v>0</v>
      </c>
      <c r="V663">
        <f>(CF663+(U663+2*0.95*5.67E-8*(((CF663+$B$7)+273)^4-(CF663+273)^4)-44100*J663)/(1.84*29.3*R663+8*0.95*5.67E-8*(CF663+273)^3))</f>
        <v>0</v>
      </c>
      <c r="W663">
        <f>($C$7*CG663+$D$7*CH663+$E$7*V663)</f>
        <v>0</v>
      </c>
      <c r="X663">
        <f>0.61365*exp(17.502*W663/(240.97+W663))</f>
        <v>0</v>
      </c>
      <c r="Y663">
        <f>(Z663/AA663*100)</f>
        <v>0</v>
      </c>
      <c r="Z663">
        <f>BY663*(CD663+CE663)/1000</f>
        <v>0</v>
      </c>
      <c r="AA663">
        <f>0.61365*exp(17.502*CF663/(240.97+CF663))</f>
        <v>0</v>
      </c>
      <c r="AB663">
        <f>(X663-BY663*(CD663+CE663)/1000)</f>
        <v>0</v>
      </c>
      <c r="AC663">
        <f>(-J663*44100)</f>
        <v>0</v>
      </c>
      <c r="AD663">
        <f>2*29.3*R663*0.92*(CF663-W663)</f>
        <v>0</v>
      </c>
      <c r="AE663">
        <f>2*0.95*5.67E-8*(((CF663+$B$7)+273)^4-(W663+273)^4)</f>
        <v>0</v>
      </c>
      <c r="AF663">
        <f>U663+AE663+AC663+AD663</f>
        <v>0</v>
      </c>
      <c r="AG663">
        <v>5</v>
      </c>
      <c r="AH663">
        <v>1</v>
      </c>
      <c r="AI663">
        <f>IF(AG663*$H$13&gt;=AK663,1.0,(AK663/(AK663-AG663*$H$13)))</f>
        <v>0</v>
      </c>
      <c r="AJ663">
        <f>(AI663-1)*100</f>
        <v>0</v>
      </c>
      <c r="AK663">
        <f>MAX(0,($B$13+$C$13*CK663)/(1+$D$13*CK663)*CD663/(CF663+273)*$E$13)</f>
        <v>0</v>
      </c>
      <c r="AL663" t="s">
        <v>292</v>
      </c>
      <c r="AM663" t="s">
        <v>292</v>
      </c>
      <c r="AN663">
        <v>0</v>
      </c>
      <c r="AO663">
        <v>0</v>
      </c>
      <c r="AP663">
        <f>1-AN663/AO663</f>
        <v>0</v>
      </c>
      <c r="AQ663">
        <v>0</v>
      </c>
      <c r="AR663" t="s">
        <v>292</v>
      </c>
      <c r="AS663" t="s">
        <v>292</v>
      </c>
      <c r="AT663">
        <v>0</v>
      </c>
      <c r="AU663">
        <v>0</v>
      </c>
      <c r="AV663">
        <f>1-AT663/AU663</f>
        <v>0</v>
      </c>
      <c r="AW663">
        <v>0.5</v>
      </c>
      <c r="AX663">
        <f>BO663</f>
        <v>0</v>
      </c>
      <c r="AY663">
        <f>L663</f>
        <v>0</v>
      </c>
      <c r="AZ663">
        <f>AV663*AW663*AX663</f>
        <v>0</v>
      </c>
      <c r="BA663">
        <f>(AY663-AQ663)/AX663</f>
        <v>0</v>
      </c>
      <c r="BB663">
        <f>(AO663-AU663)/AU663</f>
        <v>0</v>
      </c>
      <c r="BC663">
        <f>AN663/(AP663+AN663/AU663)</f>
        <v>0</v>
      </c>
      <c r="BD663" t="s">
        <v>292</v>
      </c>
      <c r="BE663">
        <v>0</v>
      </c>
      <c r="BF663">
        <f>IF(BE663&lt;&gt;0, BE663, BC663)</f>
        <v>0</v>
      </c>
      <c r="BG663">
        <f>1-BF663/AU663</f>
        <v>0</v>
      </c>
      <c r="BH663">
        <f>(AU663-AT663)/(AU663-BF663)</f>
        <v>0</v>
      </c>
      <c r="BI663">
        <f>(AO663-AU663)/(AO663-BF663)</f>
        <v>0</v>
      </c>
      <c r="BJ663">
        <f>(AU663-AT663)/(AU663-AN663)</f>
        <v>0</v>
      </c>
      <c r="BK663">
        <f>(AO663-AU663)/(AO663-AN663)</f>
        <v>0</v>
      </c>
      <c r="BL663">
        <f>(BH663*BF663/AT663)</f>
        <v>0</v>
      </c>
      <c r="BM663">
        <f>(1-BL663)</f>
        <v>0</v>
      </c>
      <c r="BN663">
        <f>$B$11*CL663+$C$11*CM663+$F$11*CN663*(1-CQ663)</f>
        <v>0</v>
      </c>
      <c r="BO663">
        <f>BN663*BP663</f>
        <v>0</v>
      </c>
      <c r="BP663">
        <f>($B$11*$D$9+$C$11*$D$9+$F$11*((DA663+CS663)/MAX(DA663+CS663+DB663, 0.1)*$I$9+DB663/MAX(DA663+CS663+DB663, 0.1)*$J$9))/($B$11+$C$11+$F$11)</f>
        <v>0</v>
      </c>
      <c r="BQ663">
        <f>($B$11*$K$9+$C$11*$K$9+$F$11*((DA663+CS663)/MAX(DA663+CS663+DB663, 0.1)*$P$9+DB663/MAX(DA663+CS663+DB663, 0.1)*$Q$9))/($B$11+$C$11+$F$11)</f>
        <v>0</v>
      </c>
      <c r="BR663">
        <v>6</v>
      </c>
      <c r="BS663">
        <v>0.5</v>
      </c>
      <c r="BT663" t="s">
        <v>293</v>
      </c>
      <c r="BU663">
        <v>2</v>
      </c>
      <c r="BV663">
        <v>1626127605.6</v>
      </c>
      <c r="BW663">
        <v>400.919333333333</v>
      </c>
      <c r="BX663">
        <v>419.951</v>
      </c>
      <c r="BY663">
        <v>22.5998</v>
      </c>
      <c r="BZ663">
        <v>15.1047</v>
      </c>
      <c r="CA663">
        <v>398.791333333333</v>
      </c>
      <c r="CB663">
        <v>22.4958</v>
      </c>
      <c r="CC663">
        <v>900.028666666667</v>
      </c>
      <c r="CD663">
        <v>100.772666666667</v>
      </c>
      <c r="CE663">
        <v>0.114704</v>
      </c>
      <c r="CF663">
        <v>37.7696333333333</v>
      </c>
      <c r="CG663">
        <v>34.8779333333333</v>
      </c>
      <c r="CH663">
        <v>999.9</v>
      </c>
      <c r="CI663">
        <v>0</v>
      </c>
      <c r="CJ663">
        <v>0</v>
      </c>
      <c r="CK663">
        <v>9992.07666666667</v>
      </c>
      <c r="CL663">
        <v>0</v>
      </c>
      <c r="CM663">
        <v>0.221023</v>
      </c>
      <c r="CN663">
        <v>1460.01333333333</v>
      </c>
      <c r="CO663">
        <v>0.972993666666667</v>
      </c>
      <c r="CP663">
        <v>0.0270060333333333</v>
      </c>
      <c r="CQ663">
        <v>0</v>
      </c>
      <c r="CR663">
        <v>880.977333333333</v>
      </c>
      <c r="CS663">
        <v>4.99999</v>
      </c>
      <c r="CT663">
        <v>13011</v>
      </c>
      <c r="CU663">
        <v>12728.4333333333</v>
      </c>
      <c r="CV663">
        <v>42.25</v>
      </c>
      <c r="CW663">
        <v>43.375</v>
      </c>
      <c r="CX663">
        <v>42.937</v>
      </c>
      <c r="CY663">
        <v>43.187</v>
      </c>
      <c r="CZ663">
        <v>45.187</v>
      </c>
      <c r="DA663">
        <v>1415.72</v>
      </c>
      <c r="DB663">
        <v>39.2933333333333</v>
      </c>
      <c r="DC663">
        <v>0</v>
      </c>
      <c r="DD663">
        <v>1626127615.9</v>
      </c>
      <c r="DE663">
        <v>0</v>
      </c>
      <c r="DF663">
        <v>881.40648</v>
      </c>
      <c r="DG663">
        <v>-3.81130767954876</v>
      </c>
      <c r="DH663">
        <v>-32.146153678789</v>
      </c>
      <c r="DI663">
        <v>13014.24</v>
      </c>
      <c r="DJ663">
        <v>15</v>
      </c>
      <c r="DK663">
        <v>1626126261</v>
      </c>
      <c r="DL663" t="s">
        <v>294</v>
      </c>
      <c r="DM663">
        <v>1626126255</v>
      </c>
      <c r="DN663">
        <v>1626126261</v>
      </c>
      <c r="DO663">
        <v>7</v>
      </c>
      <c r="DP663">
        <v>0.339</v>
      </c>
      <c r="DQ663">
        <v>0.02</v>
      </c>
      <c r="DR663">
        <v>2.158</v>
      </c>
      <c r="DS663">
        <v>-0.064</v>
      </c>
      <c r="DT663">
        <v>420</v>
      </c>
      <c r="DU663">
        <v>4</v>
      </c>
      <c r="DV663">
        <v>0.09</v>
      </c>
      <c r="DW663">
        <v>0.05</v>
      </c>
      <c r="DX663">
        <v>-19.1014829268293</v>
      </c>
      <c r="DY663">
        <v>0.157689198606285</v>
      </c>
      <c r="DZ663">
        <v>0.026409310095615</v>
      </c>
      <c r="EA663">
        <v>1</v>
      </c>
      <c r="EB663">
        <v>881.622121212121</v>
      </c>
      <c r="EC663">
        <v>-3.53964175312085</v>
      </c>
      <c r="ED663">
        <v>0.387994045375716</v>
      </c>
      <c r="EE663">
        <v>1</v>
      </c>
      <c r="EF663">
        <v>7.44415365853658</v>
      </c>
      <c r="EG663">
        <v>0.31079707317073</v>
      </c>
      <c r="EH663">
        <v>0.0312297546327215</v>
      </c>
      <c r="EI663">
        <v>0</v>
      </c>
      <c r="EJ663">
        <v>2</v>
      </c>
      <c r="EK663">
        <v>3</v>
      </c>
      <c r="EL663" t="s">
        <v>340</v>
      </c>
      <c r="EM663">
        <v>100</v>
      </c>
      <c r="EN663">
        <v>100</v>
      </c>
      <c r="EO663">
        <v>2.128</v>
      </c>
      <c r="EP663">
        <v>0.1042</v>
      </c>
      <c r="EQ663">
        <v>1.36772170046793</v>
      </c>
      <c r="ER663">
        <v>0.00225868272383977</v>
      </c>
      <c r="ES663">
        <v>-9.96746185667655e-07</v>
      </c>
      <c r="ET663">
        <v>2.83711317370827e-10</v>
      </c>
      <c r="EU663">
        <v>-0.063082517618382</v>
      </c>
      <c r="EV663">
        <v>-0.00217948432402501</v>
      </c>
      <c r="EW663">
        <v>0.000453263451741206</v>
      </c>
      <c r="EX663">
        <v>-1.16319206543697e-06</v>
      </c>
      <c r="EY663">
        <v>-2</v>
      </c>
      <c r="EZ663">
        <v>2196</v>
      </c>
      <c r="FA663">
        <v>1</v>
      </c>
      <c r="FB663">
        <v>25</v>
      </c>
      <c r="FC663">
        <v>22.5</v>
      </c>
      <c r="FD663">
        <v>22.4</v>
      </c>
      <c r="FE663">
        <v>18</v>
      </c>
      <c r="FF663">
        <v>953.387</v>
      </c>
      <c r="FG663">
        <v>441.958</v>
      </c>
      <c r="FH663">
        <v>46.2538</v>
      </c>
      <c r="FI663">
        <v>26.3109</v>
      </c>
      <c r="FJ663">
        <v>30.0006</v>
      </c>
      <c r="FK663">
        <v>26.0442</v>
      </c>
      <c r="FL663">
        <v>26.0399</v>
      </c>
      <c r="FM663">
        <v>25.5398</v>
      </c>
      <c r="FN663">
        <v>19.4557</v>
      </c>
      <c r="FO663">
        <v>0</v>
      </c>
      <c r="FP663">
        <v>47.5</v>
      </c>
      <c r="FQ663">
        <v>420</v>
      </c>
      <c r="FR663">
        <v>15.2775</v>
      </c>
      <c r="FS663">
        <v>101.366</v>
      </c>
      <c r="FT663">
        <v>101.956</v>
      </c>
    </row>
    <row r="664" spans="1:176">
      <c r="A664">
        <v>648</v>
      </c>
      <c r="B664">
        <v>1626127608.6</v>
      </c>
      <c r="C664">
        <v>1294.09999990463</v>
      </c>
      <c r="D664" t="s">
        <v>1590</v>
      </c>
      <c r="E664" t="s">
        <v>1591</v>
      </c>
      <c r="F664">
        <v>1</v>
      </c>
      <c r="I664">
        <v>1626127607.6</v>
      </c>
      <c r="J664">
        <f>(K664)/1000</f>
        <v>0</v>
      </c>
      <c r="K664">
        <f>1000*CC664*AI664*(BY664-BZ664)/(100*BR664*(1000-AI664*BY664))</f>
        <v>0</v>
      </c>
      <c r="L664">
        <f>CC664*AI664*(BX664-BW664*(1000-AI664*BZ664)/(1000-AI664*BY664))/(100*BR664)</f>
        <v>0</v>
      </c>
      <c r="M664">
        <f>BW664 - IF(AI664&gt;1, L664*BR664*100.0/(AK664*CK664), 0)</f>
        <v>0</v>
      </c>
      <c r="N664">
        <f>((T664-J664/2)*M664-L664)/(T664+J664/2)</f>
        <v>0</v>
      </c>
      <c r="O664">
        <f>N664*(CD664+CE664)/1000.0</f>
        <v>0</v>
      </c>
      <c r="P664">
        <f>(BW664 - IF(AI664&gt;1, L664*BR664*100.0/(AK664*CK664), 0))*(CD664+CE664)/1000.0</f>
        <v>0</v>
      </c>
      <c r="Q664">
        <f>2.0/((1/S664-1/R664)+SIGN(S664)*SQRT((1/S664-1/R664)*(1/S664-1/R664) + 4*BS664/((BS664+1)*(BS664+1))*(2*1/S664*1/R664-1/R664*1/R664)))</f>
        <v>0</v>
      </c>
      <c r="R664">
        <f>IF(LEFT(BT664,1)&lt;&gt;"0",IF(LEFT(BT664,1)="1",3.0,BU664),$D$5+$E$5*(CK664*CD664/($K$5*1000))+$F$5*(CK664*CD664/($K$5*1000))*MAX(MIN(BR664,$J$5),$I$5)*MAX(MIN(BR664,$J$5),$I$5)+$G$5*MAX(MIN(BR664,$J$5),$I$5)*(CK664*CD664/($K$5*1000))+$H$5*(CK664*CD664/($K$5*1000))*(CK664*CD664/($K$5*1000)))</f>
        <v>0</v>
      </c>
      <c r="S664">
        <f>J664*(1000-(1000*0.61365*exp(17.502*W664/(240.97+W664))/(CD664+CE664)+BY664)/2)/(1000*0.61365*exp(17.502*W664/(240.97+W664))/(CD664+CE664)-BY664)</f>
        <v>0</v>
      </c>
      <c r="T664">
        <f>1/((BS664+1)/(Q664/1.6)+1/(R664/1.37)) + BS664/((BS664+1)/(Q664/1.6) + BS664/(R664/1.37))</f>
        <v>0</v>
      </c>
      <c r="U664">
        <f>(BN664*BQ664)</f>
        <v>0</v>
      </c>
      <c r="V664">
        <f>(CF664+(U664+2*0.95*5.67E-8*(((CF664+$B$7)+273)^4-(CF664+273)^4)-44100*J664)/(1.84*29.3*R664+8*0.95*5.67E-8*(CF664+273)^3))</f>
        <v>0</v>
      </c>
      <c r="W664">
        <f>($C$7*CG664+$D$7*CH664+$E$7*V664)</f>
        <v>0</v>
      </c>
      <c r="X664">
        <f>0.61365*exp(17.502*W664/(240.97+W664))</f>
        <v>0</v>
      </c>
      <c r="Y664">
        <f>(Z664/AA664*100)</f>
        <v>0</v>
      </c>
      <c r="Z664">
        <f>BY664*(CD664+CE664)/1000</f>
        <v>0</v>
      </c>
      <c r="AA664">
        <f>0.61365*exp(17.502*CF664/(240.97+CF664))</f>
        <v>0</v>
      </c>
      <c r="AB664">
        <f>(X664-BY664*(CD664+CE664)/1000)</f>
        <v>0</v>
      </c>
      <c r="AC664">
        <f>(-J664*44100)</f>
        <v>0</v>
      </c>
      <c r="AD664">
        <f>2*29.3*R664*0.92*(CF664-W664)</f>
        <v>0</v>
      </c>
      <c r="AE664">
        <f>2*0.95*5.67E-8*(((CF664+$B$7)+273)^4-(W664+273)^4)</f>
        <v>0</v>
      </c>
      <c r="AF664">
        <f>U664+AE664+AC664+AD664</f>
        <v>0</v>
      </c>
      <c r="AG664">
        <v>5</v>
      </c>
      <c r="AH664">
        <v>1</v>
      </c>
      <c r="AI664">
        <f>IF(AG664*$H$13&gt;=AK664,1.0,(AK664/(AK664-AG664*$H$13)))</f>
        <v>0</v>
      </c>
      <c r="AJ664">
        <f>(AI664-1)*100</f>
        <v>0</v>
      </c>
      <c r="AK664">
        <f>MAX(0,($B$13+$C$13*CK664)/(1+$D$13*CK664)*CD664/(CF664+273)*$E$13)</f>
        <v>0</v>
      </c>
      <c r="AL664" t="s">
        <v>292</v>
      </c>
      <c r="AM664" t="s">
        <v>292</v>
      </c>
      <c r="AN664">
        <v>0</v>
      </c>
      <c r="AO664">
        <v>0</v>
      </c>
      <c r="AP664">
        <f>1-AN664/AO664</f>
        <v>0</v>
      </c>
      <c r="AQ664">
        <v>0</v>
      </c>
      <c r="AR664" t="s">
        <v>292</v>
      </c>
      <c r="AS664" t="s">
        <v>292</v>
      </c>
      <c r="AT664">
        <v>0</v>
      </c>
      <c r="AU664">
        <v>0</v>
      </c>
      <c r="AV664">
        <f>1-AT664/AU664</f>
        <v>0</v>
      </c>
      <c r="AW664">
        <v>0.5</v>
      </c>
      <c r="AX664">
        <f>BO664</f>
        <v>0</v>
      </c>
      <c r="AY664">
        <f>L664</f>
        <v>0</v>
      </c>
      <c r="AZ664">
        <f>AV664*AW664*AX664</f>
        <v>0</v>
      </c>
      <c r="BA664">
        <f>(AY664-AQ664)/AX664</f>
        <v>0</v>
      </c>
      <c r="BB664">
        <f>(AO664-AU664)/AU664</f>
        <v>0</v>
      </c>
      <c r="BC664">
        <f>AN664/(AP664+AN664/AU664)</f>
        <v>0</v>
      </c>
      <c r="BD664" t="s">
        <v>292</v>
      </c>
      <c r="BE664">
        <v>0</v>
      </c>
      <c r="BF664">
        <f>IF(BE664&lt;&gt;0, BE664, BC664)</f>
        <v>0</v>
      </c>
      <c r="BG664">
        <f>1-BF664/AU664</f>
        <v>0</v>
      </c>
      <c r="BH664">
        <f>(AU664-AT664)/(AU664-BF664)</f>
        <v>0</v>
      </c>
      <c r="BI664">
        <f>(AO664-AU664)/(AO664-BF664)</f>
        <v>0</v>
      </c>
      <c r="BJ664">
        <f>(AU664-AT664)/(AU664-AN664)</f>
        <v>0</v>
      </c>
      <c r="BK664">
        <f>(AO664-AU664)/(AO664-AN664)</f>
        <v>0</v>
      </c>
      <c r="BL664">
        <f>(BH664*BF664/AT664)</f>
        <v>0</v>
      </c>
      <c r="BM664">
        <f>(1-BL664)</f>
        <v>0</v>
      </c>
      <c r="BN664">
        <f>$B$11*CL664+$C$11*CM664+$F$11*CN664*(1-CQ664)</f>
        <v>0</v>
      </c>
      <c r="BO664">
        <f>BN664*BP664</f>
        <v>0</v>
      </c>
      <c r="BP664">
        <f>($B$11*$D$9+$C$11*$D$9+$F$11*((DA664+CS664)/MAX(DA664+CS664+DB664, 0.1)*$I$9+DB664/MAX(DA664+CS664+DB664, 0.1)*$J$9))/($B$11+$C$11+$F$11)</f>
        <v>0</v>
      </c>
      <c r="BQ664">
        <f>($B$11*$K$9+$C$11*$K$9+$F$11*((DA664+CS664)/MAX(DA664+CS664+DB664, 0.1)*$P$9+DB664/MAX(DA664+CS664+DB664, 0.1)*$Q$9))/($B$11+$C$11+$F$11)</f>
        <v>0</v>
      </c>
      <c r="BR664">
        <v>6</v>
      </c>
      <c r="BS664">
        <v>0.5</v>
      </c>
      <c r="BT664" t="s">
        <v>293</v>
      </c>
      <c r="BU664">
        <v>2</v>
      </c>
      <c r="BV664">
        <v>1626127607.6</v>
      </c>
      <c r="BW664">
        <v>400.893</v>
      </c>
      <c r="BX664">
        <v>419.912666666667</v>
      </c>
      <c r="BY664">
        <v>22.6214333333333</v>
      </c>
      <c r="BZ664">
        <v>15.1400333333333</v>
      </c>
      <c r="CA664">
        <v>398.765</v>
      </c>
      <c r="CB664">
        <v>22.5170333333333</v>
      </c>
      <c r="CC664">
        <v>900.025333333333</v>
      </c>
      <c r="CD664">
        <v>100.773333333333</v>
      </c>
      <c r="CE664">
        <v>0.114738</v>
      </c>
      <c r="CF664">
        <v>37.7886</v>
      </c>
      <c r="CG664">
        <v>34.8968333333333</v>
      </c>
      <c r="CH664">
        <v>999.9</v>
      </c>
      <c r="CI664">
        <v>0</v>
      </c>
      <c r="CJ664">
        <v>0</v>
      </c>
      <c r="CK664">
        <v>9998.56</v>
      </c>
      <c r="CL664">
        <v>0</v>
      </c>
      <c r="CM664">
        <v>0.221023</v>
      </c>
      <c r="CN664">
        <v>1460.00666666667</v>
      </c>
      <c r="CO664">
        <v>0.972992</v>
      </c>
      <c r="CP664">
        <v>0.0270076</v>
      </c>
      <c r="CQ664">
        <v>0</v>
      </c>
      <c r="CR664">
        <v>881.144666666667</v>
      </c>
      <c r="CS664">
        <v>4.99999</v>
      </c>
      <c r="CT664">
        <v>13009.3</v>
      </c>
      <c r="CU664">
        <v>12728.3666666667</v>
      </c>
      <c r="CV664">
        <v>42.25</v>
      </c>
      <c r="CW664">
        <v>43.375</v>
      </c>
      <c r="CX664">
        <v>42.937</v>
      </c>
      <c r="CY664">
        <v>43.187</v>
      </c>
      <c r="CZ664">
        <v>45.187</v>
      </c>
      <c r="DA664">
        <v>1415.71</v>
      </c>
      <c r="DB664">
        <v>39.2966666666667</v>
      </c>
      <c r="DC664">
        <v>0</v>
      </c>
      <c r="DD664">
        <v>1626127617.7</v>
      </c>
      <c r="DE664">
        <v>0</v>
      </c>
      <c r="DF664">
        <v>881.346461538461</v>
      </c>
      <c r="DG664">
        <v>-3.38071794902846</v>
      </c>
      <c r="DH664">
        <v>-32.6632477623022</v>
      </c>
      <c r="DI664">
        <v>13013.3538461538</v>
      </c>
      <c r="DJ664">
        <v>15</v>
      </c>
      <c r="DK664">
        <v>1626126261</v>
      </c>
      <c r="DL664" t="s">
        <v>294</v>
      </c>
      <c r="DM664">
        <v>1626126255</v>
      </c>
      <c r="DN664">
        <v>1626126261</v>
      </c>
      <c r="DO664">
        <v>7</v>
      </c>
      <c r="DP664">
        <v>0.339</v>
      </c>
      <c r="DQ664">
        <v>0.02</v>
      </c>
      <c r="DR664">
        <v>2.158</v>
      </c>
      <c r="DS664">
        <v>-0.064</v>
      </c>
      <c r="DT664">
        <v>420</v>
      </c>
      <c r="DU664">
        <v>4</v>
      </c>
      <c r="DV664">
        <v>0.09</v>
      </c>
      <c r="DW664">
        <v>0.05</v>
      </c>
      <c r="DX664">
        <v>-19.0918926829268</v>
      </c>
      <c r="DY664">
        <v>0.245935191637589</v>
      </c>
      <c r="DZ664">
        <v>0.0342666473001393</v>
      </c>
      <c r="EA664">
        <v>1</v>
      </c>
      <c r="EB664">
        <v>881.528571428571</v>
      </c>
      <c r="EC664">
        <v>-3.46164414313251</v>
      </c>
      <c r="ED664">
        <v>0.396090270065825</v>
      </c>
      <c r="EE664">
        <v>1</v>
      </c>
      <c r="EF664">
        <v>7.45271512195122</v>
      </c>
      <c r="EG664">
        <v>0.295855191637649</v>
      </c>
      <c r="EH664">
        <v>0.0300967305672691</v>
      </c>
      <c r="EI664">
        <v>0</v>
      </c>
      <c r="EJ664">
        <v>2</v>
      </c>
      <c r="EK664">
        <v>3</v>
      </c>
      <c r="EL664" t="s">
        <v>340</v>
      </c>
      <c r="EM664">
        <v>100</v>
      </c>
      <c r="EN664">
        <v>100</v>
      </c>
      <c r="EO664">
        <v>2.128</v>
      </c>
      <c r="EP664">
        <v>0.1046</v>
      </c>
      <c r="EQ664">
        <v>1.36772170046793</v>
      </c>
      <c r="ER664">
        <v>0.00225868272383977</v>
      </c>
      <c r="ES664">
        <v>-9.96746185667655e-07</v>
      </c>
      <c r="ET664">
        <v>2.83711317370827e-10</v>
      </c>
      <c r="EU664">
        <v>-0.063082517618382</v>
      </c>
      <c r="EV664">
        <v>-0.00217948432402501</v>
      </c>
      <c r="EW664">
        <v>0.000453263451741206</v>
      </c>
      <c r="EX664">
        <v>-1.16319206543697e-06</v>
      </c>
      <c r="EY664">
        <v>-2</v>
      </c>
      <c r="EZ664">
        <v>2196</v>
      </c>
      <c r="FA664">
        <v>1</v>
      </c>
      <c r="FB664">
        <v>25</v>
      </c>
      <c r="FC664">
        <v>22.6</v>
      </c>
      <c r="FD664">
        <v>22.5</v>
      </c>
      <c r="FE664">
        <v>18</v>
      </c>
      <c r="FF664">
        <v>953.356</v>
      </c>
      <c r="FG664">
        <v>441.985</v>
      </c>
      <c r="FH664">
        <v>46.2755</v>
      </c>
      <c r="FI664">
        <v>26.315</v>
      </c>
      <c r="FJ664">
        <v>30.0008</v>
      </c>
      <c r="FK664">
        <v>26.047</v>
      </c>
      <c r="FL664">
        <v>26.0432</v>
      </c>
      <c r="FM664">
        <v>25.5404</v>
      </c>
      <c r="FN664">
        <v>19.4557</v>
      </c>
      <c r="FO664">
        <v>0</v>
      </c>
      <c r="FP664">
        <v>47.5</v>
      </c>
      <c r="FQ664">
        <v>420</v>
      </c>
      <c r="FR664">
        <v>15.2682</v>
      </c>
      <c r="FS664">
        <v>101.365</v>
      </c>
      <c r="FT664">
        <v>101.955</v>
      </c>
    </row>
    <row r="665" spans="1:176">
      <c r="A665">
        <v>649</v>
      </c>
      <c r="B665">
        <v>1626127610.6</v>
      </c>
      <c r="C665">
        <v>1296.09999990463</v>
      </c>
      <c r="D665" t="s">
        <v>1592</v>
      </c>
      <c r="E665" t="s">
        <v>1593</v>
      </c>
      <c r="F665">
        <v>1</v>
      </c>
      <c r="I665">
        <v>1626127609.6</v>
      </c>
      <c r="J665">
        <f>(K665)/1000</f>
        <v>0</v>
      </c>
      <c r="K665">
        <f>1000*CC665*AI665*(BY665-BZ665)/(100*BR665*(1000-AI665*BY665))</f>
        <v>0</v>
      </c>
      <c r="L665">
        <f>CC665*AI665*(BX665-BW665*(1000-AI665*BZ665)/(1000-AI665*BY665))/(100*BR665)</f>
        <v>0</v>
      </c>
      <c r="M665">
        <f>BW665 - IF(AI665&gt;1, L665*BR665*100.0/(AK665*CK665), 0)</f>
        <v>0</v>
      </c>
      <c r="N665">
        <f>((T665-J665/2)*M665-L665)/(T665+J665/2)</f>
        <v>0</v>
      </c>
      <c r="O665">
        <f>N665*(CD665+CE665)/1000.0</f>
        <v>0</v>
      </c>
      <c r="P665">
        <f>(BW665 - IF(AI665&gt;1, L665*BR665*100.0/(AK665*CK665), 0))*(CD665+CE665)/1000.0</f>
        <v>0</v>
      </c>
      <c r="Q665">
        <f>2.0/((1/S665-1/R665)+SIGN(S665)*SQRT((1/S665-1/R665)*(1/S665-1/R665) + 4*BS665/((BS665+1)*(BS665+1))*(2*1/S665*1/R665-1/R665*1/R665)))</f>
        <v>0</v>
      </c>
      <c r="R665">
        <f>IF(LEFT(BT665,1)&lt;&gt;"0",IF(LEFT(BT665,1)="1",3.0,BU665),$D$5+$E$5*(CK665*CD665/($K$5*1000))+$F$5*(CK665*CD665/($K$5*1000))*MAX(MIN(BR665,$J$5),$I$5)*MAX(MIN(BR665,$J$5),$I$5)+$G$5*MAX(MIN(BR665,$J$5),$I$5)*(CK665*CD665/($K$5*1000))+$H$5*(CK665*CD665/($K$5*1000))*(CK665*CD665/($K$5*1000)))</f>
        <v>0</v>
      </c>
      <c r="S665">
        <f>J665*(1000-(1000*0.61365*exp(17.502*W665/(240.97+W665))/(CD665+CE665)+BY665)/2)/(1000*0.61365*exp(17.502*W665/(240.97+W665))/(CD665+CE665)-BY665)</f>
        <v>0</v>
      </c>
      <c r="T665">
        <f>1/((BS665+1)/(Q665/1.6)+1/(R665/1.37)) + BS665/((BS665+1)/(Q665/1.6) + BS665/(R665/1.37))</f>
        <v>0</v>
      </c>
      <c r="U665">
        <f>(BN665*BQ665)</f>
        <v>0</v>
      </c>
      <c r="V665">
        <f>(CF665+(U665+2*0.95*5.67E-8*(((CF665+$B$7)+273)^4-(CF665+273)^4)-44100*J665)/(1.84*29.3*R665+8*0.95*5.67E-8*(CF665+273)^3))</f>
        <v>0</v>
      </c>
      <c r="W665">
        <f>($C$7*CG665+$D$7*CH665+$E$7*V665)</f>
        <v>0</v>
      </c>
      <c r="X665">
        <f>0.61365*exp(17.502*W665/(240.97+W665))</f>
        <v>0</v>
      </c>
      <c r="Y665">
        <f>(Z665/AA665*100)</f>
        <v>0</v>
      </c>
      <c r="Z665">
        <f>BY665*(CD665+CE665)/1000</f>
        <v>0</v>
      </c>
      <c r="AA665">
        <f>0.61365*exp(17.502*CF665/(240.97+CF665))</f>
        <v>0</v>
      </c>
      <c r="AB665">
        <f>(X665-BY665*(CD665+CE665)/1000)</f>
        <v>0</v>
      </c>
      <c r="AC665">
        <f>(-J665*44100)</f>
        <v>0</v>
      </c>
      <c r="AD665">
        <f>2*29.3*R665*0.92*(CF665-W665)</f>
        <v>0</v>
      </c>
      <c r="AE665">
        <f>2*0.95*5.67E-8*(((CF665+$B$7)+273)^4-(W665+273)^4)</f>
        <v>0</v>
      </c>
      <c r="AF665">
        <f>U665+AE665+AC665+AD665</f>
        <v>0</v>
      </c>
      <c r="AG665">
        <v>5</v>
      </c>
      <c r="AH665">
        <v>1</v>
      </c>
      <c r="AI665">
        <f>IF(AG665*$H$13&gt;=AK665,1.0,(AK665/(AK665-AG665*$H$13)))</f>
        <v>0</v>
      </c>
      <c r="AJ665">
        <f>(AI665-1)*100</f>
        <v>0</v>
      </c>
      <c r="AK665">
        <f>MAX(0,($B$13+$C$13*CK665)/(1+$D$13*CK665)*CD665/(CF665+273)*$E$13)</f>
        <v>0</v>
      </c>
      <c r="AL665" t="s">
        <v>292</v>
      </c>
      <c r="AM665" t="s">
        <v>292</v>
      </c>
      <c r="AN665">
        <v>0</v>
      </c>
      <c r="AO665">
        <v>0</v>
      </c>
      <c r="AP665">
        <f>1-AN665/AO665</f>
        <v>0</v>
      </c>
      <c r="AQ665">
        <v>0</v>
      </c>
      <c r="AR665" t="s">
        <v>292</v>
      </c>
      <c r="AS665" t="s">
        <v>292</v>
      </c>
      <c r="AT665">
        <v>0</v>
      </c>
      <c r="AU665">
        <v>0</v>
      </c>
      <c r="AV665">
        <f>1-AT665/AU665</f>
        <v>0</v>
      </c>
      <c r="AW665">
        <v>0.5</v>
      </c>
      <c r="AX665">
        <f>BO665</f>
        <v>0</v>
      </c>
      <c r="AY665">
        <f>L665</f>
        <v>0</v>
      </c>
      <c r="AZ665">
        <f>AV665*AW665*AX665</f>
        <v>0</v>
      </c>
      <c r="BA665">
        <f>(AY665-AQ665)/AX665</f>
        <v>0</v>
      </c>
      <c r="BB665">
        <f>(AO665-AU665)/AU665</f>
        <v>0</v>
      </c>
      <c r="BC665">
        <f>AN665/(AP665+AN665/AU665)</f>
        <v>0</v>
      </c>
      <c r="BD665" t="s">
        <v>292</v>
      </c>
      <c r="BE665">
        <v>0</v>
      </c>
      <c r="BF665">
        <f>IF(BE665&lt;&gt;0, BE665, BC665)</f>
        <v>0</v>
      </c>
      <c r="BG665">
        <f>1-BF665/AU665</f>
        <v>0</v>
      </c>
      <c r="BH665">
        <f>(AU665-AT665)/(AU665-BF665)</f>
        <v>0</v>
      </c>
      <c r="BI665">
        <f>(AO665-AU665)/(AO665-BF665)</f>
        <v>0</v>
      </c>
      <c r="BJ665">
        <f>(AU665-AT665)/(AU665-AN665)</f>
        <v>0</v>
      </c>
      <c r="BK665">
        <f>(AO665-AU665)/(AO665-AN665)</f>
        <v>0</v>
      </c>
      <c r="BL665">
        <f>(BH665*BF665/AT665)</f>
        <v>0</v>
      </c>
      <c r="BM665">
        <f>(1-BL665)</f>
        <v>0</v>
      </c>
      <c r="BN665">
        <f>$B$11*CL665+$C$11*CM665+$F$11*CN665*(1-CQ665)</f>
        <v>0</v>
      </c>
      <c r="BO665">
        <f>BN665*BP665</f>
        <v>0</v>
      </c>
      <c r="BP665">
        <f>($B$11*$D$9+$C$11*$D$9+$F$11*((DA665+CS665)/MAX(DA665+CS665+DB665, 0.1)*$I$9+DB665/MAX(DA665+CS665+DB665, 0.1)*$J$9))/($B$11+$C$11+$F$11)</f>
        <v>0</v>
      </c>
      <c r="BQ665">
        <f>($B$11*$K$9+$C$11*$K$9+$F$11*((DA665+CS665)/MAX(DA665+CS665+DB665, 0.1)*$P$9+DB665/MAX(DA665+CS665+DB665, 0.1)*$Q$9))/($B$11+$C$11+$F$11)</f>
        <v>0</v>
      </c>
      <c r="BR665">
        <v>6</v>
      </c>
      <c r="BS665">
        <v>0.5</v>
      </c>
      <c r="BT665" t="s">
        <v>293</v>
      </c>
      <c r="BU665">
        <v>2</v>
      </c>
      <c r="BV665">
        <v>1626127609.6</v>
      </c>
      <c r="BW665">
        <v>400.838666666667</v>
      </c>
      <c r="BX665">
        <v>419.919</v>
      </c>
      <c r="BY665">
        <v>22.6573333333333</v>
      </c>
      <c r="BZ665">
        <v>15.1758333333333</v>
      </c>
      <c r="CA665">
        <v>398.710666666667</v>
      </c>
      <c r="CB665">
        <v>22.5523333333333</v>
      </c>
      <c r="CC665">
        <v>899.994666666667</v>
      </c>
      <c r="CD665">
        <v>100.773</v>
      </c>
      <c r="CE665">
        <v>0.114228333333333</v>
      </c>
      <c r="CF665">
        <v>37.807</v>
      </c>
      <c r="CG665">
        <v>34.9183</v>
      </c>
      <c r="CH665">
        <v>999.9</v>
      </c>
      <c r="CI665">
        <v>0</v>
      </c>
      <c r="CJ665">
        <v>0</v>
      </c>
      <c r="CK665">
        <v>10008.14</v>
      </c>
      <c r="CL665">
        <v>0</v>
      </c>
      <c r="CM665">
        <v>0.221023</v>
      </c>
      <c r="CN665">
        <v>1460.01333333333</v>
      </c>
      <c r="CO665">
        <v>0.972993666666667</v>
      </c>
      <c r="CP665">
        <v>0.0270060333333333</v>
      </c>
      <c r="CQ665">
        <v>0</v>
      </c>
      <c r="CR665">
        <v>880.959</v>
      </c>
      <c r="CS665">
        <v>4.99999</v>
      </c>
      <c r="CT665">
        <v>13008.2</v>
      </c>
      <c r="CU665">
        <v>12728.4333333333</v>
      </c>
      <c r="CV665">
        <v>42.2913333333333</v>
      </c>
      <c r="CW665">
        <v>43.375</v>
      </c>
      <c r="CX665">
        <v>42.979</v>
      </c>
      <c r="CY665">
        <v>43.187</v>
      </c>
      <c r="CZ665">
        <v>45.187</v>
      </c>
      <c r="DA665">
        <v>1415.72</v>
      </c>
      <c r="DB665">
        <v>39.2933333333333</v>
      </c>
      <c r="DC665">
        <v>0</v>
      </c>
      <c r="DD665">
        <v>1626127620.1</v>
      </c>
      <c r="DE665">
        <v>0</v>
      </c>
      <c r="DF665">
        <v>881.204692307692</v>
      </c>
      <c r="DG665">
        <v>-2.86570940248478</v>
      </c>
      <c r="DH665">
        <v>-35.2444443787456</v>
      </c>
      <c r="DI665">
        <v>13012.0961538462</v>
      </c>
      <c r="DJ665">
        <v>15</v>
      </c>
      <c r="DK665">
        <v>1626126261</v>
      </c>
      <c r="DL665" t="s">
        <v>294</v>
      </c>
      <c r="DM665">
        <v>1626126255</v>
      </c>
      <c r="DN665">
        <v>1626126261</v>
      </c>
      <c r="DO665">
        <v>7</v>
      </c>
      <c r="DP665">
        <v>0.339</v>
      </c>
      <c r="DQ665">
        <v>0.02</v>
      </c>
      <c r="DR665">
        <v>2.158</v>
      </c>
      <c r="DS665">
        <v>-0.064</v>
      </c>
      <c r="DT665">
        <v>420</v>
      </c>
      <c r="DU665">
        <v>4</v>
      </c>
      <c r="DV665">
        <v>0.09</v>
      </c>
      <c r="DW665">
        <v>0.05</v>
      </c>
      <c r="DX665">
        <v>-19.0863146341463</v>
      </c>
      <c r="DY665">
        <v>0.233914285714325</v>
      </c>
      <c r="DZ665">
        <v>0.0342023502328644</v>
      </c>
      <c r="EA665">
        <v>1</v>
      </c>
      <c r="EB665">
        <v>881.413</v>
      </c>
      <c r="EC665">
        <v>-3.32815408720618</v>
      </c>
      <c r="ED665">
        <v>0.372236565380221</v>
      </c>
      <c r="EE665">
        <v>1</v>
      </c>
      <c r="EF665">
        <v>7.45938780487805</v>
      </c>
      <c r="EG665">
        <v>0.256807735191645</v>
      </c>
      <c r="EH665">
        <v>0.0274549101310383</v>
      </c>
      <c r="EI665">
        <v>0</v>
      </c>
      <c r="EJ665">
        <v>2</v>
      </c>
      <c r="EK665">
        <v>3</v>
      </c>
      <c r="EL665" t="s">
        <v>340</v>
      </c>
      <c r="EM665">
        <v>100</v>
      </c>
      <c r="EN665">
        <v>100</v>
      </c>
      <c r="EO665">
        <v>2.128</v>
      </c>
      <c r="EP665">
        <v>0.1053</v>
      </c>
      <c r="EQ665">
        <v>1.36772170046793</v>
      </c>
      <c r="ER665">
        <v>0.00225868272383977</v>
      </c>
      <c r="ES665">
        <v>-9.96746185667655e-07</v>
      </c>
      <c r="ET665">
        <v>2.83711317370827e-10</v>
      </c>
      <c r="EU665">
        <v>-0.063082517618382</v>
      </c>
      <c r="EV665">
        <v>-0.00217948432402501</v>
      </c>
      <c r="EW665">
        <v>0.000453263451741206</v>
      </c>
      <c r="EX665">
        <v>-1.16319206543697e-06</v>
      </c>
      <c r="EY665">
        <v>-2</v>
      </c>
      <c r="EZ665">
        <v>2196</v>
      </c>
      <c r="FA665">
        <v>1</v>
      </c>
      <c r="FB665">
        <v>25</v>
      </c>
      <c r="FC665">
        <v>22.6</v>
      </c>
      <c r="FD665">
        <v>22.5</v>
      </c>
      <c r="FE665">
        <v>18</v>
      </c>
      <c r="FF665">
        <v>953.204</v>
      </c>
      <c r="FG665">
        <v>442.012</v>
      </c>
      <c r="FH665">
        <v>46.2969</v>
      </c>
      <c r="FI665">
        <v>26.3193</v>
      </c>
      <c r="FJ665">
        <v>30.0007</v>
      </c>
      <c r="FK665">
        <v>26.0503</v>
      </c>
      <c r="FL665">
        <v>26.0464</v>
      </c>
      <c r="FM665">
        <v>25.5428</v>
      </c>
      <c r="FN665">
        <v>19.4557</v>
      </c>
      <c r="FO665">
        <v>0</v>
      </c>
      <c r="FP665">
        <v>47.5</v>
      </c>
      <c r="FQ665">
        <v>420</v>
      </c>
      <c r="FR665">
        <v>15.2588</v>
      </c>
      <c r="FS665">
        <v>101.364</v>
      </c>
      <c r="FT665">
        <v>101.955</v>
      </c>
    </row>
    <row r="666" spans="1:176">
      <c r="A666">
        <v>650</v>
      </c>
      <c r="B666">
        <v>1626127612.6</v>
      </c>
      <c r="C666">
        <v>1298.09999990463</v>
      </c>
      <c r="D666" t="s">
        <v>1594</v>
      </c>
      <c r="E666" t="s">
        <v>1595</v>
      </c>
      <c r="F666">
        <v>1</v>
      </c>
      <c r="I666">
        <v>1626127611.6</v>
      </c>
      <c r="J666">
        <f>(K666)/1000</f>
        <v>0</v>
      </c>
      <c r="K666">
        <f>1000*CC666*AI666*(BY666-BZ666)/(100*BR666*(1000-AI666*BY666))</f>
        <v>0</v>
      </c>
      <c r="L666">
        <f>CC666*AI666*(BX666-BW666*(1000-AI666*BZ666)/(1000-AI666*BY666))/(100*BR666)</f>
        <v>0</v>
      </c>
      <c r="M666">
        <f>BW666 - IF(AI666&gt;1, L666*BR666*100.0/(AK666*CK666), 0)</f>
        <v>0</v>
      </c>
      <c r="N666">
        <f>((T666-J666/2)*M666-L666)/(T666+J666/2)</f>
        <v>0</v>
      </c>
      <c r="O666">
        <f>N666*(CD666+CE666)/1000.0</f>
        <v>0</v>
      </c>
      <c r="P666">
        <f>(BW666 - IF(AI666&gt;1, L666*BR666*100.0/(AK666*CK666), 0))*(CD666+CE666)/1000.0</f>
        <v>0</v>
      </c>
      <c r="Q666">
        <f>2.0/((1/S666-1/R666)+SIGN(S666)*SQRT((1/S666-1/R666)*(1/S666-1/R666) + 4*BS666/((BS666+1)*(BS666+1))*(2*1/S666*1/R666-1/R666*1/R666)))</f>
        <v>0</v>
      </c>
      <c r="R666">
        <f>IF(LEFT(BT666,1)&lt;&gt;"0",IF(LEFT(BT666,1)="1",3.0,BU666),$D$5+$E$5*(CK666*CD666/($K$5*1000))+$F$5*(CK666*CD666/($K$5*1000))*MAX(MIN(BR666,$J$5),$I$5)*MAX(MIN(BR666,$J$5),$I$5)+$G$5*MAX(MIN(BR666,$J$5),$I$5)*(CK666*CD666/($K$5*1000))+$H$5*(CK666*CD666/($K$5*1000))*(CK666*CD666/($K$5*1000)))</f>
        <v>0</v>
      </c>
      <c r="S666">
        <f>J666*(1000-(1000*0.61365*exp(17.502*W666/(240.97+W666))/(CD666+CE666)+BY666)/2)/(1000*0.61365*exp(17.502*W666/(240.97+W666))/(CD666+CE666)-BY666)</f>
        <v>0</v>
      </c>
      <c r="T666">
        <f>1/((BS666+1)/(Q666/1.6)+1/(R666/1.37)) + BS666/((BS666+1)/(Q666/1.6) + BS666/(R666/1.37))</f>
        <v>0</v>
      </c>
      <c r="U666">
        <f>(BN666*BQ666)</f>
        <v>0</v>
      </c>
      <c r="V666">
        <f>(CF666+(U666+2*0.95*5.67E-8*(((CF666+$B$7)+273)^4-(CF666+273)^4)-44100*J666)/(1.84*29.3*R666+8*0.95*5.67E-8*(CF666+273)^3))</f>
        <v>0</v>
      </c>
      <c r="W666">
        <f>($C$7*CG666+$D$7*CH666+$E$7*V666)</f>
        <v>0</v>
      </c>
      <c r="X666">
        <f>0.61365*exp(17.502*W666/(240.97+W666))</f>
        <v>0</v>
      </c>
      <c r="Y666">
        <f>(Z666/AA666*100)</f>
        <v>0</v>
      </c>
      <c r="Z666">
        <f>BY666*(CD666+CE666)/1000</f>
        <v>0</v>
      </c>
      <c r="AA666">
        <f>0.61365*exp(17.502*CF666/(240.97+CF666))</f>
        <v>0</v>
      </c>
      <c r="AB666">
        <f>(X666-BY666*(CD666+CE666)/1000)</f>
        <v>0</v>
      </c>
      <c r="AC666">
        <f>(-J666*44100)</f>
        <v>0</v>
      </c>
      <c r="AD666">
        <f>2*29.3*R666*0.92*(CF666-W666)</f>
        <v>0</v>
      </c>
      <c r="AE666">
        <f>2*0.95*5.67E-8*(((CF666+$B$7)+273)^4-(W666+273)^4)</f>
        <v>0</v>
      </c>
      <c r="AF666">
        <f>U666+AE666+AC666+AD666</f>
        <v>0</v>
      </c>
      <c r="AG666">
        <v>5</v>
      </c>
      <c r="AH666">
        <v>1</v>
      </c>
      <c r="AI666">
        <f>IF(AG666*$H$13&gt;=AK666,1.0,(AK666/(AK666-AG666*$H$13)))</f>
        <v>0</v>
      </c>
      <c r="AJ666">
        <f>(AI666-1)*100</f>
        <v>0</v>
      </c>
      <c r="AK666">
        <f>MAX(0,($B$13+$C$13*CK666)/(1+$D$13*CK666)*CD666/(CF666+273)*$E$13)</f>
        <v>0</v>
      </c>
      <c r="AL666" t="s">
        <v>292</v>
      </c>
      <c r="AM666" t="s">
        <v>292</v>
      </c>
      <c r="AN666">
        <v>0</v>
      </c>
      <c r="AO666">
        <v>0</v>
      </c>
      <c r="AP666">
        <f>1-AN666/AO666</f>
        <v>0</v>
      </c>
      <c r="AQ666">
        <v>0</v>
      </c>
      <c r="AR666" t="s">
        <v>292</v>
      </c>
      <c r="AS666" t="s">
        <v>292</v>
      </c>
      <c r="AT666">
        <v>0</v>
      </c>
      <c r="AU666">
        <v>0</v>
      </c>
      <c r="AV666">
        <f>1-AT666/AU666</f>
        <v>0</v>
      </c>
      <c r="AW666">
        <v>0.5</v>
      </c>
      <c r="AX666">
        <f>BO666</f>
        <v>0</v>
      </c>
      <c r="AY666">
        <f>L666</f>
        <v>0</v>
      </c>
      <c r="AZ666">
        <f>AV666*AW666*AX666</f>
        <v>0</v>
      </c>
      <c r="BA666">
        <f>(AY666-AQ666)/AX666</f>
        <v>0</v>
      </c>
      <c r="BB666">
        <f>(AO666-AU666)/AU666</f>
        <v>0</v>
      </c>
      <c r="BC666">
        <f>AN666/(AP666+AN666/AU666)</f>
        <v>0</v>
      </c>
      <c r="BD666" t="s">
        <v>292</v>
      </c>
      <c r="BE666">
        <v>0</v>
      </c>
      <c r="BF666">
        <f>IF(BE666&lt;&gt;0, BE666, BC666)</f>
        <v>0</v>
      </c>
      <c r="BG666">
        <f>1-BF666/AU666</f>
        <v>0</v>
      </c>
      <c r="BH666">
        <f>(AU666-AT666)/(AU666-BF666)</f>
        <v>0</v>
      </c>
      <c r="BI666">
        <f>(AO666-AU666)/(AO666-BF666)</f>
        <v>0</v>
      </c>
      <c r="BJ666">
        <f>(AU666-AT666)/(AU666-AN666)</f>
        <v>0</v>
      </c>
      <c r="BK666">
        <f>(AO666-AU666)/(AO666-AN666)</f>
        <v>0</v>
      </c>
      <c r="BL666">
        <f>(BH666*BF666/AT666)</f>
        <v>0</v>
      </c>
      <c r="BM666">
        <f>(1-BL666)</f>
        <v>0</v>
      </c>
      <c r="BN666">
        <f>$B$11*CL666+$C$11*CM666+$F$11*CN666*(1-CQ666)</f>
        <v>0</v>
      </c>
      <c r="BO666">
        <f>BN666*BP666</f>
        <v>0</v>
      </c>
      <c r="BP666">
        <f>($B$11*$D$9+$C$11*$D$9+$F$11*((DA666+CS666)/MAX(DA666+CS666+DB666, 0.1)*$I$9+DB666/MAX(DA666+CS666+DB666, 0.1)*$J$9))/($B$11+$C$11+$F$11)</f>
        <v>0</v>
      </c>
      <c r="BQ666">
        <f>($B$11*$K$9+$C$11*$K$9+$F$11*((DA666+CS666)/MAX(DA666+CS666+DB666, 0.1)*$P$9+DB666/MAX(DA666+CS666+DB666, 0.1)*$Q$9))/($B$11+$C$11+$F$11)</f>
        <v>0</v>
      </c>
      <c r="BR666">
        <v>6</v>
      </c>
      <c r="BS666">
        <v>0.5</v>
      </c>
      <c r="BT666" t="s">
        <v>293</v>
      </c>
      <c r="BU666">
        <v>2</v>
      </c>
      <c r="BV666">
        <v>1626127611.6</v>
      </c>
      <c r="BW666">
        <v>400.857</v>
      </c>
      <c r="BX666">
        <v>419.925333333333</v>
      </c>
      <c r="BY666">
        <v>22.6912</v>
      </c>
      <c r="BZ666">
        <v>15.1953333333333</v>
      </c>
      <c r="CA666">
        <v>398.729</v>
      </c>
      <c r="CB666">
        <v>22.5856333333333</v>
      </c>
      <c r="CC666">
        <v>900.000333333333</v>
      </c>
      <c r="CD666">
        <v>100.772333333333</v>
      </c>
      <c r="CE666">
        <v>0.114815666666667</v>
      </c>
      <c r="CF666">
        <v>37.8284333333333</v>
      </c>
      <c r="CG666">
        <v>34.9399333333333</v>
      </c>
      <c r="CH666">
        <v>999.9</v>
      </c>
      <c r="CI666">
        <v>0</v>
      </c>
      <c r="CJ666">
        <v>0</v>
      </c>
      <c r="CK666">
        <v>9992.52</v>
      </c>
      <c r="CL666">
        <v>0</v>
      </c>
      <c r="CM666">
        <v>0.221023</v>
      </c>
      <c r="CN666">
        <v>1459.92333333333</v>
      </c>
      <c r="CO666">
        <v>0.972993666666667</v>
      </c>
      <c r="CP666">
        <v>0.0270060333333333</v>
      </c>
      <c r="CQ666">
        <v>0</v>
      </c>
      <c r="CR666">
        <v>881.145333333333</v>
      </c>
      <c r="CS666">
        <v>4.99999</v>
      </c>
      <c r="CT666">
        <v>13005.8666666667</v>
      </c>
      <c r="CU666">
        <v>12727.6333333333</v>
      </c>
      <c r="CV666">
        <v>42.2913333333333</v>
      </c>
      <c r="CW666">
        <v>43.375</v>
      </c>
      <c r="CX666">
        <v>43</v>
      </c>
      <c r="CY666">
        <v>43.187</v>
      </c>
      <c r="CZ666">
        <v>45.187</v>
      </c>
      <c r="DA666">
        <v>1415.63333333333</v>
      </c>
      <c r="DB666">
        <v>39.29</v>
      </c>
      <c r="DC666">
        <v>0</v>
      </c>
      <c r="DD666">
        <v>1626127621.9</v>
      </c>
      <c r="DE666">
        <v>0</v>
      </c>
      <c r="DF666">
        <v>881.11332</v>
      </c>
      <c r="DG666">
        <v>-2.07538460871459</v>
      </c>
      <c r="DH666">
        <v>-32.6692306784918</v>
      </c>
      <c r="DI666">
        <v>13010.744</v>
      </c>
      <c r="DJ666">
        <v>15</v>
      </c>
      <c r="DK666">
        <v>1626126261</v>
      </c>
      <c r="DL666" t="s">
        <v>294</v>
      </c>
      <c r="DM666">
        <v>1626126255</v>
      </c>
      <c r="DN666">
        <v>1626126261</v>
      </c>
      <c r="DO666">
        <v>7</v>
      </c>
      <c r="DP666">
        <v>0.339</v>
      </c>
      <c r="DQ666">
        <v>0.02</v>
      </c>
      <c r="DR666">
        <v>2.158</v>
      </c>
      <c r="DS666">
        <v>-0.064</v>
      </c>
      <c r="DT666">
        <v>420</v>
      </c>
      <c r="DU666">
        <v>4</v>
      </c>
      <c r="DV666">
        <v>0.09</v>
      </c>
      <c r="DW666">
        <v>0.05</v>
      </c>
      <c r="DX666">
        <v>-19.0838219512195</v>
      </c>
      <c r="DY666">
        <v>0.239402090592326</v>
      </c>
      <c r="DZ666">
        <v>0.0343304565925255</v>
      </c>
      <c r="EA666">
        <v>1</v>
      </c>
      <c r="EB666">
        <v>881.328558823529</v>
      </c>
      <c r="EC666">
        <v>-3.06444096744711</v>
      </c>
      <c r="ED666">
        <v>0.355077306510318</v>
      </c>
      <c r="EE666">
        <v>1</v>
      </c>
      <c r="EF666">
        <v>7.46598097560976</v>
      </c>
      <c r="EG666">
        <v>0.230732195121956</v>
      </c>
      <c r="EH666">
        <v>0.0255740505681603</v>
      </c>
      <c r="EI666">
        <v>0</v>
      </c>
      <c r="EJ666">
        <v>2</v>
      </c>
      <c r="EK666">
        <v>3</v>
      </c>
      <c r="EL666" t="s">
        <v>340</v>
      </c>
      <c r="EM666">
        <v>100</v>
      </c>
      <c r="EN666">
        <v>100</v>
      </c>
      <c r="EO666">
        <v>2.128</v>
      </c>
      <c r="EP666">
        <v>0.1057</v>
      </c>
      <c r="EQ666">
        <v>1.36772170046793</v>
      </c>
      <c r="ER666">
        <v>0.00225868272383977</v>
      </c>
      <c r="ES666">
        <v>-9.96746185667655e-07</v>
      </c>
      <c r="ET666">
        <v>2.83711317370827e-10</v>
      </c>
      <c r="EU666">
        <v>-0.063082517618382</v>
      </c>
      <c r="EV666">
        <v>-0.00217948432402501</v>
      </c>
      <c r="EW666">
        <v>0.000453263451741206</v>
      </c>
      <c r="EX666">
        <v>-1.16319206543697e-06</v>
      </c>
      <c r="EY666">
        <v>-2</v>
      </c>
      <c r="EZ666">
        <v>2196</v>
      </c>
      <c r="FA666">
        <v>1</v>
      </c>
      <c r="FB666">
        <v>25</v>
      </c>
      <c r="FC666">
        <v>22.6</v>
      </c>
      <c r="FD666">
        <v>22.5</v>
      </c>
      <c r="FE666">
        <v>18</v>
      </c>
      <c r="FF666">
        <v>953.131</v>
      </c>
      <c r="FG666">
        <v>442.035</v>
      </c>
      <c r="FH666">
        <v>46.319</v>
      </c>
      <c r="FI666">
        <v>26.3226</v>
      </c>
      <c r="FJ666">
        <v>30.0007</v>
      </c>
      <c r="FK666">
        <v>26.0536</v>
      </c>
      <c r="FL666">
        <v>26.0492</v>
      </c>
      <c r="FM666">
        <v>25.5417</v>
      </c>
      <c r="FN666">
        <v>19.4557</v>
      </c>
      <c r="FO666">
        <v>0</v>
      </c>
      <c r="FP666">
        <v>47.5</v>
      </c>
      <c r="FQ666">
        <v>420</v>
      </c>
      <c r="FR666">
        <v>15.244</v>
      </c>
      <c r="FS666">
        <v>101.364</v>
      </c>
      <c r="FT666">
        <v>101.955</v>
      </c>
    </row>
    <row r="667" spans="1:176">
      <c r="A667">
        <v>651</v>
      </c>
      <c r="B667">
        <v>1626127614.6</v>
      </c>
      <c r="C667">
        <v>1300.09999990463</v>
      </c>
      <c r="D667" t="s">
        <v>1596</v>
      </c>
      <c r="E667" t="s">
        <v>1597</v>
      </c>
      <c r="F667">
        <v>1</v>
      </c>
      <c r="I667">
        <v>1626127613.6</v>
      </c>
      <c r="J667">
        <f>(K667)/1000</f>
        <v>0</v>
      </c>
      <c r="K667">
        <f>1000*CC667*AI667*(BY667-BZ667)/(100*BR667*(1000-AI667*BY667))</f>
        <v>0</v>
      </c>
      <c r="L667">
        <f>CC667*AI667*(BX667-BW667*(1000-AI667*BZ667)/(1000-AI667*BY667))/(100*BR667)</f>
        <v>0</v>
      </c>
      <c r="M667">
        <f>BW667 - IF(AI667&gt;1, L667*BR667*100.0/(AK667*CK667), 0)</f>
        <v>0</v>
      </c>
      <c r="N667">
        <f>((T667-J667/2)*M667-L667)/(T667+J667/2)</f>
        <v>0</v>
      </c>
      <c r="O667">
        <f>N667*(CD667+CE667)/1000.0</f>
        <v>0</v>
      </c>
      <c r="P667">
        <f>(BW667 - IF(AI667&gt;1, L667*BR667*100.0/(AK667*CK667), 0))*(CD667+CE667)/1000.0</f>
        <v>0</v>
      </c>
      <c r="Q667">
        <f>2.0/((1/S667-1/R667)+SIGN(S667)*SQRT((1/S667-1/R667)*(1/S667-1/R667) + 4*BS667/((BS667+1)*(BS667+1))*(2*1/S667*1/R667-1/R667*1/R667)))</f>
        <v>0</v>
      </c>
      <c r="R667">
        <f>IF(LEFT(BT667,1)&lt;&gt;"0",IF(LEFT(BT667,1)="1",3.0,BU667),$D$5+$E$5*(CK667*CD667/($K$5*1000))+$F$5*(CK667*CD667/($K$5*1000))*MAX(MIN(BR667,$J$5),$I$5)*MAX(MIN(BR667,$J$5),$I$5)+$G$5*MAX(MIN(BR667,$J$5),$I$5)*(CK667*CD667/($K$5*1000))+$H$5*(CK667*CD667/($K$5*1000))*(CK667*CD667/($K$5*1000)))</f>
        <v>0</v>
      </c>
      <c r="S667">
        <f>J667*(1000-(1000*0.61365*exp(17.502*W667/(240.97+W667))/(CD667+CE667)+BY667)/2)/(1000*0.61365*exp(17.502*W667/(240.97+W667))/(CD667+CE667)-BY667)</f>
        <v>0</v>
      </c>
      <c r="T667">
        <f>1/((BS667+1)/(Q667/1.6)+1/(R667/1.37)) + BS667/((BS667+1)/(Q667/1.6) + BS667/(R667/1.37))</f>
        <v>0</v>
      </c>
      <c r="U667">
        <f>(BN667*BQ667)</f>
        <v>0</v>
      </c>
      <c r="V667">
        <f>(CF667+(U667+2*0.95*5.67E-8*(((CF667+$B$7)+273)^4-(CF667+273)^4)-44100*J667)/(1.84*29.3*R667+8*0.95*5.67E-8*(CF667+273)^3))</f>
        <v>0</v>
      </c>
      <c r="W667">
        <f>($C$7*CG667+$D$7*CH667+$E$7*V667)</f>
        <v>0</v>
      </c>
      <c r="X667">
        <f>0.61365*exp(17.502*W667/(240.97+W667))</f>
        <v>0</v>
      </c>
      <c r="Y667">
        <f>(Z667/AA667*100)</f>
        <v>0</v>
      </c>
      <c r="Z667">
        <f>BY667*(CD667+CE667)/1000</f>
        <v>0</v>
      </c>
      <c r="AA667">
        <f>0.61365*exp(17.502*CF667/(240.97+CF667))</f>
        <v>0</v>
      </c>
      <c r="AB667">
        <f>(X667-BY667*(CD667+CE667)/1000)</f>
        <v>0</v>
      </c>
      <c r="AC667">
        <f>(-J667*44100)</f>
        <v>0</v>
      </c>
      <c r="AD667">
        <f>2*29.3*R667*0.92*(CF667-W667)</f>
        <v>0</v>
      </c>
      <c r="AE667">
        <f>2*0.95*5.67E-8*(((CF667+$B$7)+273)^4-(W667+273)^4)</f>
        <v>0</v>
      </c>
      <c r="AF667">
        <f>U667+AE667+AC667+AD667</f>
        <v>0</v>
      </c>
      <c r="AG667">
        <v>5</v>
      </c>
      <c r="AH667">
        <v>1</v>
      </c>
      <c r="AI667">
        <f>IF(AG667*$H$13&gt;=AK667,1.0,(AK667/(AK667-AG667*$H$13)))</f>
        <v>0</v>
      </c>
      <c r="AJ667">
        <f>(AI667-1)*100</f>
        <v>0</v>
      </c>
      <c r="AK667">
        <f>MAX(0,($B$13+$C$13*CK667)/(1+$D$13*CK667)*CD667/(CF667+273)*$E$13)</f>
        <v>0</v>
      </c>
      <c r="AL667" t="s">
        <v>292</v>
      </c>
      <c r="AM667" t="s">
        <v>292</v>
      </c>
      <c r="AN667">
        <v>0</v>
      </c>
      <c r="AO667">
        <v>0</v>
      </c>
      <c r="AP667">
        <f>1-AN667/AO667</f>
        <v>0</v>
      </c>
      <c r="AQ667">
        <v>0</v>
      </c>
      <c r="AR667" t="s">
        <v>292</v>
      </c>
      <c r="AS667" t="s">
        <v>292</v>
      </c>
      <c r="AT667">
        <v>0</v>
      </c>
      <c r="AU667">
        <v>0</v>
      </c>
      <c r="AV667">
        <f>1-AT667/AU667</f>
        <v>0</v>
      </c>
      <c r="AW667">
        <v>0.5</v>
      </c>
      <c r="AX667">
        <f>BO667</f>
        <v>0</v>
      </c>
      <c r="AY667">
        <f>L667</f>
        <v>0</v>
      </c>
      <c r="AZ667">
        <f>AV667*AW667*AX667</f>
        <v>0</v>
      </c>
      <c r="BA667">
        <f>(AY667-AQ667)/AX667</f>
        <v>0</v>
      </c>
      <c r="BB667">
        <f>(AO667-AU667)/AU667</f>
        <v>0</v>
      </c>
      <c r="BC667">
        <f>AN667/(AP667+AN667/AU667)</f>
        <v>0</v>
      </c>
      <c r="BD667" t="s">
        <v>292</v>
      </c>
      <c r="BE667">
        <v>0</v>
      </c>
      <c r="BF667">
        <f>IF(BE667&lt;&gt;0, BE667, BC667)</f>
        <v>0</v>
      </c>
      <c r="BG667">
        <f>1-BF667/AU667</f>
        <v>0</v>
      </c>
      <c r="BH667">
        <f>(AU667-AT667)/(AU667-BF667)</f>
        <v>0</v>
      </c>
      <c r="BI667">
        <f>(AO667-AU667)/(AO667-BF667)</f>
        <v>0</v>
      </c>
      <c r="BJ667">
        <f>(AU667-AT667)/(AU667-AN667)</f>
        <v>0</v>
      </c>
      <c r="BK667">
        <f>(AO667-AU667)/(AO667-AN667)</f>
        <v>0</v>
      </c>
      <c r="BL667">
        <f>(BH667*BF667/AT667)</f>
        <v>0</v>
      </c>
      <c r="BM667">
        <f>(1-BL667)</f>
        <v>0</v>
      </c>
      <c r="BN667">
        <f>$B$11*CL667+$C$11*CM667+$F$11*CN667*(1-CQ667)</f>
        <v>0</v>
      </c>
      <c r="BO667">
        <f>BN667*BP667</f>
        <v>0</v>
      </c>
      <c r="BP667">
        <f>($B$11*$D$9+$C$11*$D$9+$F$11*((DA667+CS667)/MAX(DA667+CS667+DB667, 0.1)*$I$9+DB667/MAX(DA667+CS667+DB667, 0.1)*$J$9))/($B$11+$C$11+$F$11)</f>
        <v>0</v>
      </c>
      <c r="BQ667">
        <f>($B$11*$K$9+$C$11*$K$9+$F$11*((DA667+CS667)/MAX(DA667+CS667+DB667, 0.1)*$P$9+DB667/MAX(DA667+CS667+DB667, 0.1)*$Q$9))/($B$11+$C$11+$F$11)</f>
        <v>0</v>
      </c>
      <c r="BR667">
        <v>6</v>
      </c>
      <c r="BS667">
        <v>0.5</v>
      </c>
      <c r="BT667" t="s">
        <v>293</v>
      </c>
      <c r="BU667">
        <v>2</v>
      </c>
      <c r="BV667">
        <v>1626127613.6</v>
      </c>
      <c r="BW667">
        <v>400.912</v>
      </c>
      <c r="BX667">
        <v>419.944333333333</v>
      </c>
      <c r="BY667">
        <v>22.7156333333333</v>
      </c>
      <c r="BZ667">
        <v>15.1997333333333</v>
      </c>
      <c r="CA667">
        <v>398.784333333333</v>
      </c>
      <c r="CB667">
        <v>22.6097666666667</v>
      </c>
      <c r="CC667">
        <v>900.021</v>
      </c>
      <c r="CD667">
        <v>100.772333333333</v>
      </c>
      <c r="CE667">
        <v>0.115095666666667</v>
      </c>
      <c r="CF667">
        <v>37.846</v>
      </c>
      <c r="CG667">
        <v>34.9534</v>
      </c>
      <c r="CH667">
        <v>999.9</v>
      </c>
      <c r="CI667">
        <v>0</v>
      </c>
      <c r="CJ667">
        <v>0</v>
      </c>
      <c r="CK667">
        <v>10012.5</v>
      </c>
      <c r="CL667">
        <v>0</v>
      </c>
      <c r="CM667">
        <v>0.221023</v>
      </c>
      <c r="CN667">
        <v>1459.91666666667</v>
      </c>
      <c r="CO667">
        <v>0.972993666666667</v>
      </c>
      <c r="CP667">
        <v>0.0270060333333333</v>
      </c>
      <c r="CQ667">
        <v>0</v>
      </c>
      <c r="CR667">
        <v>880.863666666667</v>
      </c>
      <c r="CS667">
        <v>4.99999</v>
      </c>
      <c r="CT667">
        <v>13004.8666666667</v>
      </c>
      <c r="CU667">
        <v>12727.6</v>
      </c>
      <c r="CV667">
        <v>42.312</v>
      </c>
      <c r="CW667">
        <v>43.375</v>
      </c>
      <c r="CX667">
        <v>43</v>
      </c>
      <c r="CY667">
        <v>43.187</v>
      </c>
      <c r="CZ667">
        <v>45.187</v>
      </c>
      <c r="DA667">
        <v>1415.62666666667</v>
      </c>
      <c r="DB667">
        <v>39.29</v>
      </c>
      <c r="DC667">
        <v>0</v>
      </c>
      <c r="DD667">
        <v>1626127623.7</v>
      </c>
      <c r="DE667">
        <v>0</v>
      </c>
      <c r="DF667">
        <v>881.044538461539</v>
      </c>
      <c r="DG667">
        <v>-2.47904273756604</v>
      </c>
      <c r="DH667">
        <v>-35.1760683476171</v>
      </c>
      <c r="DI667">
        <v>13009.9653846154</v>
      </c>
      <c r="DJ667">
        <v>15</v>
      </c>
      <c r="DK667">
        <v>1626126261</v>
      </c>
      <c r="DL667" t="s">
        <v>294</v>
      </c>
      <c r="DM667">
        <v>1626126255</v>
      </c>
      <c r="DN667">
        <v>1626126261</v>
      </c>
      <c r="DO667">
        <v>7</v>
      </c>
      <c r="DP667">
        <v>0.339</v>
      </c>
      <c r="DQ667">
        <v>0.02</v>
      </c>
      <c r="DR667">
        <v>2.158</v>
      </c>
      <c r="DS667">
        <v>-0.064</v>
      </c>
      <c r="DT667">
        <v>420</v>
      </c>
      <c r="DU667">
        <v>4</v>
      </c>
      <c r="DV667">
        <v>0.09</v>
      </c>
      <c r="DW667">
        <v>0.05</v>
      </c>
      <c r="DX667">
        <v>-19.0789487804878</v>
      </c>
      <c r="DY667">
        <v>0.27894146341466</v>
      </c>
      <c r="DZ667">
        <v>0.0361187480670003</v>
      </c>
      <c r="EA667">
        <v>1</v>
      </c>
      <c r="EB667">
        <v>881.230457142857</v>
      </c>
      <c r="EC667">
        <v>-2.92130294038596</v>
      </c>
      <c r="ED667">
        <v>0.353538952621079</v>
      </c>
      <c r="EE667">
        <v>1</v>
      </c>
      <c r="EF667">
        <v>7.47407073170732</v>
      </c>
      <c r="EG667">
        <v>0.223617909407656</v>
      </c>
      <c r="EH667">
        <v>0.0249218021301795</v>
      </c>
      <c r="EI667">
        <v>0</v>
      </c>
      <c r="EJ667">
        <v>2</v>
      </c>
      <c r="EK667">
        <v>3</v>
      </c>
      <c r="EL667" t="s">
        <v>340</v>
      </c>
      <c r="EM667">
        <v>100</v>
      </c>
      <c r="EN667">
        <v>100</v>
      </c>
      <c r="EO667">
        <v>2.128</v>
      </c>
      <c r="EP667">
        <v>0.1061</v>
      </c>
      <c r="EQ667">
        <v>1.36772170046793</v>
      </c>
      <c r="ER667">
        <v>0.00225868272383977</v>
      </c>
      <c r="ES667">
        <v>-9.96746185667655e-07</v>
      </c>
      <c r="ET667">
        <v>2.83711317370827e-10</v>
      </c>
      <c r="EU667">
        <v>-0.063082517618382</v>
      </c>
      <c r="EV667">
        <v>-0.00217948432402501</v>
      </c>
      <c r="EW667">
        <v>0.000453263451741206</v>
      </c>
      <c r="EX667">
        <v>-1.16319206543697e-06</v>
      </c>
      <c r="EY667">
        <v>-2</v>
      </c>
      <c r="EZ667">
        <v>2196</v>
      </c>
      <c r="FA667">
        <v>1</v>
      </c>
      <c r="FB667">
        <v>25</v>
      </c>
      <c r="FC667">
        <v>22.7</v>
      </c>
      <c r="FD667">
        <v>22.6</v>
      </c>
      <c r="FE667">
        <v>18</v>
      </c>
      <c r="FF667">
        <v>953.239</v>
      </c>
      <c r="FG667">
        <v>441.997</v>
      </c>
      <c r="FH667">
        <v>46.3415</v>
      </c>
      <c r="FI667">
        <v>26.3261</v>
      </c>
      <c r="FJ667">
        <v>30.0008</v>
      </c>
      <c r="FK667">
        <v>26.0567</v>
      </c>
      <c r="FL667">
        <v>26.052</v>
      </c>
      <c r="FM667">
        <v>25.5412</v>
      </c>
      <c r="FN667">
        <v>19.4557</v>
      </c>
      <c r="FO667">
        <v>0</v>
      </c>
      <c r="FP667">
        <v>47.5</v>
      </c>
      <c r="FQ667">
        <v>420</v>
      </c>
      <c r="FR667">
        <v>15.2409</v>
      </c>
      <c r="FS667">
        <v>101.365</v>
      </c>
      <c r="FT667">
        <v>101.953</v>
      </c>
    </row>
    <row r="668" spans="1:176">
      <c r="A668">
        <v>652</v>
      </c>
      <c r="B668">
        <v>1626127616.6</v>
      </c>
      <c r="C668">
        <v>1302.09999990463</v>
      </c>
      <c r="D668" t="s">
        <v>1598</v>
      </c>
      <c r="E668" t="s">
        <v>1599</v>
      </c>
      <c r="F668">
        <v>1</v>
      </c>
      <c r="I668">
        <v>1626127615.6</v>
      </c>
      <c r="J668">
        <f>(K668)/1000</f>
        <v>0</v>
      </c>
      <c r="K668">
        <f>1000*CC668*AI668*(BY668-BZ668)/(100*BR668*(1000-AI668*BY668))</f>
        <v>0</v>
      </c>
      <c r="L668">
        <f>CC668*AI668*(BX668-BW668*(1000-AI668*BZ668)/(1000-AI668*BY668))/(100*BR668)</f>
        <v>0</v>
      </c>
      <c r="M668">
        <f>BW668 - IF(AI668&gt;1, L668*BR668*100.0/(AK668*CK668), 0)</f>
        <v>0</v>
      </c>
      <c r="N668">
        <f>((T668-J668/2)*M668-L668)/(T668+J668/2)</f>
        <v>0</v>
      </c>
      <c r="O668">
        <f>N668*(CD668+CE668)/1000.0</f>
        <v>0</v>
      </c>
      <c r="P668">
        <f>(BW668 - IF(AI668&gt;1, L668*BR668*100.0/(AK668*CK668), 0))*(CD668+CE668)/1000.0</f>
        <v>0</v>
      </c>
      <c r="Q668">
        <f>2.0/((1/S668-1/R668)+SIGN(S668)*SQRT((1/S668-1/R668)*(1/S668-1/R668) + 4*BS668/((BS668+1)*(BS668+1))*(2*1/S668*1/R668-1/R668*1/R668)))</f>
        <v>0</v>
      </c>
      <c r="R668">
        <f>IF(LEFT(BT668,1)&lt;&gt;"0",IF(LEFT(BT668,1)="1",3.0,BU668),$D$5+$E$5*(CK668*CD668/($K$5*1000))+$F$5*(CK668*CD668/($K$5*1000))*MAX(MIN(BR668,$J$5),$I$5)*MAX(MIN(BR668,$J$5),$I$5)+$G$5*MAX(MIN(BR668,$J$5),$I$5)*(CK668*CD668/($K$5*1000))+$H$5*(CK668*CD668/($K$5*1000))*(CK668*CD668/($K$5*1000)))</f>
        <v>0</v>
      </c>
      <c r="S668">
        <f>J668*(1000-(1000*0.61365*exp(17.502*W668/(240.97+W668))/(CD668+CE668)+BY668)/2)/(1000*0.61365*exp(17.502*W668/(240.97+W668))/(CD668+CE668)-BY668)</f>
        <v>0</v>
      </c>
      <c r="T668">
        <f>1/((BS668+1)/(Q668/1.6)+1/(R668/1.37)) + BS668/((BS668+1)/(Q668/1.6) + BS668/(R668/1.37))</f>
        <v>0</v>
      </c>
      <c r="U668">
        <f>(BN668*BQ668)</f>
        <v>0</v>
      </c>
      <c r="V668">
        <f>(CF668+(U668+2*0.95*5.67E-8*(((CF668+$B$7)+273)^4-(CF668+273)^4)-44100*J668)/(1.84*29.3*R668+8*0.95*5.67E-8*(CF668+273)^3))</f>
        <v>0</v>
      </c>
      <c r="W668">
        <f>($C$7*CG668+$D$7*CH668+$E$7*V668)</f>
        <v>0</v>
      </c>
      <c r="X668">
        <f>0.61365*exp(17.502*W668/(240.97+W668))</f>
        <v>0</v>
      </c>
      <c r="Y668">
        <f>(Z668/AA668*100)</f>
        <v>0</v>
      </c>
      <c r="Z668">
        <f>BY668*(CD668+CE668)/1000</f>
        <v>0</v>
      </c>
      <c r="AA668">
        <f>0.61365*exp(17.502*CF668/(240.97+CF668))</f>
        <v>0</v>
      </c>
      <c r="AB668">
        <f>(X668-BY668*(CD668+CE668)/1000)</f>
        <v>0</v>
      </c>
      <c r="AC668">
        <f>(-J668*44100)</f>
        <v>0</v>
      </c>
      <c r="AD668">
        <f>2*29.3*R668*0.92*(CF668-W668)</f>
        <v>0</v>
      </c>
      <c r="AE668">
        <f>2*0.95*5.67E-8*(((CF668+$B$7)+273)^4-(W668+273)^4)</f>
        <v>0</v>
      </c>
      <c r="AF668">
        <f>U668+AE668+AC668+AD668</f>
        <v>0</v>
      </c>
      <c r="AG668">
        <v>5</v>
      </c>
      <c r="AH668">
        <v>1</v>
      </c>
      <c r="AI668">
        <f>IF(AG668*$H$13&gt;=AK668,1.0,(AK668/(AK668-AG668*$H$13)))</f>
        <v>0</v>
      </c>
      <c r="AJ668">
        <f>(AI668-1)*100</f>
        <v>0</v>
      </c>
      <c r="AK668">
        <f>MAX(0,($B$13+$C$13*CK668)/(1+$D$13*CK668)*CD668/(CF668+273)*$E$13)</f>
        <v>0</v>
      </c>
      <c r="AL668" t="s">
        <v>292</v>
      </c>
      <c r="AM668" t="s">
        <v>292</v>
      </c>
      <c r="AN668">
        <v>0</v>
      </c>
      <c r="AO668">
        <v>0</v>
      </c>
      <c r="AP668">
        <f>1-AN668/AO668</f>
        <v>0</v>
      </c>
      <c r="AQ668">
        <v>0</v>
      </c>
      <c r="AR668" t="s">
        <v>292</v>
      </c>
      <c r="AS668" t="s">
        <v>292</v>
      </c>
      <c r="AT668">
        <v>0</v>
      </c>
      <c r="AU668">
        <v>0</v>
      </c>
      <c r="AV668">
        <f>1-AT668/AU668</f>
        <v>0</v>
      </c>
      <c r="AW668">
        <v>0.5</v>
      </c>
      <c r="AX668">
        <f>BO668</f>
        <v>0</v>
      </c>
      <c r="AY668">
        <f>L668</f>
        <v>0</v>
      </c>
      <c r="AZ668">
        <f>AV668*AW668*AX668</f>
        <v>0</v>
      </c>
      <c r="BA668">
        <f>(AY668-AQ668)/AX668</f>
        <v>0</v>
      </c>
      <c r="BB668">
        <f>(AO668-AU668)/AU668</f>
        <v>0</v>
      </c>
      <c r="BC668">
        <f>AN668/(AP668+AN668/AU668)</f>
        <v>0</v>
      </c>
      <c r="BD668" t="s">
        <v>292</v>
      </c>
      <c r="BE668">
        <v>0</v>
      </c>
      <c r="BF668">
        <f>IF(BE668&lt;&gt;0, BE668, BC668)</f>
        <v>0</v>
      </c>
      <c r="BG668">
        <f>1-BF668/AU668</f>
        <v>0</v>
      </c>
      <c r="BH668">
        <f>(AU668-AT668)/(AU668-BF668)</f>
        <v>0</v>
      </c>
      <c r="BI668">
        <f>(AO668-AU668)/(AO668-BF668)</f>
        <v>0</v>
      </c>
      <c r="BJ668">
        <f>(AU668-AT668)/(AU668-AN668)</f>
        <v>0</v>
      </c>
      <c r="BK668">
        <f>(AO668-AU668)/(AO668-AN668)</f>
        <v>0</v>
      </c>
      <c r="BL668">
        <f>(BH668*BF668/AT668)</f>
        <v>0</v>
      </c>
      <c r="BM668">
        <f>(1-BL668)</f>
        <v>0</v>
      </c>
      <c r="BN668">
        <f>$B$11*CL668+$C$11*CM668+$F$11*CN668*(1-CQ668)</f>
        <v>0</v>
      </c>
      <c r="BO668">
        <f>BN668*BP668</f>
        <v>0</v>
      </c>
      <c r="BP668">
        <f>($B$11*$D$9+$C$11*$D$9+$F$11*((DA668+CS668)/MAX(DA668+CS668+DB668, 0.1)*$I$9+DB668/MAX(DA668+CS668+DB668, 0.1)*$J$9))/($B$11+$C$11+$F$11)</f>
        <v>0</v>
      </c>
      <c r="BQ668">
        <f>($B$11*$K$9+$C$11*$K$9+$F$11*((DA668+CS668)/MAX(DA668+CS668+DB668, 0.1)*$P$9+DB668/MAX(DA668+CS668+DB668, 0.1)*$Q$9))/($B$11+$C$11+$F$11)</f>
        <v>0</v>
      </c>
      <c r="BR668">
        <v>6</v>
      </c>
      <c r="BS668">
        <v>0.5</v>
      </c>
      <c r="BT668" t="s">
        <v>293</v>
      </c>
      <c r="BU668">
        <v>2</v>
      </c>
      <c r="BV668">
        <v>1626127615.6</v>
      </c>
      <c r="BW668">
        <v>400.939333333333</v>
      </c>
      <c r="BX668">
        <v>420.010333333333</v>
      </c>
      <c r="BY668">
        <v>22.7358666666667</v>
      </c>
      <c r="BZ668">
        <v>15.2022</v>
      </c>
      <c r="CA668">
        <v>398.811333333333</v>
      </c>
      <c r="CB668">
        <v>22.6296</v>
      </c>
      <c r="CC668">
        <v>899.998333333333</v>
      </c>
      <c r="CD668">
        <v>100.773</v>
      </c>
      <c r="CE668">
        <v>0.114800666666667</v>
      </c>
      <c r="CF668">
        <v>37.8606333333333</v>
      </c>
      <c r="CG668">
        <v>34.9708</v>
      </c>
      <c r="CH668">
        <v>999.9</v>
      </c>
      <c r="CI668">
        <v>0</v>
      </c>
      <c r="CJ668">
        <v>0</v>
      </c>
      <c r="CK668">
        <v>10021.4666666667</v>
      </c>
      <c r="CL668">
        <v>0</v>
      </c>
      <c r="CM668">
        <v>0.221023</v>
      </c>
      <c r="CN668">
        <v>1460</v>
      </c>
      <c r="CO668">
        <v>0.972995333333333</v>
      </c>
      <c r="CP668">
        <v>0.0270044666666667</v>
      </c>
      <c r="CQ668">
        <v>0</v>
      </c>
      <c r="CR668">
        <v>880.712666666667</v>
      </c>
      <c r="CS668">
        <v>4.99999</v>
      </c>
      <c r="CT668">
        <v>13003.8</v>
      </c>
      <c r="CU668">
        <v>12728.3333333333</v>
      </c>
      <c r="CV668">
        <v>42.312</v>
      </c>
      <c r="CW668">
        <v>43.3956666666667</v>
      </c>
      <c r="CX668">
        <v>43</v>
      </c>
      <c r="CY668">
        <v>43.187</v>
      </c>
      <c r="CZ668">
        <v>45.208</v>
      </c>
      <c r="DA668">
        <v>1415.71</v>
      </c>
      <c r="DB668">
        <v>39.29</v>
      </c>
      <c r="DC668">
        <v>0</v>
      </c>
      <c r="DD668">
        <v>1626127626.1</v>
      </c>
      <c r="DE668">
        <v>0</v>
      </c>
      <c r="DF668">
        <v>880.956615384615</v>
      </c>
      <c r="DG668">
        <v>-1.77408547535175</v>
      </c>
      <c r="DH668">
        <v>-35.9042734831703</v>
      </c>
      <c r="DI668">
        <v>13008.3461538462</v>
      </c>
      <c r="DJ668">
        <v>15</v>
      </c>
      <c r="DK668">
        <v>1626126261</v>
      </c>
      <c r="DL668" t="s">
        <v>294</v>
      </c>
      <c r="DM668">
        <v>1626126255</v>
      </c>
      <c r="DN668">
        <v>1626126261</v>
      </c>
      <c r="DO668">
        <v>7</v>
      </c>
      <c r="DP668">
        <v>0.339</v>
      </c>
      <c r="DQ668">
        <v>0.02</v>
      </c>
      <c r="DR668">
        <v>2.158</v>
      </c>
      <c r="DS668">
        <v>-0.064</v>
      </c>
      <c r="DT668">
        <v>420</v>
      </c>
      <c r="DU668">
        <v>4</v>
      </c>
      <c r="DV668">
        <v>0.09</v>
      </c>
      <c r="DW668">
        <v>0.05</v>
      </c>
      <c r="DX668">
        <v>-19.0735073170732</v>
      </c>
      <c r="DY668">
        <v>0.229925435540056</v>
      </c>
      <c r="DZ668">
        <v>0.0344457182743525</v>
      </c>
      <c r="EA668">
        <v>1</v>
      </c>
      <c r="EB668">
        <v>881.086484848485</v>
      </c>
      <c r="EC668">
        <v>-2.48843196726672</v>
      </c>
      <c r="ED668">
        <v>0.300318933621652</v>
      </c>
      <c r="EE668">
        <v>1</v>
      </c>
      <c r="EF668">
        <v>7.48363048780488</v>
      </c>
      <c r="EG668">
        <v>0.220444181184675</v>
      </c>
      <c r="EH668">
        <v>0.0245731716637414</v>
      </c>
      <c r="EI668">
        <v>0</v>
      </c>
      <c r="EJ668">
        <v>2</v>
      </c>
      <c r="EK668">
        <v>3</v>
      </c>
      <c r="EL668" t="s">
        <v>340</v>
      </c>
      <c r="EM668">
        <v>100</v>
      </c>
      <c r="EN668">
        <v>100</v>
      </c>
      <c r="EO668">
        <v>2.128</v>
      </c>
      <c r="EP668">
        <v>0.1064</v>
      </c>
      <c r="EQ668">
        <v>1.36772170046793</v>
      </c>
      <c r="ER668">
        <v>0.00225868272383977</v>
      </c>
      <c r="ES668">
        <v>-9.96746185667655e-07</v>
      </c>
      <c r="ET668">
        <v>2.83711317370827e-10</v>
      </c>
      <c r="EU668">
        <v>-0.063082517618382</v>
      </c>
      <c r="EV668">
        <v>-0.00217948432402501</v>
      </c>
      <c r="EW668">
        <v>0.000453263451741206</v>
      </c>
      <c r="EX668">
        <v>-1.16319206543697e-06</v>
      </c>
      <c r="EY668">
        <v>-2</v>
      </c>
      <c r="EZ668">
        <v>2196</v>
      </c>
      <c r="FA668">
        <v>1</v>
      </c>
      <c r="FB668">
        <v>25</v>
      </c>
      <c r="FC668">
        <v>22.7</v>
      </c>
      <c r="FD668">
        <v>22.6</v>
      </c>
      <c r="FE668">
        <v>18</v>
      </c>
      <c r="FF668">
        <v>953.342</v>
      </c>
      <c r="FG668">
        <v>442.008</v>
      </c>
      <c r="FH668">
        <v>46.364</v>
      </c>
      <c r="FI668">
        <v>26.3304</v>
      </c>
      <c r="FJ668">
        <v>30.0006</v>
      </c>
      <c r="FK668">
        <v>26.0596</v>
      </c>
      <c r="FL668">
        <v>26.0552</v>
      </c>
      <c r="FM668">
        <v>25.5418</v>
      </c>
      <c r="FN668">
        <v>19.1427</v>
      </c>
      <c r="FO668">
        <v>0</v>
      </c>
      <c r="FP668">
        <v>47.5</v>
      </c>
      <c r="FQ668">
        <v>420</v>
      </c>
      <c r="FR668">
        <v>15.3536</v>
      </c>
      <c r="FS668">
        <v>101.364</v>
      </c>
      <c r="FT668">
        <v>101.952</v>
      </c>
    </row>
    <row r="669" spans="1:176">
      <c r="A669">
        <v>653</v>
      </c>
      <c r="B669">
        <v>1626127618.6</v>
      </c>
      <c r="C669">
        <v>1304.09999990463</v>
      </c>
      <c r="D669" t="s">
        <v>1600</v>
      </c>
      <c r="E669" t="s">
        <v>1601</v>
      </c>
      <c r="F669">
        <v>1</v>
      </c>
      <c r="I669">
        <v>1626127617.6</v>
      </c>
      <c r="J669">
        <f>(K669)/1000</f>
        <v>0</v>
      </c>
      <c r="K669">
        <f>1000*CC669*AI669*(BY669-BZ669)/(100*BR669*(1000-AI669*BY669))</f>
        <v>0</v>
      </c>
      <c r="L669">
        <f>CC669*AI669*(BX669-BW669*(1000-AI669*BZ669)/(1000-AI669*BY669))/(100*BR669)</f>
        <v>0</v>
      </c>
      <c r="M669">
        <f>BW669 - IF(AI669&gt;1, L669*BR669*100.0/(AK669*CK669), 0)</f>
        <v>0</v>
      </c>
      <c r="N669">
        <f>((T669-J669/2)*M669-L669)/(T669+J669/2)</f>
        <v>0</v>
      </c>
      <c r="O669">
        <f>N669*(CD669+CE669)/1000.0</f>
        <v>0</v>
      </c>
      <c r="P669">
        <f>(BW669 - IF(AI669&gt;1, L669*BR669*100.0/(AK669*CK669), 0))*(CD669+CE669)/1000.0</f>
        <v>0</v>
      </c>
      <c r="Q669">
        <f>2.0/((1/S669-1/R669)+SIGN(S669)*SQRT((1/S669-1/R669)*(1/S669-1/R669) + 4*BS669/((BS669+1)*(BS669+1))*(2*1/S669*1/R669-1/R669*1/R669)))</f>
        <v>0</v>
      </c>
      <c r="R669">
        <f>IF(LEFT(BT669,1)&lt;&gt;"0",IF(LEFT(BT669,1)="1",3.0,BU669),$D$5+$E$5*(CK669*CD669/($K$5*1000))+$F$5*(CK669*CD669/($K$5*1000))*MAX(MIN(BR669,$J$5),$I$5)*MAX(MIN(BR669,$J$5),$I$5)+$G$5*MAX(MIN(BR669,$J$5),$I$5)*(CK669*CD669/($K$5*1000))+$H$5*(CK669*CD669/($K$5*1000))*(CK669*CD669/($K$5*1000)))</f>
        <v>0</v>
      </c>
      <c r="S669">
        <f>J669*(1000-(1000*0.61365*exp(17.502*W669/(240.97+W669))/(CD669+CE669)+BY669)/2)/(1000*0.61365*exp(17.502*W669/(240.97+W669))/(CD669+CE669)-BY669)</f>
        <v>0</v>
      </c>
      <c r="T669">
        <f>1/((BS669+1)/(Q669/1.6)+1/(R669/1.37)) + BS669/((BS669+1)/(Q669/1.6) + BS669/(R669/1.37))</f>
        <v>0</v>
      </c>
      <c r="U669">
        <f>(BN669*BQ669)</f>
        <v>0</v>
      </c>
      <c r="V669">
        <f>(CF669+(U669+2*0.95*5.67E-8*(((CF669+$B$7)+273)^4-(CF669+273)^4)-44100*J669)/(1.84*29.3*R669+8*0.95*5.67E-8*(CF669+273)^3))</f>
        <v>0</v>
      </c>
      <c r="W669">
        <f>($C$7*CG669+$D$7*CH669+$E$7*V669)</f>
        <v>0</v>
      </c>
      <c r="X669">
        <f>0.61365*exp(17.502*W669/(240.97+W669))</f>
        <v>0</v>
      </c>
      <c r="Y669">
        <f>(Z669/AA669*100)</f>
        <v>0</v>
      </c>
      <c r="Z669">
        <f>BY669*(CD669+CE669)/1000</f>
        <v>0</v>
      </c>
      <c r="AA669">
        <f>0.61365*exp(17.502*CF669/(240.97+CF669))</f>
        <v>0</v>
      </c>
      <c r="AB669">
        <f>(X669-BY669*(CD669+CE669)/1000)</f>
        <v>0</v>
      </c>
      <c r="AC669">
        <f>(-J669*44100)</f>
        <v>0</v>
      </c>
      <c r="AD669">
        <f>2*29.3*R669*0.92*(CF669-W669)</f>
        <v>0</v>
      </c>
      <c r="AE669">
        <f>2*0.95*5.67E-8*(((CF669+$B$7)+273)^4-(W669+273)^4)</f>
        <v>0</v>
      </c>
      <c r="AF669">
        <f>U669+AE669+AC669+AD669</f>
        <v>0</v>
      </c>
      <c r="AG669">
        <v>5</v>
      </c>
      <c r="AH669">
        <v>1</v>
      </c>
      <c r="AI669">
        <f>IF(AG669*$H$13&gt;=AK669,1.0,(AK669/(AK669-AG669*$H$13)))</f>
        <v>0</v>
      </c>
      <c r="AJ669">
        <f>(AI669-1)*100</f>
        <v>0</v>
      </c>
      <c r="AK669">
        <f>MAX(0,($B$13+$C$13*CK669)/(1+$D$13*CK669)*CD669/(CF669+273)*$E$13)</f>
        <v>0</v>
      </c>
      <c r="AL669" t="s">
        <v>292</v>
      </c>
      <c r="AM669" t="s">
        <v>292</v>
      </c>
      <c r="AN669">
        <v>0</v>
      </c>
      <c r="AO669">
        <v>0</v>
      </c>
      <c r="AP669">
        <f>1-AN669/AO669</f>
        <v>0</v>
      </c>
      <c r="AQ669">
        <v>0</v>
      </c>
      <c r="AR669" t="s">
        <v>292</v>
      </c>
      <c r="AS669" t="s">
        <v>292</v>
      </c>
      <c r="AT669">
        <v>0</v>
      </c>
      <c r="AU669">
        <v>0</v>
      </c>
      <c r="AV669">
        <f>1-AT669/AU669</f>
        <v>0</v>
      </c>
      <c r="AW669">
        <v>0.5</v>
      </c>
      <c r="AX669">
        <f>BO669</f>
        <v>0</v>
      </c>
      <c r="AY669">
        <f>L669</f>
        <v>0</v>
      </c>
      <c r="AZ669">
        <f>AV669*AW669*AX669</f>
        <v>0</v>
      </c>
      <c r="BA669">
        <f>(AY669-AQ669)/AX669</f>
        <v>0</v>
      </c>
      <c r="BB669">
        <f>(AO669-AU669)/AU669</f>
        <v>0</v>
      </c>
      <c r="BC669">
        <f>AN669/(AP669+AN669/AU669)</f>
        <v>0</v>
      </c>
      <c r="BD669" t="s">
        <v>292</v>
      </c>
      <c r="BE669">
        <v>0</v>
      </c>
      <c r="BF669">
        <f>IF(BE669&lt;&gt;0, BE669, BC669)</f>
        <v>0</v>
      </c>
      <c r="BG669">
        <f>1-BF669/AU669</f>
        <v>0</v>
      </c>
      <c r="BH669">
        <f>(AU669-AT669)/(AU669-BF669)</f>
        <v>0</v>
      </c>
      <c r="BI669">
        <f>(AO669-AU669)/(AO669-BF669)</f>
        <v>0</v>
      </c>
      <c r="BJ669">
        <f>(AU669-AT669)/(AU669-AN669)</f>
        <v>0</v>
      </c>
      <c r="BK669">
        <f>(AO669-AU669)/(AO669-AN669)</f>
        <v>0</v>
      </c>
      <c r="BL669">
        <f>(BH669*BF669/AT669)</f>
        <v>0</v>
      </c>
      <c r="BM669">
        <f>(1-BL669)</f>
        <v>0</v>
      </c>
      <c r="BN669">
        <f>$B$11*CL669+$C$11*CM669+$F$11*CN669*(1-CQ669)</f>
        <v>0</v>
      </c>
      <c r="BO669">
        <f>BN669*BP669</f>
        <v>0</v>
      </c>
      <c r="BP669">
        <f>($B$11*$D$9+$C$11*$D$9+$F$11*((DA669+CS669)/MAX(DA669+CS669+DB669, 0.1)*$I$9+DB669/MAX(DA669+CS669+DB669, 0.1)*$J$9))/($B$11+$C$11+$F$11)</f>
        <v>0</v>
      </c>
      <c r="BQ669">
        <f>($B$11*$K$9+$C$11*$K$9+$F$11*((DA669+CS669)/MAX(DA669+CS669+DB669, 0.1)*$P$9+DB669/MAX(DA669+CS669+DB669, 0.1)*$Q$9))/($B$11+$C$11+$F$11)</f>
        <v>0</v>
      </c>
      <c r="BR669">
        <v>6</v>
      </c>
      <c r="BS669">
        <v>0.5</v>
      </c>
      <c r="BT669" t="s">
        <v>293</v>
      </c>
      <c r="BU669">
        <v>2</v>
      </c>
      <c r="BV669">
        <v>1626127617.6</v>
      </c>
      <c r="BW669">
        <v>400.929333333333</v>
      </c>
      <c r="BX669">
        <v>419.994333333333</v>
      </c>
      <c r="BY669">
        <v>22.7526</v>
      </c>
      <c r="BZ669">
        <v>15.205</v>
      </c>
      <c r="CA669">
        <v>398.801333333333</v>
      </c>
      <c r="CB669">
        <v>22.6461333333333</v>
      </c>
      <c r="CC669">
        <v>900.002333333333</v>
      </c>
      <c r="CD669">
        <v>100.773</v>
      </c>
      <c r="CE669">
        <v>0.114390333333333</v>
      </c>
      <c r="CF669">
        <v>37.8799333333333</v>
      </c>
      <c r="CG669">
        <v>34.9944666666667</v>
      </c>
      <c r="CH669">
        <v>999.9</v>
      </c>
      <c r="CI669">
        <v>0</v>
      </c>
      <c r="CJ669">
        <v>0</v>
      </c>
      <c r="CK669">
        <v>9991.04666666667</v>
      </c>
      <c r="CL669">
        <v>0</v>
      </c>
      <c r="CM669">
        <v>0.221023</v>
      </c>
      <c r="CN669">
        <v>1460.08</v>
      </c>
      <c r="CO669">
        <v>0.972997</v>
      </c>
      <c r="CP669">
        <v>0.0270029</v>
      </c>
      <c r="CQ669">
        <v>0</v>
      </c>
      <c r="CR669">
        <v>880.712</v>
      </c>
      <c r="CS669">
        <v>4.99999</v>
      </c>
      <c r="CT669">
        <v>13003.5666666667</v>
      </c>
      <c r="CU669">
        <v>12729.0333333333</v>
      </c>
      <c r="CV669">
        <v>42.312</v>
      </c>
      <c r="CW669">
        <v>43.437</v>
      </c>
      <c r="CX669">
        <v>43</v>
      </c>
      <c r="CY669">
        <v>43.187</v>
      </c>
      <c r="CZ669">
        <v>45.25</v>
      </c>
      <c r="DA669">
        <v>1415.79</v>
      </c>
      <c r="DB669">
        <v>39.29</v>
      </c>
      <c r="DC669">
        <v>0</v>
      </c>
      <c r="DD669">
        <v>1626127627.9</v>
      </c>
      <c r="DE669">
        <v>0</v>
      </c>
      <c r="DF669">
        <v>880.8894</v>
      </c>
      <c r="DG669">
        <v>-2.50715384860226</v>
      </c>
      <c r="DH669">
        <v>-41.2461537983109</v>
      </c>
      <c r="DI669">
        <v>13007.092</v>
      </c>
      <c r="DJ669">
        <v>15</v>
      </c>
      <c r="DK669">
        <v>1626126261</v>
      </c>
      <c r="DL669" t="s">
        <v>294</v>
      </c>
      <c r="DM669">
        <v>1626126255</v>
      </c>
      <c r="DN669">
        <v>1626126261</v>
      </c>
      <c r="DO669">
        <v>7</v>
      </c>
      <c r="DP669">
        <v>0.339</v>
      </c>
      <c r="DQ669">
        <v>0.02</v>
      </c>
      <c r="DR669">
        <v>2.158</v>
      </c>
      <c r="DS669">
        <v>-0.064</v>
      </c>
      <c r="DT669">
        <v>420</v>
      </c>
      <c r="DU669">
        <v>4</v>
      </c>
      <c r="DV669">
        <v>0.09</v>
      </c>
      <c r="DW669">
        <v>0.05</v>
      </c>
      <c r="DX669">
        <v>-19.0680951219512</v>
      </c>
      <c r="DY669">
        <v>0.144919860627192</v>
      </c>
      <c r="DZ669">
        <v>0.0301974716371722</v>
      </c>
      <c r="EA669">
        <v>1</v>
      </c>
      <c r="EB669">
        <v>881.011424242424</v>
      </c>
      <c r="EC669">
        <v>-2.33347404097811</v>
      </c>
      <c r="ED669">
        <v>0.297783837636906</v>
      </c>
      <c r="EE669">
        <v>1</v>
      </c>
      <c r="EF669">
        <v>7.49383390243902</v>
      </c>
      <c r="EG669">
        <v>0.227528571428573</v>
      </c>
      <c r="EH669">
        <v>0.0254177830851963</v>
      </c>
      <c r="EI669">
        <v>0</v>
      </c>
      <c r="EJ669">
        <v>2</v>
      </c>
      <c r="EK669">
        <v>3</v>
      </c>
      <c r="EL669" t="s">
        <v>340</v>
      </c>
      <c r="EM669">
        <v>100</v>
      </c>
      <c r="EN669">
        <v>100</v>
      </c>
      <c r="EO669">
        <v>2.128</v>
      </c>
      <c r="EP669">
        <v>0.1066</v>
      </c>
      <c r="EQ669">
        <v>1.36772170046793</v>
      </c>
      <c r="ER669">
        <v>0.00225868272383977</v>
      </c>
      <c r="ES669">
        <v>-9.96746185667655e-07</v>
      </c>
      <c r="ET669">
        <v>2.83711317370827e-10</v>
      </c>
      <c r="EU669">
        <v>-0.063082517618382</v>
      </c>
      <c r="EV669">
        <v>-0.00217948432402501</v>
      </c>
      <c r="EW669">
        <v>0.000453263451741206</v>
      </c>
      <c r="EX669">
        <v>-1.16319206543697e-06</v>
      </c>
      <c r="EY669">
        <v>-2</v>
      </c>
      <c r="EZ669">
        <v>2196</v>
      </c>
      <c r="FA669">
        <v>1</v>
      </c>
      <c r="FB669">
        <v>25</v>
      </c>
      <c r="FC669">
        <v>22.7</v>
      </c>
      <c r="FD669">
        <v>22.6</v>
      </c>
      <c r="FE669">
        <v>18</v>
      </c>
      <c r="FF669">
        <v>953.285</v>
      </c>
      <c r="FG669">
        <v>442.077</v>
      </c>
      <c r="FH669">
        <v>46.386</v>
      </c>
      <c r="FI669">
        <v>26.3337</v>
      </c>
      <c r="FJ669">
        <v>30.0006</v>
      </c>
      <c r="FK669">
        <v>26.0624</v>
      </c>
      <c r="FL669">
        <v>26.058</v>
      </c>
      <c r="FM669">
        <v>25.5422</v>
      </c>
      <c r="FN669">
        <v>18.863</v>
      </c>
      <c r="FO669">
        <v>0</v>
      </c>
      <c r="FP669">
        <v>47.5</v>
      </c>
      <c r="FQ669">
        <v>420</v>
      </c>
      <c r="FR669">
        <v>15.3736</v>
      </c>
      <c r="FS669">
        <v>101.363</v>
      </c>
      <c r="FT669">
        <v>101.952</v>
      </c>
    </row>
    <row r="670" spans="1:176">
      <c r="A670">
        <v>654</v>
      </c>
      <c r="B670">
        <v>1626127620.6</v>
      </c>
      <c r="C670">
        <v>1306.09999990463</v>
      </c>
      <c r="D670" t="s">
        <v>1602</v>
      </c>
      <c r="E670" t="s">
        <v>1603</v>
      </c>
      <c r="F670">
        <v>1</v>
      </c>
      <c r="I670">
        <v>1626127619.6</v>
      </c>
      <c r="J670">
        <f>(K670)/1000</f>
        <v>0</v>
      </c>
      <c r="K670">
        <f>1000*CC670*AI670*(BY670-BZ670)/(100*BR670*(1000-AI670*BY670))</f>
        <v>0</v>
      </c>
      <c r="L670">
        <f>CC670*AI670*(BX670-BW670*(1000-AI670*BZ670)/(1000-AI670*BY670))/(100*BR670)</f>
        <v>0</v>
      </c>
      <c r="M670">
        <f>BW670 - IF(AI670&gt;1, L670*BR670*100.0/(AK670*CK670), 0)</f>
        <v>0</v>
      </c>
      <c r="N670">
        <f>((T670-J670/2)*M670-L670)/(T670+J670/2)</f>
        <v>0</v>
      </c>
      <c r="O670">
        <f>N670*(CD670+CE670)/1000.0</f>
        <v>0</v>
      </c>
      <c r="P670">
        <f>(BW670 - IF(AI670&gt;1, L670*BR670*100.0/(AK670*CK670), 0))*(CD670+CE670)/1000.0</f>
        <v>0</v>
      </c>
      <c r="Q670">
        <f>2.0/((1/S670-1/R670)+SIGN(S670)*SQRT((1/S670-1/R670)*(1/S670-1/R670) + 4*BS670/((BS670+1)*(BS670+1))*(2*1/S670*1/R670-1/R670*1/R670)))</f>
        <v>0</v>
      </c>
      <c r="R670">
        <f>IF(LEFT(BT670,1)&lt;&gt;"0",IF(LEFT(BT670,1)="1",3.0,BU670),$D$5+$E$5*(CK670*CD670/($K$5*1000))+$F$5*(CK670*CD670/($K$5*1000))*MAX(MIN(BR670,$J$5),$I$5)*MAX(MIN(BR670,$J$5),$I$5)+$G$5*MAX(MIN(BR670,$J$5),$I$5)*(CK670*CD670/($K$5*1000))+$H$5*(CK670*CD670/($K$5*1000))*(CK670*CD670/($K$5*1000)))</f>
        <v>0</v>
      </c>
      <c r="S670">
        <f>J670*(1000-(1000*0.61365*exp(17.502*W670/(240.97+W670))/(CD670+CE670)+BY670)/2)/(1000*0.61365*exp(17.502*W670/(240.97+W670))/(CD670+CE670)-BY670)</f>
        <v>0</v>
      </c>
      <c r="T670">
        <f>1/((BS670+1)/(Q670/1.6)+1/(R670/1.37)) + BS670/((BS670+1)/(Q670/1.6) + BS670/(R670/1.37))</f>
        <v>0</v>
      </c>
      <c r="U670">
        <f>(BN670*BQ670)</f>
        <v>0</v>
      </c>
      <c r="V670">
        <f>(CF670+(U670+2*0.95*5.67E-8*(((CF670+$B$7)+273)^4-(CF670+273)^4)-44100*J670)/(1.84*29.3*R670+8*0.95*5.67E-8*(CF670+273)^3))</f>
        <v>0</v>
      </c>
      <c r="W670">
        <f>($C$7*CG670+$D$7*CH670+$E$7*V670)</f>
        <v>0</v>
      </c>
      <c r="X670">
        <f>0.61365*exp(17.502*W670/(240.97+W670))</f>
        <v>0</v>
      </c>
      <c r="Y670">
        <f>(Z670/AA670*100)</f>
        <v>0</v>
      </c>
      <c r="Z670">
        <f>BY670*(CD670+CE670)/1000</f>
        <v>0</v>
      </c>
      <c r="AA670">
        <f>0.61365*exp(17.502*CF670/(240.97+CF670))</f>
        <v>0</v>
      </c>
      <c r="AB670">
        <f>(X670-BY670*(CD670+CE670)/1000)</f>
        <v>0</v>
      </c>
      <c r="AC670">
        <f>(-J670*44100)</f>
        <v>0</v>
      </c>
      <c r="AD670">
        <f>2*29.3*R670*0.92*(CF670-W670)</f>
        <v>0</v>
      </c>
      <c r="AE670">
        <f>2*0.95*5.67E-8*(((CF670+$B$7)+273)^4-(W670+273)^4)</f>
        <v>0</v>
      </c>
      <c r="AF670">
        <f>U670+AE670+AC670+AD670</f>
        <v>0</v>
      </c>
      <c r="AG670">
        <v>5</v>
      </c>
      <c r="AH670">
        <v>1</v>
      </c>
      <c r="AI670">
        <f>IF(AG670*$H$13&gt;=AK670,1.0,(AK670/(AK670-AG670*$H$13)))</f>
        <v>0</v>
      </c>
      <c r="AJ670">
        <f>(AI670-1)*100</f>
        <v>0</v>
      </c>
      <c r="AK670">
        <f>MAX(0,($B$13+$C$13*CK670)/(1+$D$13*CK670)*CD670/(CF670+273)*$E$13)</f>
        <v>0</v>
      </c>
      <c r="AL670" t="s">
        <v>292</v>
      </c>
      <c r="AM670" t="s">
        <v>292</v>
      </c>
      <c r="AN670">
        <v>0</v>
      </c>
      <c r="AO670">
        <v>0</v>
      </c>
      <c r="AP670">
        <f>1-AN670/AO670</f>
        <v>0</v>
      </c>
      <c r="AQ670">
        <v>0</v>
      </c>
      <c r="AR670" t="s">
        <v>292</v>
      </c>
      <c r="AS670" t="s">
        <v>292</v>
      </c>
      <c r="AT670">
        <v>0</v>
      </c>
      <c r="AU670">
        <v>0</v>
      </c>
      <c r="AV670">
        <f>1-AT670/AU670</f>
        <v>0</v>
      </c>
      <c r="AW670">
        <v>0.5</v>
      </c>
      <c r="AX670">
        <f>BO670</f>
        <v>0</v>
      </c>
      <c r="AY670">
        <f>L670</f>
        <v>0</v>
      </c>
      <c r="AZ670">
        <f>AV670*AW670*AX670</f>
        <v>0</v>
      </c>
      <c r="BA670">
        <f>(AY670-AQ670)/AX670</f>
        <v>0</v>
      </c>
      <c r="BB670">
        <f>(AO670-AU670)/AU670</f>
        <v>0</v>
      </c>
      <c r="BC670">
        <f>AN670/(AP670+AN670/AU670)</f>
        <v>0</v>
      </c>
      <c r="BD670" t="s">
        <v>292</v>
      </c>
      <c r="BE670">
        <v>0</v>
      </c>
      <c r="BF670">
        <f>IF(BE670&lt;&gt;0, BE670, BC670)</f>
        <v>0</v>
      </c>
      <c r="BG670">
        <f>1-BF670/AU670</f>
        <v>0</v>
      </c>
      <c r="BH670">
        <f>(AU670-AT670)/(AU670-BF670)</f>
        <v>0</v>
      </c>
      <c r="BI670">
        <f>(AO670-AU670)/(AO670-BF670)</f>
        <v>0</v>
      </c>
      <c r="BJ670">
        <f>(AU670-AT670)/(AU670-AN670)</f>
        <v>0</v>
      </c>
      <c r="BK670">
        <f>(AO670-AU670)/(AO670-AN670)</f>
        <v>0</v>
      </c>
      <c r="BL670">
        <f>(BH670*BF670/AT670)</f>
        <v>0</v>
      </c>
      <c r="BM670">
        <f>(1-BL670)</f>
        <v>0</v>
      </c>
      <c r="BN670">
        <f>$B$11*CL670+$C$11*CM670+$F$11*CN670*(1-CQ670)</f>
        <v>0</v>
      </c>
      <c r="BO670">
        <f>BN670*BP670</f>
        <v>0</v>
      </c>
      <c r="BP670">
        <f>($B$11*$D$9+$C$11*$D$9+$F$11*((DA670+CS670)/MAX(DA670+CS670+DB670, 0.1)*$I$9+DB670/MAX(DA670+CS670+DB670, 0.1)*$J$9))/($B$11+$C$11+$F$11)</f>
        <v>0</v>
      </c>
      <c r="BQ670">
        <f>($B$11*$K$9+$C$11*$K$9+$F$11*((DA670+CS670)/MAX(DA670+CS670+DB670, 0.1)*$P$9+DB670/MAX(DA670+CS670+DB670, 0.1)*$Q$9))/($B$11+$C$11+$F$11)</f>
        <v>0</v>
      </c>
      <c r="BR670">
        <v>6</v>
      </c>
      <c r="BS670">
        <v>0.5</v>
      </c>
      <c r="BT670" t="s">
        <v>293</v>
      </c>
      <c r="BU670">
        <v>2</v>
      </c>
      <c r="BV670">
        <v>1626127619.6</v>
      </c>
      <c r="BW670">
        <v>400.922666666667</v>
      </c>
      <c r="BX670">
        <v>419.974</v>
      </c>
      <c r="BY670">
        <v>22.7665666666667</v>
      </c>
      <c r="BZ670">
        <v>15.2169333333333</v>
      </c>
      <c r="CA670">
        <v>398.794666666667</v>
      </c>
      <c r="CB670">
        <v>22.6598333333333</v>
      </c>
      <c r="CC670">
        <v>899.997333333333</v>
      </c>
      <c r="CD670">
        <v>100.773</v>
      </c>
      <c r="CE670">
        <v>0.114829333333333</v>
      </c>
      <c r="CF670">
        <v>37.8993333333333</v>
      </c>
      <c r="CG670">
        <v>35.0072666666667</v>
      </c>
      <c r="CH670">
        <v>999.9</v>
      </c>
      <c r="CI670">
        <v>0</v>
      </c>
      <c r="CJ670">
        <v>0</v>
      </c>
      <c r="CK670">
        <v>9969.37666666667</v>
      </c>
      <c r="CL670">
        <v>0</v>
      </c>
      <c r="CM670">
        <v>0.221023</v>
      </c>
      <c r="CN670">
        <v>1460.07333333333</v>
      </c>
      <c r="CO670">
        <v>0.972997</v>
      </c>
      <c r="CP670">
        <v>0.0270029</v>
      </c>
      <c r="CQ670">
        <v>0</v>
      </c>
      <c r="CR670">
        <v>880.324666666667</v>
      </c>
      <c r="CS670">
        <v>4.99999</v>
      </c>
      <c r="CT670">
        <v>13002.2666666667</v>
      </c>
      <c r="CU670">
        <v>12729</v>
      </c>
      <c r="CV670">
        <v>42.312</v>
      </c>
      <c r="CW670">
        <v>43.4163333333333</v>
      </c>
      <c r="CX670">
        <v>43</v>
      </c>
      <c r="CY670">
        <v>43.229</v>
      </c>
      <c r="CZ670">
        <v>45.25</v>
      </c>
      <c r="DA670">
        <v>1415.78333333333</v>
      </c>
      <c r="DB670">
        <v>39.29</v>
      </c>
      <c r="DC670">
        <v>0</v>
      </c>
      <c r="DD670">
        <v>1626127629.7</v>
      </c>
      <c r="DE670">
        <v>0</v>
      </c>
      <c r="DF670">
        <v>880.796576923077</v>
      </c>
      <c r="DG670">
        <v>-2.88516239841097</v>
      </c>
      <c r="DH670">
        <v>-40.7931624656685</v>
      </c>
      <c r="DI670">
        <v>13006.2461538462</v>
      </c>
      <c r="DJ670">
        <v>15</v>
      </c>
      <c r="DK670">
        <v>1626126261</v>
      </c>
      <c r="DL670" t="s">
        <v>294</v>
      </c>
      <c r="DM670">
        <v>1626126255</v>
      </c>
      <c r="DN670">
        <v>1626126261</v>
      </c>
      <c r="DO670">
        <v>7</v>
      </c>
      <c r="DP670">
        <v>0.339</v>
      </c>
      <c r="DQ670">
        <v>0.02</v>
      </c>
      <c r="DR670">
        <v>2.158</v>
      </c>
      <c r="DS670">
        <v>-0.064</v>
      </c>
      <c r="DT670">
        <v>420</v>
      </c>
      <c r="DU670">
        <v>4</v>
      </c>
      <c r="DV670">
        <v>0.09</v>
      </c>
      <c r="DW670">
        <v>0.05</v>
      </c>
      <c r="DX670">
        <v>-19.0625658536585</v>
      </c>
      <c r="DY670">
        <v>0.0825512195121663</v>
      </c>
      <c r="DZ670">
        <v>0.0266515785443456</v>
      </c>
      <c r="EA670">
        <v>1</v>
      </c>
      <c r="EB670">
        <v>880.936028571429</v>
      </c>
      <c r="EC670">
        <v>-2.50656266702439</v>
      </c>
      <c r="ED670">
        <v>0.327234427608479</v>
      </c>
      <c r="EE670">
        <v>1</v>
      </c>
      <c r="EF670">
        <v>7.50341585365854</v>
      </c>
      <c r="EG670">
        <v>0.236488850174214</v>
      </c>
      <c r="EH670">
        <v>0.0263892563112625</v>
      </c>
      <c r="EI670">
        <v>0</v>
      </c>
      <c r="EJ670">
        <v>2</v>
      </c>
      <c r="EK670">
        <v>3</v>
      </c>
      <c r="EL670" t="s">
        <v>340</v>
      </c>
      <c r="EM670">
        <v>100</v>
      </c>
      <c r="EN670">
        <v>100</v>
      </c>
      <c r="EO670">
        <v>2.128</v>
      </c>
      <c r="EP670">
        <v>0.1069</v>
      </c>
      <c r="EQ670">
        <v>1.36772170046793</v>
      </c>
      <c r="ER670">
        <v>0.00225868272383977</v>
      </c>
      <c r="ES670">
        <v>-9.96746185667655e-07</v>
      </c>
      <c r="ET670">
        <v>2.83711317370827e-10</v>
      </c>
      <c r="EU670">
        <v>-0.063082517618382</v>
      </c>
      <c r="EV670">
        <v>-0.00217948432402501</v>
      </c>
      <c r="EW670">
        <v>0.000453263451741206</v>
      </c>
      <c r="EX670">
        <v>-1.16319206543697e-06</v>
      </c>
      <c r="EY670">
        <v>-2</v>
      </c>
      <c r="EZ670">
        <v>2196</v>
      </c>
      <c r="FA670">
        <v>1</v>
      </c>
      <c r="FB670">
        <v>25</v>
      </c>
      <c r="FC670">
        <v>22.8</v>
      </c>
      <c r="FD670">
        <v>22.7</v>
      </c>
      <c r="FE670">
        <v>18</v>
      </c>
      <c r="FF670">
        <v>953.212</v>
      </c>
      <c r="FG670">
        <v>442.175</v>
      </c>
      <c r="FH670">
        <v>46.4071</v>
      </c>
      <c r="FI670">
        <v>26.3373</v>
      </c>
      <c r="FJ670">
        <v>30.0007</v>
      </c>
      <c r="FK670">
        <v>26.0656</v>
      </c>
      <c r="FL670">
        <v>26.0608</v>
      </c>
      <c r="FM670">
        <v>25.5438</v>
      </c>
      <c r="FN670">
        <v>18.863</v>
      </c>
      <c r="FO670">
        <v>0</v>
      </c>
      <c r="FP670">
        <v>47.5</v>
      </c>
      <c r="FQ670">
        <v>420</v>
      </c>
      <c r="FR670">
        <v>15.3841</v>
      </c>
      <c r="FS670">
        <v>101.363</v>
      </c>
      <c r="FT670">
        <v>101.952</v>
      </c>
    </row>
    <row r="671" spans="1:176">
      <c r="A671">
        <v>655</v>
      </c>
      <c r="B671">
        <v>1626127622.6</v>
      </c>
      <c r="C671">
        <v>1308.09999990463</v>
      </c>
      <c r="D671" t="s">
        <v>1604</v>
      </c>
      <c r="E671" t="s">
        <v>1605</v>
      </c>
      <c r="F671">
        <v>1</v>
      </c>
      <c r="I671">
        <v>1626127621.6</v>
      </c>
      <c r="J671">
        <f>(K671)/1000</f>
        <v>0</v>
      </c>
      <c r="K671">
        <f>1000*CC671*AI671*(BY671-BZ671)/(100*BR671*(1000-AI671*BY671))</f>
        <v>0</v>
      </c>
      <c r="L671">
        <f>CC671*AI671*(BX671-BW671*(1000-AI671*BZ671)/(1000-AI671*BY671))/(100*BR671)</f>
        <v>0</v>
      </c>
      <c r="M671">
        <f>BW671 - IF(AI671&gt;1, L671*BR671*100.0/(AK671*CK671), 0)</f>
        <v>0</v>
      </c>
      <c r="N671">
        <f>((T671-J671/2)*M671-L671)/(T671+J671/2)</f>
        <v>0</v>
      </c>
      <c r="O671">
        <f>N671*(CD671+CE671)/1000.0</f>
        <v>0</v>
      </c>
      <c r="P671">
        <f>(BW671 - IF(AI671&gt;1, L671*BR671*100.0/(AK671*CK671), 0))*(CD671+CE671)/1000.0</f>
        <v>0</v>
      </c>
      <c r="Q671">
        <f>2.0/((1/S671-1/R671)+SIGN(S671)*SQRT((1/S671-1/R671)*(1/S671-1/R671) + 4*BS671/((BS671+1)*(BS671+1))*(2*1/S671*1/R671-1/R671*1/R671)))</f>
        <v>0</v>
      </c>
      <c r="R671">
        <f>IF(LEFT(BT671,1)&lt;&gt;"0",IF(LEFT(BT671,1)="1",3.0,BU671),$D$5+$E$5*(CK671*CD671/($K$5*1000))+$F$5*(CK671*CD671/($K$5*1000))*MAX(MIN(BR671,$J$5),$I$5)*MAX(MIN(BR671,$J$5),$I$5)+$G$5*MAX(MIN(BR671,$J$5),$I$5)*(CK671*CD671/($K$5*1000))+$H$5*(CK671*CD671/($K$5*1000))*(CK671*CD671/($K$5*1000)))</f>
        <v>0</v>
      </c>
      <c r="S671">
        <f>J671*(1000-(1000*0.61365*exp(17.502*W671/(240.97+W671))/(CD671+CE671)+BY671)/2)/(1000*0.61365*exp(17.502*W671/(240.97+W671))/(CD671+CE671)-BY671)</f>
        <v>0</v>
      </c>
      <c r="T671">
        <f>1/((BS671+1)/(Q671/1.6)+1/(R671/1.37)) + BS671/((BS671+1)/(Q671/1.6) + BS671/(R671/1.37))</f>
        <v>0</v>
      </c>
      <c r="U671">
        <f>(BN671*BQ671)</f>
        <v>0</v>
      </c>
      <c r="V671">
        <f>(CF671+(U671+2*0.95*5.67E-8*(((CF671+$B$7)+273)^4-(CF671+273)^4)-44100*J671)/(1.84*29.3*R671+8*0.95*5.67E-8*(CF671+273)^3))</f>
        <v>0</v>
      </c>
      <c r="W671">
        <f>($C$7*CG671+$D$7*CH671+$E$7*V671)</f>
        <v>0</v>
      </c>
      <c r="X671">
        <f>0.61365*exp(17.502*W671/(240.97+W671))</f>
        <v>0</v>
      </c>
      <c r="Y671">
        <f>(Z671/AA671*100)</f>
        <v>0</v>
      </c>
      <c r="Z671">
        <f>BY671*(CD671+CE671)/1000</f>
        <v>0</v>
      </c>
      <c r="AA671">
        <f>0.61365*exp(17.502*CF671/(240.97+CF671))</f>
        <v>0</v>
      </c>
      <c r="AB671">
        <f>(X671-BY671*(CD671+CE671)/1000)</f>
        <v>0</v>
      </c>
      <c r="AC671">
        <f>(-J671*44100)</f>
        <v>0</v>
      </c>
      <c r="AD671">
        <f>2*29.3*R671*0.92*(CF671-W671)</f>
        <v>0</v>
      </c>
      <c r="AE671">
        <f>2*0.95*5.67E-8*(((CF671+$B$7)+273)^4-(W671+273)^4)</f>
        <v>0</v>
      </c>
      <c r="AF671">
        <f>U671+AE671+AC671+AD671</f>
        <v>0</v>
      </c>
      <c r="AG671">
        <v>5</v>
      </c>
      <c r="AH671">
        <v>1</v>
      </c>
      <c r="AI671">
        <f>IF(AG671*$H$13&gt;=AK671,1.0,(AK671/(AK671-AG671*$H$13)))</f>
        <v>0</v>
      </c>
      <c r="AJ671">
        <f>(AI671-1)*100</f>
        <v>0</v>
      </c>
      <c r="AK671">
        <f>MAX(0,($B$13+$C$13*CK671)/(1+$D$13*CK671)*CD671/(CF671+273)*$E$13)</f>
        <v>0</v>
      </c>
      <c r="AL671" t="s">
        <v>292</v>
      </c>
      <c r="AM671" t="s">
        <v>292</v>
      </c>
      <c r="AN671">
        <v>0</v>
      </c>
      <c r="AO671">
        <v>0</v>
      </c>
      <c r="AP671">
        <f>1-AN671/AO671</f>
        <v>0</v>
      </c>
      <c r="AQ671">
        <v>0</v>
      </c>
      <c r="AR671" t="s">
        <v>292</v>
      </c>
      <c r="AS671" t="s">
        <v>292</v>
      </c>
      <c r="AT671">
        <v>0</v>
      </c>
      <c r="AU671">
        <v>0</v>
      </c>
      <c r="AV671">
        <f>1-AT671/AU671</f>
        <v>0</v>
      </c>
      <c r="AW671">
        <v>0.5</v>
      </c>
      <c r="AX671">
        <f>BO671</f>
        <v>0</v>
      </c>
      <c r="AY671">
        <f>L671</f>
        <v>0</v>
      </c>
      <c r="AZ671">
        <f>AV671*AW671*AX671</f>
        <v>0</v>
      </c>
      <c r="BA671">
        <f>(AY671-AQ671)/AX671</f>
        <v>0</v>
      </c>
      <c r="BB671">
        <f>(AO671-AU671)/AU671</f>
        <v>0</v>
      </c>
      <c r="BC671">
        <f>AN671/(AP671+AN671/AU671)</f>
        <v>0</v>
      </c>
      <c r="BD671" t="s">
        <v>292</v>
      </c>
      <c r="BE671">
        <v>0</v>
      </c>
      <c r="BF671">
        <f>IF(BE671&lt;&gt;0, BE671, BC671)</f>
        <v>0</v>
      </c>
      <c r="BG671">
        <f>1-BF671/AU671</f>
        <v>0</v>
      </c>
      <c r="BH671">
        <f>(AU671-AT671)/(AU671-BF671)</f>
        <v>0</v>
      </c>
      <c r="BI671">
        <f>(AO671-AU671)/(AO671-BF671)</f>
        <v>0</v>
      </c>
      <c r="BJ671">
        <f>(AU671-AT671)/(AU671-AN671)</f>
        <v>0</v>
      </c>
      <c r="BK671">
        <f>(AO671-AU671)/(AO671-AN671)</f>
        <v>0</v>
      </c>
      <c r="BL671">
        <f>(BH671*BF671/AT671)</f>
        <v>0</v>
      </c>
      <c r="BM671">
        <f>(1-BL671)</f>
        <v>0</v>
      </c>
      <c r="BN671">
        <f>$B$11*CL671+$C$11*CM671+$F$11*CN671*(1-CQ671)</f>
        <v>0</v>
      </c>
      <c r="BO671">
        <f>BN671*BP671</f>
        <v>0</v>
      </c>
      <c r="BP671">
        <f>($B$11*$D$9+$C$11*$D$9+$F$11*((DA671+CS671)/MAX(DA671+CS671+DB671, 0.1)*$I$9+DB671/MAX(DA671+CS671+DB671, 0.1)*$J$9))/($B$11+$C$11+$F$11)</f>
        <v>0</v>
      </c>
      <c r="BQ671">
        <f>($B$11*$K$9+$C$11*$K$9+$F$11*((DA671+CS671)/MAX(DA671+CS671+DB671, 0.1)*$P$9+DB671/MAX(DA671+CS671+DB671, 0.1)*$Q$9))/($B$11+$C$11+$F$11)</f>
        <v>0</v>
      </c>
      <c r="BR671">
        <v>6</v>
      </c>
      <c r="BS671">
        <v>0.5</v>
      </c>
      <c r="BT671" t="s">
        <v>293</v>
      </c>
      <c r="BU671">
        <v>2</v>
      </c>
      <c r="BV671">
        <v>1626127621.6</v>
      </c>
      <c r="BW671">
        <v>400.936333333333</v>
      </c>
      <c r="BX671">
        <v>419.972</v>
      </c>
      <c r="BY671">
        <v>22.7879333333333</v>
      </c>
      <c r="BZ671">
        <v>15.2477333333333</v>
      </c>
      <c r="CA671">
        <v>398.808333333333</v>
      </c>
      <c r="CB671">
        <v>22.6808333333333</v>
      </c>
      <c r="CC671">
        <v>900</v>
      </c>
      <c r="CD671">
        <v>100.773</v>
      </c>
      <c r="CE671">
        <v>0.114470666666667</v>
      </c>
      <c r="CF671">
        <v>37.9235</v>
      </c>
      <c r="CG671">
        <v>35.0217666666667</v>
      </c>
      <c r="CH671">
        <v>999.9</v>
      </c>
      <c r="CI671">
        <v>0</v>
      </c>
      <c r="CJ671">
        <v>0</v>
      </c>
      <c r="CK671">
        <v>10019.8</v>
      </c>
      <c r="CL671">
        <v>0</v>
      </c>
      <c r="CM671">
        <v>0.221023</v>
      </c>
      <c r="CN671">
        <v>1459.98333333333</v>
      </c>
      <c r="CO671">
        <v>0.972995333333333</v>
      </c>
      <c r="CP671">
        <v>0.0270044666666667</v>
      </c>
      <c r="CQ671">
        <v>0</v>
      </c>
      <c r="CR671">
        <v>880.257666666667</v>
      </c>
      <c r="CS671">
        <v>4.99999</v>
      </c>
      <c r="CT671">
        <v>13000.0333333333</v>
      </c>
      <c r="CU671">
        <v>12728.2</v>
      </c>
      <c r="CV671">
        <v>42.312</v>
      </c>
      <c r="CW671">
        <v>43.4163333333333</v>
      </c>
      <c r="CX671">
        <v>43</v>
      </c>
      <c r="CY671">
        <v>43.25</v>
      </c>
      <c r="CZ671">
        <v>45.25</v>
      </c>
      <c r="DA671">
        <v>1415.69333333333</v>
      </c>
      <c r="DB671">
        <v>39.29</v>
      </c>
      <c r="DC671">
        <v>0</v>
      </c>
      <c r="DD671">
        <v>1626127632.1</v>
      </c>
      <c r="DE671">
        <v>0</v>
      </c>
      <c r="DF671">
        <v>880.671730769231</v>
      </c>
      <c r="DG671">
        <v>-3.63005128684779</v>
      </c>
      <c r="DH671">
        <v>-40.635897468789</v>
      </c>
      <c r="DI671">
        <v>13004.6230769231</v>
      </c>
      <c r="DJ671">
        <v>15</v>
      </c>
      <c r="DK671">
        <v>1626126261</v>
      </c>
      <c r="DL671" t="s">
        <v>294</v>
      </c>
      <c r="DM671">
        <v>1626126255</v>
      </c>
      <c r="DN671">
        <v>1626126261</v>
      </c>
      <c r="DO671">
        <v>7</v>
      </c>
      <c r="DP671">
        <v>0.339</v>
      </c>
      <c r="DQ671">
        <v>0.02</v>
      </c>
      <c r="DR671">
        <v>2.158</v>
      </c>
      <c r="DS671">
        <v>-0.064</v>
      </c>
      <c r="DT671">
        <v>420</v>
      </c>
      <c r="DU671">
        <v>4</v>
      </c>
      <c r="DV671">
        <v>0.09</v>
      </c>
      <c r="DW671">
        <v>0.05</v>
      </c>
      <c r="DX671">
        <v>-19.0549268292683</v>
      </c>
      <c r="DY671">
        <v>0.0386634146341259</v>
      </c>
      <c r="DZ671">
        <v>0.0225919262978814</v>
      </c>
      <c r="EA671">
        <v>1</v>
      </c>
      <c r="EB671">
        <v>880.826794117647</v>
      </c>
      <c r="EC671">
        <v>-2.60287776229519</v>
      </c>
      <c r="ED671">
        <v>0.328826771792918</v>
      </c>
      <c r="EE671">
        <v>1</v>
      </c>
      <c r="EF671">
        <v>7.51058195121951</v>
      </c>
      <c r="EG671">
        <v>0.233043972125431</v>
      </c>
      <c r="EH671">
        <v>0.0261435916896788</v>
      </c>
      <c r="EI671">
        <v>0</v>
      </c>
      <c r="EJ671">
        <v>2</v>
      </c>
      <c r="EK671">
        <v>3</v>
      </c>
      <c r="EL671" t="s">
        <v>340</v>
      </c>
      <c r="EM671">
        <v>100</v>
      </c>
      <c r="EN671">
        <v>100</v>
      </c>
      <c r="EO671">
        <v>2.128</v>
      </c>
      <c r="EP671">
        <v>0.1073</v>
      </c>
      <c r="EQ671">
        <v>1.36772170046793</v>
      </c>
      <c r="ER671">
        <v>0.00225868272383977</v>
      </c>
      <c r="ES671">
        <v>-9.96746185667655e-07</v>
      </c>
      <c r="ET671">
        <v>2.83711317370827e-10</v>
      </c>
      <c r="EU671">
        <v>-0.063082517618382</v>
      </c>
      <c r="EV671">
        <v>-0.00217948432402501</v>
      </c>
      <c r="EW671">
        <v>0.000453263451741206</v>
      </c>
      <c r="EX671">
        <v>-1.16319206543697e-06</v>
      </c>
      <c r="EY671">
        <v>-2</v>
      </c>
      <c r="EZ671">
        <v>2196</v>
      </c>
      <c r="FA671">
        <v>1</v>
      </c>
      <c r="FB671">
        <v>25</v>
      </c>
      <c r="FC671">
        <v>22.8</v>
      </c>
      <c r="FD671">
        <v>22.7</v>
      </c>
      <c r="FE671">
        <v>18</v>
      </c>
      <c r="FF671">
        <v>953.191</v>
      </c>
      <c r="FG671">
        <v>442.202</v>
      </c>
      <c r="FH671">
        <v>46.4284</v>
      </c>
      <c r="FI671">
        <v>26.3417</v>
      </c>
      <c r="FJ671">
        <v>30.0007</v>
      </c>
      <c r="FK671">
        <v>26.0689</v>
      </c>
      <c r="FL671">
        <v>26.0639</v>
      </c>
      <c r="FM671">
        <v>25.5439</v>
      </c>
      <c r="FN671">
        <v>18.863</v>
      </c>
      <c r="FO671">
        <v>0</v>
      </c>
      <c r="FP671">
        <v>47.5</v>
      </c>
      <c r="FQ671">
        <v>420</v>
      </c>
      <c r="FR671">
        <v>15.3703</v>
      </c>
      <c r="FS671">
        <v>101.363</v>
      </c>
      <c r="FT671">
        <v>101.951</v>
      </c>
    </row>
    <row r="672" spans="1:176">
      <c r="A672">
        <v>656</v>
      </c>
      <c r="B672">
        <v>1626127624.6</v>
      </c>
      <c r="C672">
        <v>1310.09999990463</v>
      </c>
      <c r="D672" t="s">
        <v>1606</v>
      </c>
      <c r="E672" t="s">
        <v>1607</v>
      </c>
      <c r="F672">
        <v>1</v>
      </c>
      <c r="I672">
        <v>1626127623.6</v>
      </c>
      <c r="J672">
        <f>(K672)/1000</f>
        <v>0</v>
      </c>
      <c r="K672">
        <f>1000*CC672*AI672*(BY672-BZ672)/(100*BR672*(1000-AI672*BY672))</f>
        <v>0</v>
      </c>
      <c r="L672">
        <f>CC672*AI672*(BX672-BW672*(1000-AI672*BZ672)/(1000-AI672*BY672))/(100*BR672)</f>
        <v>0</v>
      </c>
      <c r="M672">
        <f>BW672 - IF(AI672&gt;1, L672*BR672*100.0/(AK672*CK672), 0)</f>
        <v>0</v>
      </c>
      <c r="N672">
        <f>((T672-J672/2)*M672-L672)/(T672+J672/2)</f>
        <v>0</v>
      </c>
      <c r="O672">
        <f>N672*(CD672+CE672)/1000.0</f>
        <v>0</v>
      </c>
      <c r="P672">
        <f>(BW672 - IF(AI672&gt;1, L672*BR672*100.0/(AK672*CK672), 0))*(CD672+CE672)/1000.0</f>
        <v>0</v>
      </c>
      <c r="Q672">
        <f>2.0/((1/S672-1/R672)+SIGN(S672)*SQRT((1/S672-1/R672)*(1/S672-1/R672) + 4*BS672/((BS672+1)*(BS672+1))*(2*1/S672*1/R672-1/R672*1/R672)))</f>
        <v>0</v>
      </c>
      <c r="R672">
        <f>IF(LEFT(BT672,1)&lt;&gt;"0",IF(LEFT(BT672,1)="1",3.0,BU672),$D$5+$E$5*(CK672*CD672/($K$5*1000))+$F$5*(CK672*CD672/($K$5*1000))*MAX(MIN(BR672,$J$5),$I$5)*MAX(MIN(BR672,$J$5),$I$5)+$G$5*MAX(MIN(BR672,$J$5),$I$5)*(CK672*CD672/($K$5*1000))+$H$5*(CK672*CD672/($K$5*1000))*(CK672*CD672/($K$5*1000)))</f>
        <v>0</v>
      </c>
      <c r="S672">
        <f>J672*(1000-(1000*0.61365*exp(17.502*W672/(240.97+W672))/(CD672+CE672)+BY672)/2)/(1000*0.61365*exp(17.502*W672/(240.97+W672))/(CD672+CE672)-BY672)</f>
        <v>0</v>
      </c>
      <c r="T672">
        <f>1/((BS672+1)/(Q672/1.6)+1/(R672/1.37)) + BS672/((BS672+1)/(Q672/1.6) + BS672/(R672/1.37))</f>
        <v>0</v>
      </c>
      <c r="U672">
        <f>(BN672*BQ672)</f>
        <v>0</v>
      </c>
      <c r="V672">
        <f>(CF672+(U672+2*0.95*5.67E-8*(((CF672+$B$7)+273)^4-(CF672+273)^4)-44100*J672)/(1.84*29.3*R672+8*0.95*5.67E-8*(CF672+273)^3))</f>
        <v>0</v>
      </c>
      <c r="W672">
        <f>($C$7*CG672+$D$7*CH672+$E$7*V672)</f>
        <v>0</v>
      </c>
      <c r="X672">
        <f>0.61365*exp(17.502*W672/(240.97+W672))</f>
        <v>0</v>
      </c>
      <c r="Y672">
        <f>(Z672/AA672*100)</f>
        <v>0</v>
      </c>
      <c r="Z672">
        <f>BY672*(CD672+CE672)/1000</f>
        <v>0</v>
      </c>
      <c r="AA672">
        <f>0.61365*exp(17.502*CF672/(240.97+CF672))</f>
        <v>0</v>
      </c>
      <c r="AB672">
        <f>(X672-BY672*(CD672+CE672)/1000)</f>
        <v>0</v>
      </c>
      <c r="AC672">
        <f>(-J672*44100)</f>
        <v>0</v>
      </c>
      <c r="AD672">
        <f>2*29.3*R672*0.92*(CF672-W672)</f>
        <v>0</v>
      </c>
      <c r="AE672">
        <f>2*0.95*5.67E-8*(((CF672+$B$7)+273)^4-(W672+273)^4)</f>
        <v>0</v>
      </c>
      <c r="AF672">
        <f>U672+AE672+AC672+AD672</f>
        <v>0</v>
      </c>
      <c r="AG672">
        <v>5</v>
      </c>
      <c r="AH672">
        <v>1</v>
      </c>
      <c r="AI672">
        <f>IF(AG672*$H$13&gt;=AK672,1.0,(AK672/(AK672-AG672*$H$13)))</f>
        <v>0</v>
      </c>
      <c r="AJ672">
        <f>(AI672-1)*100</f>
        <v>0</v>
      </c>
      <c r="AK672">
        <f>MAX(0,($B$13+$C$13*CK672)/(1+$D$13*CK672)*CD672/(CF672+273)*$E$13)</f>
        <v>0</v>
      </c>
      <c r="AL672" t="s">
        <v>292</v>
      </c>
      <c r="AM672" t="s">
        <v>292</v>
      </c>
      <c r="AN672">
        <v>0</v>
      </c>
      <c r="AO672">
        <v>0</v>
      </c>
      <c r="AP672">
        <f>1-AN672/AO672</f>
        <v>0</v>
      </c>
      <c r="AQ672">
        <v>0</v>
      </c>
      <c r="AR672" t="s">
        <v>292</v>
      </c>
      <c r="AS672" t="s">
        <v>292</v>
      </c>
      <c r="AT672">
        <v>0</v>
      </c>
      <c r="AU672">
        <v>0</v>
      </c>
      <c r="AV672">
        <f>1-AT672/AU672</f>
        <v>0</v>
      </c>
      <c r="AW672">
        <v>0.5</v>
      </c>
      <c r="AX672">
        <f>BO672</f>
        <v>0</v>
      </c>
      <c r="AY672">
        <f>L672</f>
        <v>0</v>
      </c>
      <c r="AZ672">
        <f>AV672*AW672*AX672</f>
        <v>0</v>
      </c>
      <c r="BA672">
        <f>(AY672-AQ672)/AX672</f>
        <v>0</v>
      </c>
      <c r="BB672">
        <f>(AO672-AU672)/AU672</f>
        <v>0</v>
      </c>
      <c r="BC672">
        <f>AN672/(AP672+AN672/AU672)</f>
        <v>0</v>
      </c>
      <c r="BD672" t="s">
        <v>292</v>
      </c>
      <c r="BE672">
        <v>0</v>
      </c>
      <c r="BF672">
        <f>IF(BE672&lt;&gt;0, BE672, BC672)</f>
        <v>0</v>
      </c>
      <c r="BG672">
        <f>1-BF672/AU672</f>
        <v>0</v>
      </c>
      <c r="BH672">
        <f>(AU672-AT672)/(AU672-BF672)</f>
        <v>0</v>
      </c>
      <c r="BI672">
        <f>(AO672-AU672)/(AO672-BF672)</f>
        <v>0</v>
      </c>
      <c r="BJ672">
        <f>(AU672-AT672)/(AU672-AN672)</f>
        <v>0</v>
      </c>
      <c r="BK672">
        <f>(AO672-AU672)/(AO672-AN672)</f>
        <v>0</v>
      </c>
      <c r="BL672">
        <f>(BH672*BF672/AT672)</f>
        <v>0</v>
      </c>
      <c r="BM672">
        <f>(1-BL672)</f>
        <v>0</v>
      </c>
      <c r="BN672">
        <f>$B$11*CL672+$C$11*CM672+$F$11*CN672*(1-CQ672)</f>
        <v>0</v>
      </c>
      <c r="BO672">
        <f>BN672*BP672</f>
        <v>0</v>
      </c>
      <c r="BP672">
        <f>($B$11*$D$9+$C$11*$D$9+$F$11*((DA672+CS672)/MAX(DA672+CS672+DB672, 0.1)*$I$9+DB672/MAX(DA672+CS672+DB672, 0.1)*$J$9))/($B$11+$C$11+$F$11)</f>
        <v>0</v>
      </c>
      <c r="BQ672">
        <f>($B$11*$K$9+$C$11*$K$9+$F$11*((DA672+CS672)/MAX(DA672+CS672+DB672, 0.1)*$P$9+DB672/MAX(DA672+CS672+DB672, 0.1)*$Q$9))/($B$11+$C$11+$F$11)</f>
        <v>0</v>
      </c>
      <c r="BR672">
        <v>6</v>
      </c>
      <c r="BS672">
        <v>0.5</v>
      </c>
      <c r="BT672" t="s">
        <v>293</v>
      </c>
      <c r="BU672">
        <v>2</v>
      </c>
      <c r="BV672">
        <v>1626127623.6</v>
      </c>
      <c r="BW672">
        <v>400.923666666667</v>
      </c>
      <c r="BX672">
        <v>419.964666666667</v>
      </c>
      <c r="BY672">
        <v>22.8188</v>
      </c>
      <c r="BZ672">
        <v>15.2751666666667</v>
      </c>
      <c r="CA672">
        <v>398.795666666667</v>
      </c>
      <c r="CB672">
        <v>22.7112666666667</v>
      </c>
      <c r="CC672">
        <v>900.031666666667</v>
      </c>
      <c r="CD672">
        <v>100.773666666667</v>
      </c>
      <c r="CE672">
        <v>0.113817333333333</v>
      </c>
      <c r="CF672">
        <v>37.9455333333333</v>
      </c>
      <c r="CG672">
        <v>35.0416666666667</v>
      </c>
      <c r="CH672">
        <v>999.9</v>
      </c>
      <c r="CI672">
        <v>0</v>
      </c>
      <c r="CJ672">
        <v>0</v>
      </c>
      <c r="CK672">
        <v>10028.5333333333</v>
      </c>
      <c r="CL672">
        <v>0</v>
      </c>
      <c r="CM672">
        <v>0.221023</v>
      </c>
      <c r="CN672">
        <v>1459.98333333333</v>
      </c>
      <c r="CO672">
        <v>0.972995333333333</v>
      </c>
      <c r="CP672">
        <v>0.0270044666666667</v>
      </c>
      <c r="CQ672">
        <v>0</v>
      </c>
      <c r="CR672">
        <v>880.109</v>
      </c>
      <c r="CS672">
        <v>4.99999</v>
      </c>
      <c r="CT672">
        <v>12998.7</v>
      </c>
      <c r="CU672">
        <v>12728.2</v>
      </c>
      <c r="CV672">
        <v>42.312</v>
      </c>
      <c r="CW672">
        <v>43.437</v>
      </c>
      <c r="CX672">
        <v>43</v>
      </c>
      <c r="CY672">
        <v>43.25</v>
      </c>
      <c r="CZ672">
        <v>45.25</v>
      </c>
      <c r="DA672">
        <v>1415.69333333333</v>
      </c>
      <c r="DB672">
        <v>39.29</v>
      </c>
      <c r="DC672">
        <v>0</v>
      </c>
      <c r="DD672">
        <v>1626127633.9</v>
      </c>
      <c r="DE672">
        <v>0</v>
      </c>
      <c r="DF672">
        <v>880.53104</v>
      </c>
      <c r="DG672">
        <v>-3.88476923377916</v>
      </c>
      <c r="DH672">
        <v>-42.9230768346584</v>
      </c>
      <c r="DI672">
        <v>13003.16</v>
      </c>
      <c r="DJ672">
        <v>15</v>
      </c>
      <c r="DK672">
        <v>1626126261</v>
      </c>
      <c r="DL672" t="s">
        <v>294</v>
      </c>
      <c r="DM672">
        <v>1626126255</v>
      </c>
      <c r="DN672">
        <v>1626126261</v>
      </c>
      <c r="DO672">
        <v>7</v>
      </c>
      <c r="DP672">
        <v>0.339</v>
      </c>
      <c r="DQ672">
        <v>0.02</v>
      </c>
      <c r="DR672">
        <v>2.158</v>
      </c>
      <c r="DS672">
        <v>-0.064</v>
      </c>
      <c r="DT672">
        <v>420</v>
      </c>
      <c r="DU672">
        <v>4</v>
      </c>
      <c r="DV672">
        <v>0.09</v>
      </c>
      <c r="DW672">
        <v>0.05</v>
      </c>
      <c r="DX672">
        <v>-19.0505682926829</v>
      </c>
      <c r="DY672">
        <v>0.00214912891985128</v>
      </c>
      <c r="DZ672">
        <v>0.0200265365297587</v>
      </c>
      <c r="EA672">
        <v>1</v>
      </c>
      <c r="EB672">
        <v>880.730878787879</v>
      </c>
      <c r="EC672">
        <v>-3.36561425251841</v>
      </c>
      <c r="ED672">
        <v>0.37938800460069</v>
      </c>
      <c r="EE672">
        <v>1</v>
      </c>
      <c r="EF672">
        <v>7.51603878048781</v>
      </c>
      <c r="EG672">
        <v>0.231667944250857</v>
      </c>
      <c r="EH672">
        <v>0.0260501250589313</v>
      </c>
      <c r="EI672">
        <v>0</v>
      </c>
      <c r="EJ672">
        <v>2</v>
      </c>
      <c r="EK672">
        <v>3</v>
      </c>
      <c r="EL672" t="s">
        <v>340</v>
      </c>
      <c r="EM672">
        <v>100</v>
      </c>
      <c r="EN672">
        <v>100</v>
      </c>
      <c r="EO672">
        <v>2.128</v>
      </c>
      <c r="EP672">
        <v>0.1078</v>
      </c>
      <c r="EQ672">
        <v>1.36772170046793</v>
      </c>
      <c r="ER672">
        <v>0.00225868272383977</v>
      </c>
      <c r="ES672">
        <v>-9.96746185667655e-07</v>
      </c>
      <c r="ET672">
        <v>2.83711317370827e-10</v>
      </c>
      <c r="EU672">
        <v>-0.063082517618382</v>
      </c>
      <c r="EV672">
        <v>-0.00217948432402501</v>
      </c>
      <c r="EW672">
        <v>0.000453263451741206</v>
      </c>
      <c r="EX672">
        <v>-1.16319206543697e-06</v>
      </c>
      <c r="EY672">
        <v>-2</v>
      </c>
      <c r="EZ672">
        <v>2196</v>
      </c>
      <c r="FA672">
        <v>1</v>
      </c>
      <c r="FB672">
        <v>25</v>
      </c>
      <c r="FC672">
        <v>22.8</v>
      </c>
      <c r="FD672">
        <v>22.7</v>
      </c>
      <c r="FE672">
        <v>18</v>
      </c>
      <c r="FF672">
        <v>953.455</v>
      </c>
      <c r="FG672">
        <v>442.255</v>
      </c>
      <c r="FH672">
        <v>46.4502</v>
      </c>
      <c r="FI672">
        <v>26.3454</v>
      </c>
      <c r="FJ672">
        <v>30.0006</v>
      </c>
      <c r="FK672">
        <v>26.072</v>
      </c>
      <c r="FL672">
        <v>26.0668</v>
      </c>
      <c r="FM672">
        <v>25.5437</v>
      </c>
      <c r="FN672">
        <v>18.5792</v>
      </c>
      <c r="FO672">
        <v>0</v>
      </c>
      <c r="FP672">
        <v>47.5</v>
      </c>
      <c r="FQ672">
        <v>420</v>
      </c>
      <c r="FR672">
        <v>15.4561</v>
      </c>
      <c r="FS672">
        <v>101.363</v>
      </c>
      <c r="FT672">
        <v>101.951</v>
      </c>
    </row>
    <row r="673" spans="1:176">
      <c r="A673">
        <v>657</v>
      </c>
      <c r="B673">
        <v>1626127626.6</v>
      </c>
      <c r="C673">
        <v>1312.09999990463</v>
      </c>
      <c r="D673" t="s">
        <v>1608</v>
      </c>
      <c r="E673" t="s">
        <v>1609</v>
      </c>
      <c r="F673">
        <v>1</v>
      </c>
      <c r="I673">
        <v>1626127625.6</v>
      </c>
      <c r="J673">
        <f>(K673)/1000</f>
        <v>0</v>
      </c>
      <c r="K673">
        <f>1000*CC673*AI673*(BY673-BZ673)/(100*BR673*(1000-AI673*BY673))</f>
        <v>0</v>
      </c>
      <c r="L673">
        <f>CC673*AI673*(BX673-BW673*(1000-AI673*BZ673)/(1000-AI673*BY673))/(100*BR673)</f>
        <v>0</v>
      </c>
      <c r="M673">
        <f>BW673 - IF(AI673&gt;1, L673*BR673*100.0/(AK673*CK673), 0)</f>
        <v>0</v>
      </c>
      <c r="N673">
        <f>((T673-J673/2)*M673-L673)/(T673+J673/2)</f>
        <v>0</v>
      </c>
      <c r="O673">
        <f>N673*(CD673+CE673)/1000.0</f>
        <v>0</v>
      </c>
      <c r="P673">
        <f>(BW673 - IF(AI673&gt;1, L673*BR673*100.0/(AK673*CK673), 0))*(CD673+CE673)/1000.0</f>
        <v>0</v>
      </c>
      <c r="Q673">
        <f>2.0/((1/S673-1/R673)+SIGN(S673)*SQRT((1/S673-1/R673)*(1/S673-1/R673) + 4*BS673/((BS673+1)*(BS673+1))*(2*1/S673*1/R673-1/R673*1/R673)))</f>
        <v>0</v>
      </c>
      <c r="R673">
        <f>IF(LEFT(BT673,1)&lt;&gt;"0",IF(LEFT(BT673,1)="1",3.0,BU673),$D$5+$E$5*(CK673*CD673/($K$5*1000))+$F$5*(CK673*CD673/($K$5*1000))*MAX(MIN(BR673,$J$5),$I$5)*MAX(MIN(BR673,$J$5),$I$5)+$G$5*MAX(MIN(BR673,$J$5),$I$5)*(CK673*CD673/($K$5*1000))+$H$5*(CK673*CD673/($K$5*1000))*(CK673*CD673/($K$5*1000)))</f>
        <v>0</v>
      </c>
      <c r="S673">
        <f>J673*(1000-(1000*0.61365*exp(17.502*W673/(240.97+W673))/(CD673+CE673)+BY673)/2)/(1000*0.61365*exp(17.502*W673/(240.97+W673))/(CD673+CE673)-BY673)</f>
        <v>0</v>
      </c>
      <c r="T673">
        <f>1/((BS673+1)/(Q673/1.6)+1/(R673/1.37)) + BS673/((BS673+1)/(Q673/1.6) + BS673/(R673/1.37))</f>
        <v>0</v>
      </c>
      <c r="U673">
        <f>(BN673*BQ673)</f>
        <v>0</v>
      </c>
      <c r="V673">
        <f>(CF673+(U673+2*0.95*5.67E-8*(((CF673+$B$7)+273)^4-(CF673+273)^4)-44100*J673)/(1.84*29.3*R673+8*0.95*5.67E-8*(CF673+273)^3))</f>
        <v>0</v>
      </c>
      <c r="W673">
        <f>($C$7*CG673+$D$7*CH673+$E$7*V673)</f>
        <v>0</v>
      </c>
      <c r="X673">
        <f>0.61365*exp(17.502*W673/(240.97+W673))</f>
        <v>0</v>
      </c>
      <c r="Y673">
        <f>(Z673/AA673*100)</f>
        <v>0</v>
      </c>
      <c r="Z673">
        <f>BY673*(CD673+CE673)/1000</f>
        <v>0</v>
      </c>
      <c r="AA673">
        <f>0.61365*exp(17.502*CF673/(240.97+CF673))</f>
        <v>0</v>
      </c>
      <c r="AB673">
        <f>(X673-BY673*(CD673+CE673)/1000)</f>
        <v>0</v>
      </c>
      <c r="AC673">
        <f>(-J673*44100)</f>
        <v>0</v>
      </c>
      <c r="AD673">
        <f>2*29.3*R673*0.92*(CF673-W673)</f>
        <v>0</v>
      </c>
      <c r="AE673">
        <f>2*0.95*5.67E-8*(((CF673+$B$7)+273)^4-(W673+273)^4)</f>
        <v>0</v>
      </c>
      <c r="AF673">
        <f>U673+AE673+AC673+AD673</f>
        <v>0</v>
      </c>
      <c r="AG673">
        <v>5</v>
      </c>
      <c r="AH673">
        <v>1</v>
      </c>
      <c r="AI673">
        <f>IF(AG673*$H$13&gt;=AK673,1.0,(AK673/(AK673-AG673*$H$13)))</f>
        <v>0</v>
      </c>
      <c r="AJ673">
        <f>(AI673-1)*100</f>
        <v>0</v>
      </c>
      <c r="AK673">
        <f>MAX(0,($B$13+$C$13*CK673)/(1+$D$13*CK673)*CD673/(CF673+273)*$E$13)</f>
        <v>0</v>
      </c>
      <c r="AL673" t="s">
        <v>292</v>
      </c>
      <c r="AM673" t="s">
        <v>292</v>
      </c>
      <c r="AN673">
        <v>0</v>
      </c>
      <c r="AO673">
        <v>0</v>
      </c>
      <c r="AP673">
        <f>1-AN673/AO673</f>
        <v>0</v>
      </c>
      <c r="AQ673">
        <v>0</v>
      </c>
      <c r="AR673" t="s">
        <v>292</v>
      </c>
      <c r="AS673" t="s">
        <v>292</v>
      </c>
      <c r="AT673">
        <v>0</v>
      </c>
      <c r="AU673">
        <v>0</v>
      </c>
      <c r="AV673">
        <f>1-AT673/AU673</f>
        <v>0</v>
      </c>
      <c r="AW673">
        <v>0.5</v>
      </c>
      <c r="AX673">
        <f>BO673</f>
        <v>0</v>
      </c>
      <c r="AY673">
        <f>L673</f>
        <v>0</v>
      </c>
      <c r="AZ673">
        <f>AV673*AW673*AX673</f>
        <v>0</v>
      </c>
      <c r="BA673">
        <f>(AY673-AQ673)/AX673</f>
        <v>0</v>
      </c>
      <c r="BB673">
        <f>(AO673-AU673)/AU673</f>
        <v>0</v>
      </c>
      <c r="BC673">
        <f>AN673/(AP673+AN673/AU673)</f>
        <v>0</v>
      </c>
      <c r="BD673" t="s">
        <v>292</v>
      </c>
      <c r="BE673">
        <v>0</v>
      </c>
      <c r="BF673">
        <f>IF(BE673&lt;&gt;0, BE673, BC673)</f>
        <v>0</v>
      </c>
      <c r="BG673">
        <f>1-BF673/AU673</f>
        <v>0</v>
      </c>
      <c r="BH673">
        <f>(AU673-AT673)/(AU673-BF673)</f>
        <v>0</v>
      </c>
      <c r="BI673">
        <f>(AO673-AU673)/(AO673-BF673)</f>
        <v>0</v>
      </c>
      <c r="BJ673">
        <f>(AU673-AT673)/(AU673-AN673)</f>
        <v>0</v>
      </c>
      <c r="BK673">
        <f>(AO673-AU673)/(AO673-AN673)</f>
        <v>0</v>
      </c>
      <c r="BL673">
        <f>(BH673*BF673/AT673)</f>
        <v>0</v>
      </c>
      <c r="BM673">
        <f>(1-BL673)</f>
        <v>0</v>
      </c>
      <c r="BN673">
        <f>$B$11*CL673+$C$11*CM673+$F$11*CN673*(1-CQ673)</f>
        <v>0</v>
      </c>
      <c r="BO673">
        <f>BN673*BP673</f>
        <v>0</v>
      </c>
      <c r="BP673">
        <f>($B$11*$D$9+$C$11*$D$9+$F$11*((DA673+CS673)/MAX(DA673+CS673+DB673, 0.1)*$I$9+DB673/MAX(DA673+CS673+DB673, 0.1)*$J$9))/($B$11+$C$11+$F$11)</f>
        <v>0</v>
      </c>
      <c r="BQ673">
        <f>($B$11*$K$9+$C$11*$K$9+$F$11*((DA673+CS673)/MAX(DA673+CS673+DB673, 0.1)*$P$9+DB673/MAX(DA673+CS673+DB673, 0.1)*$Q$9))/($B$11+$C$11+$F$11)</f>
        <v>0</v>
      </c>
      <c r="BR673">
        <v>6</v>
      </c>
      <c r="BS673">
        <v>0.5</v>
      </c>
      <c r="BT673" t="s">
        <v>293</v>
      </c>
      <c r="BU673">
        <v>2</v>
      </c>
      <c r="BV673">
        <v>1626127625.6</v>
      </c>
      <c r="BW673">
        <v>400.906666666667</v>
      </c>
      <c r="BX673">
        <v>419.982</v>
      </c>
      <c r="BY673">
        <v>22.8467</v>
      </c>
      <c r="BZ673">
        <v>15.2858</v>
      </c>
      <c r="CA673">
        <v>398.779666666667</v>
      </c>
      <c r="CB673">
        <v>22.7386</v>
      </c>
      <c r="CC673">
        <v>900.008333333333</v>
      </c>
      <c r="CD673">
        <v>100.774</v>
      </c>
      <c r="CE673">
        <v>0.113742</v>
      </c>
      <c r="CF673">
        <v>37.9644333333333</v>
      </c>
      <c r="CG673">
        <v>35.066</v>
      </c>
      <c r="CH673">
        <v>999.9</v>
      </c>
      <c r="CI673">
        <v>0</v>
      </c>
      <c r="CJ673">
        <v>0</v>
      </c>
      <c r="CK673">
        <v>9984.79333333333</v>
      </c>
      <c r="CL673">
        <v>0</v>
      </c>
      <c r="CM673">
        <v>0.221023</v>
      </c>
      <c r="CN673">
        <v>1460.06</v>
      </c>
      <c r="CO673">
        <v>0.972997</v>
      </c>
      <c r="CP673">
        <v>0.0270029</v>
      </c>
      <c r="CQ673">
        <v>0</v>
      </c>
      <c r="CR673">
        <v>880.207333333333</v>
      </c>
      <c r="CS673">
        <v>4.99999</v>
      </c>
      <c r="CT673">
        <v>12998.1333333333</v>
      </c>
      <c r="CU673">
        <v>12728.9</v>
      </c>
      <c r="CV673">
        <v>42.312</v>
      </c>
      <c r="CW673">
        <v>43.437</v>
      </c>
      <c r="CX673">
        <v>43</v>
      </c>
      <c r="CY673">
        <v>43.25</v>
      </c>
      <c r="CZ673">
        <v>45.25</v>
      </c>
      <c r="DA673">
        <v>1415.77</v>
      </c>
      <c r="DB673">
        <v>39.29</v>
      </c>
      <c r="DC673">
        <v>0</v>
      </c>
      <c r="DD673">
        <v>1626127635.7</v>
      </c>
      <c r="DE673">
        <v>0</v>
      </c>
      <c r="DF673">
        <v>880.449038461538</v>
      </c>
      <c r="DG673">
        <v>-4.39052993408559</v>
      </c>
      <c r="DH673">
        <v>-41.8119658298786</v>
      </c>
      <c r="DI673">
        <v>13002.0461538462</v>
      </c>
      <c r="DJ673">
        <v>15</v>
      </c>
      <c r="DK673">
        <v>1626126261</v>
      </c>
      <c r="DL673" t="s">
        <v>294</v>
      </c>
      <c r="DM673">
        <v>1626126255</v>
      </c>
      <c r="DN673">
        <v>1626126261</v>
      </c>
      <c r="DO673">
        <v>7</v>
      </c>
      <c r="DP673">
        <v>0.339</v>
      </c>
      <c r="DQ673">
        <v>0.02</v>
      </c>
      <c r="DR673">
        <v>2.158</v>
      </c>
      <c r="DS673">
        <v>-0.064</v>
      </c>
      <c r="DT673">
        <v>420</v>
      </c>
      <c r="DU673">
        <v>4</v>
      </c>
      <c r="DV673">
        <v>0.09</v>
      </c>
      <c r="DW673">
        <v>0.05</v>
      </c>
      <c r="DX673">
        <v>-19.0524731707317</v>
      </c>
      <c r="DY673">
        <v>-0.0360146341463372</v>
      </c>
      <c r="DZ673">
        <v>0.021037759599607</v>
      </c>
      <c r="EA673">
        <v>1</v>
      </c>
      <c r="EB673">
        <v>880.630828571429</v>
      </c>
      <c r="EC673">
        <v>-3.35484427439868</v>
      </c>
      <c r="ED673">
        <v>0.392220454461461</v>
      </c>
      <c r="EE673">
        <v>1</v>
      </c>
      <c r="EF673">
        <v>7.52172341463415</v>
      </c>
      <c r="EG673">
        <v>0.254457909407668</v>
      </c>
      <c r="EH673">
        <v>0.0274824657723</v>
      </c>
      <c r="EI673">
        <v>0</v>
      </c>
      <c r="EJ673">
        <v>2</v>
      </c>
      <c r="EK673">
        <v>3</v>
      </c>
      <c r="EL673" t="s">
        <v>340</v>
      </c>
      <c r="EM673">
        <v>100</v>
      </c>
      <c r="EN673">
        <v>100</v>
      </c>
      <c r="EO673">
        <v>2.128</v>
      </c>
      <c r="EP673">
        <v>0.1082</v>
      </c>
      <c r="EQ673">
        <v>1.36772170046793</v>
      </c>
      <c r="ER673">
        <v>0.00225868272383977</v>
      </c>
      <c r="ES673">
        <v>-9.96746185667655e-07</v>
      </c>
      <c r="ET673">
        <v>2.83711317370827e-10</v>
      </c>
      <c r="EU673">
        <v>-0.063082517618382</v>
      </c>
      <c r="EV673">
        <v>-0.00217948432402501</v>
      </c>
      <c r="EW673">
        <v>0.000453263451741206</v>
      </c>
      <c r="EX673">
        <v>-1.16319206543697e-06</v>
      </c>
      <c r="EY673">
        <v>-2</v>
      </c>
      <c r="EZ673">
        <v>2196</v>
      </c>
      <c r="FA673">
        <v>1</v>
      </c>
      <c r="FB673">
        <v>25</v>
      </c>
      <c r="FC673">
        <v>22.9</v>
      </c>
      <c r="FD673">
        <v>22.8</v>
      </c>
      <c r="FE673">
        <v>18</v>
      </c>
      <c r="FF673">
        <v>953.585</v>
      </c>
      <c r="FG673">
        <v>442.339</v>
      </c>
      <c r="FH673">
        <v>46.4712</v>
      </c>
      <c r="FI673">
        <v>26.3487</v>
      </c>
      <c r="FJ673">
        <v>30.0006</v>
      </c>
      <c r="FK673">
        <v>26.075</v>
      </c>
      <c r="FL673">
        <v>26.0695</v>
      </c>
      <c r="FM673">
        <v>25.5442</v>
      </c>
      <c r="FN673">
        <v>18.2546</v>
      </c>
      <c r="FO673">
        <v>0</v>
      </c>
      <c r="FP673">
        <v>47.5</v>
      </c>
      <c r="FQ673">
        <v>420</v>
      </c>
      <c r="FR673">
        <v>15.4726</v>
      </c>
      <c r="FS673">
        <v>101.362</v>
      </c>
      <c r="FT673">
        <v>101.951</v>
      </c>
    </row>
    <row r="674" spans="1:176">
      <c r="A674">
        <v>658</v>
      </c>
      <c r="B674">
        <v>1626127628.6</v>
      </c>
      <c r="C674">
        <v>1314.09999990463</v>
      </c>
      <c r="D674" t="s">
        <v>1610</v>
      </c>
      <c r="E674" t="s">
        <v>1611</v>
      </c>
      <c r="F674">
        <v>1</v>
      </c>
      <c r="I674">
        <v>1626127627.6</v>
      </c>
      <c r="J674">
        <f>(K674)/1000</f>
        <v>0</v>
      </c>
      <c r="K674">
        <f>1000*CC674*AI674*(BY674-BZ674)/(100*BR674*(1000-AI674*BY674))</f>
        <v>0</v>
      </c>
      <c r="L674">
        <f>CC674*AI674*(BX674-BW674*(1000-AI674*BZ674)/(1000-AI674*BY674))/(100*BR674)</f>
        <v>0</v>
      </c>
      <c r="M674">
        <f>BW674 - IF(AI674&gt;1, L674*BR674*100.0/(AK674*CK674), 0)</f>
        <v>0</v>
      </c>
      <c r="N674">
        <f>((T674-J674/2)*M674-L674)/(T674+J674/2)</f>
        <v>0</v>
      </c>
      <c r="O674">
        <f>N674*(CD674+CE674)/1000.0</f>
        <v>0</v>
      </c>
      <c r="P674">
        <f>(BW674 - IF(AI674&gt;1, L674*BR674*100.0/(AK674*CK674), 0))*(CD674+CE674)/1000.0</f>
        <v>0</v>
      </c>
      <c r="Q674">
        <f>2.0/((1/S674-1/R674)+SIGN(S674)*SQRT((1/S674-1/R674)*(1/S674-1/R674) + 4*BS674/((BS674+1)*(BS674+1))*(2*1/S674*1/R674-1/R674*1/R674)))</f>
        <v>0</v>
      </c>
      <c r="R674">
        <f>IF(LEFT(BT674,1)&lt;&gt;"0",IF(LEFT(BT674,1)="1",3.0,BU674),$D$5+$E$5*(CK674*CD674/($K$5*1000))+$F$5*(CK674*CD674/($K$5*1000))*MAX(MIN(BR674,$J$5),$I$5)*MAX(MIN(BR674,$J$5),$I$5)+$G$5*MAX(MIN(BR674,$J$5),$I$5)*(CK674*CD674/($K$5*1000))+$H$5*(CK674*CD674/($K$5*1000))*(CK674*CD674/($K$5*1000)))</f>
        <v>0</v>
      </c>
      <c r="S674">
        <f>J674*(1000-(1000*0.61365*exp(17.502*W674/(240.97+W674))/(CD674+CE674)+BY674)/2)/(1000*0.61365*exp(17.502*W674/(240.97+W674))/(CD674+CE674)-BY674)</f>
        <v>0</v>
      </c>
      <c r="T674">
        <f>1/((BS674+1)/(Q674/1.6)+1/(R674/1.37)) + BS674/((BS674+1)/(Q674/1.6) + BS674/(R674/1.37))</f>
        <v>0</v>
      </c>
      <c r="U674">
        <f>(BN674*BQ674)</f>
        <v>0</v>
      </c>
      <c r="V674">
        <f>(CF674+(U674+2*0.95*5.67E-8*(((CF674+$B$7)+273)^4-(CF674+273)^4)-44100*J674)/(1.84*29.3*R674+8*0.95*5.67E-8*(CF674+273)^3))</f>
        <v>0</v>
      </c>
      <c r="W674">
        <f>($C$7*CG674+$D$7*CH674+$E$7*V674)</f>
        <v>0</v>
      </c>
      <c r="X674">
        <f>0.61365*exp(17.502*W674/(240.97+W674))</f>
        <v>0</v>
      </c>
      <c r="Y674">
        <f>(Z674/AA674*100)</f>
        <v>0</v>
      </c>
      <c r="Z674">
        <f>BY674*(CD674+CE674)/1000</f>
        <v>0</v>
      </c>
      <c r="AA674">
        <f>0.61365*exp(17.502*CF674/(240.97+CF674))</f>
        <v>0</v>
      </c>
      <c r="AB674">
        <f>(X674-BY674*(CD674+CE674)/1000)</f>
        <v>0</v>
      </c>
      <c r="AC674">
        <f>(-J674*44100)</f>
        <v>0</v>
      </c>
      <c r="AD674">
        <f>2*29.3*R674*0.92*(CF674-W674)</f>
        <v>0</v>
      </c>
      <c r="AE674">
        <f>2*0.95*5.67E-8*(((CF674+$B$7)+273)^4-(W674+273)^4)</f>
        <v>0</v>
      </c>
      <c r="AF674">
        <f>U674+AE674+AC674+AD674</f>
        <v>0</v>
      </c>
      <c r="AG674">
        <v>5</v>
      </c>
      <c r="AH674">
        <v>1</v>
      </c>
      <c r="AI674">
        <f>IF(AG674*$H$13&gt;=AK674,1.0,(AK674/(AK674-AG674*$H$13)))</f>
        <v>0</v>
      </c>
      <c r="AJ674">
        <f>(AI674-1)*100</f>
        <v>0</v>
      </c>
      <c r="AK674">
        <f>MAX(0,($B$13+$C$13*CK674)/(1+$D$13*CK674)*CD674/(CF674+273)*$E$13)</f>
        <v>0</v>
      </c>
      <c r="AL674" t="s">
        <v>292</v>
      </c>
      <c r="AM674" t="s">
        <v>292</v>
      </c>
      <c r="AN674">
        <v>0</v>
      </c>
      <c r="AO674">
        <v>0</v>
      </c>
      <c r="AP674">
        <f>1-AN674/AO674</f>
        <v>0</v>
      </c>
      <c r="AQ674">
        <v>0</v>
      </c>
      <c r="AR674" t="s">
        <v>292</v>
      </c>
      <c r="AS674" t="s">
        <v>292</v>
      </c>
      <c r="AT674">
        <v>0</v>
      </c>
      <c r="AU674">
        <v>0</v>
      </c>
      <c r="AV674">
        <f>1-AT674/AU674</f>
        <v>0</v>
      </c>
      <c r="AW674">
        <v>0.5</v>
      </c>
      <c r="AX674">
        <f>BO674</f>
        <v>0</v>
      </c>
      <c r="AY674">
        <f>L674</f>
        <v>0</v>
      </c>
      <c r="AZ674">
        <f>AV674*AW674*AX674</f>
        <v>0</v>
      </c>
      <c r="BA674">
        <f>(AY674-AQ674)/AX674</f>
        <v>0</v>
      </c>
      <c r="BB674">
        <f>(AO674-AU674)/AU674</f>
        <v>0</v>
      </c>
      <c r="BC674">
        <f>AN674/(AP674+AN674/AU674)</f>
        <v>0</v>
      </c>
      <c r="BD674" t="s">
        <v>292</v>
      </c>
      <c r="BE674">
        <v>0</v>
      </c>
      <c r="BF674">
        <f>IF(BE674&lt;&gt;0, BE674, BC674)</f>
        <v>0</v>
      </c>
      <c r="BG674">
        <f>1-BF674/AU674</f>
        <v>0</v>
      </c>
      <c r="BH674">
        <f>(AU674-AT674)/(AU674-BF674)</f>
        <v>0</v>
      </c>
      <c r="BI674">
        <f>(AO674-AU674)/(AO674-BF674)</f>
        <v>0</v>
      </c>
      <c r="BJ674">
        <f>(AU674-AT674)/(AU674-AN674)</f>
        <v>0</v>
      </c>
      <c r="BK674">
        <f>(AO674-AU674)/(AO674-AN674)</f>
        <v>0</v>
      </c>
      <c r="BL674">
        <f>(BH674*BF674/AT674)</f>
        <v>0</v>
      </c>
      <c r="BM674">
        <f>(1-BL674)</f>
        <v>0</v>
      </c>
      <c r="BN674">
        <f>$B$11*CL674+$C$11*CM674+$F$11*CN674*(1-CQ674)</f>
        <v>0</v>
      </c>
      <c r="BO674">
        <f>BN674*BP674</f>
        <v>0</v>
      </c>
      <c r="BP674">
        <f>($B$11*$D$9+$C$11*$D$9+$F$11*((DA674+CS674)/MAX(DA674+CS674+DB674, 0.1)*$I$9+DB674/MAX(DA674+CS674+DB674, 0.1)*$J$9))/($B$11+$C$11+$F$11)</f>
        <v>0</v>
      </c>
      <c r="BQ674">
        <f>($B$11*$K$9+$C$11*$K$9+$F$11*((DA674+CS674)/MAX(DA674+CS674+DB674, 0.1)*$P$9+DB674/MAX(DA674+CS674+DB674, 0.1)*$Q$9))/($B$11+$C$11+$F$11)</f>
        <v>0</v>
      </c>
      <c r="BR674">
        <v>6</v>
      </c>
      <c r="BS674">
        <v>0.5</v>
      </c>
      <c r="BT674" t="s">
        <v>293</v>
      </c>
      <c r="BU674">
        <v>2</v>
      </c>
      <c r="BV674">
        <v>1626127627.6</v>
      </c>
      <c r="BW674">
        <v>400.917333333333</v>
      </c>
      <c r="BX674">
        <v>419.980333333333</v>
      </c>
      <c r="BY674">
        <v>22.8696</v>
      </c>
      <c r="BZ674">
        <v>15.3014</v>
      </c>
      <c r="CA674">
        <v>398.789333333333</v>
      </c>
      <c r="CB674">
        <v>22.7612</v>
      </c>
      <c r="CC674">
        <v>900.010666666667</v>
      </c>
      <c r="CD674">
        <v>100.772333333333</v>
      </c>
      <c r="CE674">
        <v>0.114148</v>
      </c>
      <c r="CF674">
        <v>37.9861333333333</v>
      </c>
      <c r="CG674">
        <v>35.084</v>
      </c>
      <c r="CH674">
        <v>999.9</v>
      </c>
      <c r="CI674">
        <v>0</v>
      </c>
      <c r="CJ674">
        <v>0</v>
      </c>
      <c r="CK674">
        <v>9986.25666666667</v>
      </c>
      <c r="CL674">
        <v>0</v>
      </c>
      <c r="CM674">
        <v>0.221023</v>
      </c>
      <c r="CN674">
        <v>1460.05666666667</v>
      </c>
      <c r="CO674">
        <v>0.972995333333333</v>
      </c>
      <c r="CP674">
        <v>0.0270044666666667</v>
      </c>
      <c r="CQ674">
        <v>0</v>
      </c>
      <c r="CR674">
        <v>880.229333333333</v>
      </c>
      <c r="CS674">
        <v>4.99999</v>
      </c>
      <c r="CT674">
        <v>12996.9333333333</v>
      </c>
      <c r="CU674">
        <v>12728.8</v>
      </c>
      <c r="CV674">
        <v>42.312</v>
      </c>
      <c r="CW674">
        <v>43.437</v>
      </c>
      <c r="CX674">
        <v>43</v>
      </c>
      <c r="CY674">
        <v>43.25</v>
      </c>
      <c r="CZ674">
        <v>45.25</v>
      </c>
      <c r="DA674">
        <v>1415.76333333333</v>
      </c>
      <c r="DB674">
        <v>39.2933333333333</v>
      </c>
      <c r="DC674">
        <v>0</v>
      </c>
      <c r="DD674">
        <v>1626127638.1</v>
      </c>
      <c r="DE674">
        <v>0</v>
      </c>
      <c r="DF674">
        <v>880.327192307692</v>
      </c>
      <c r="DG674">
        <v>-3.70464958446293</v>
      </c>
      <c r="DH674">
        <v>-38.2222222126308</v>
      </c>
      <c r="DI674">
        <v>13000.4846153846</v>
      </c>
      <c r="DJ674">
        <v>15</v>
      </c>
      <c r="DK674">
        <v>1626126261</v>
      </c>
      <c r="DL674" t="s">
        <v>294</v>
      </c>
      <c r="DM674">
        <v>1626126255</v>
      </c>
      <c r="DN674">
        <v>1626126261</v>
      </c>
      <c r="DO674">
        <v>7</v>
      </c>
      <c r="DP674">
        <v>0.339</v>
      </c>
      <c r="DQ674">
        <v>0.02</v>
      </c>
      <c r="DR674">
        <v>2.158</v>
      </c>
      <c r="DS674">
        <v>-0.064</v>
      </c>
      <c r="DT674">
        <v>420</v>
      </c>
      <c r="DU674">
        <v>4</v>
      </c>
      <c r="DV674">
        <v>0.09</v>
      </c>
      <c r="DW674">
        <v>0.05</v>
      </c>
      <c r="DX674">
        <v>-19.056456097561</v>
      </c>
      <c r="DY674">
        <v>-0.00508222996521555</v>
      </c>
      <c r="DZ674">
        <v>0.0189607431260731</v>
      </c>
      <c r="EA674">
        <v>1</v>
      </c>
      <c r="EB674">
        <v>880.501212121212</v>
      </c>
      <c r="EC674">
        <v>-3.67101247176405</v>
      </c>
      <c r="ED674">
        <v>0.406769218880724</v>
      </c>
      <c r="EE674">
        <v>1</v>
      </c>
      <c r="EF674">
        <v>7.52907780487805</v>
      </c>
      <c r="EG674">
        <v>0.268732682926824</v>
      </c>
      <c r="EH674">
        <v>0.0285288462071838</v>
      </c>
      <c r="EI674">
        <v>0</v>
      </c>
      <c r="EJ674">
        <v>2</v>
      </c>
      <c r="EK674">
        <v>3</v>
      </c>
      <c r="EL674" t="s">
        <v>340</v>
      </c>
      <c r="EM674">
        <v>100</v>
      </c>
      <c r="EN674">
        <v>100</v>
      </c>
      <c r="EO674">
        <v>2.127</v>
      </c>
      <c r="EP674">
        <v>0.1087</v>
      </c>
      <c r="EQ674">
        <v>1.36772170046793</v>
      </c>
      <c r="ER674">
        <v>0.00225868272383977</v>
      </c>
      <c r="ES674">
        <v>-9.96746185667655e-07</v>
      </c>
      <c r="ET674">
        <v>2.83711317370827e-10</v>
      </c>
      <c r="EU674">
        <v>-0.063082517618382</v>
      </c>
      <c r="EV674">
        <v>-0.00217948432402501</v>
      </c>
      <c r="EW674">
        <v>0.000453263451741206</v>
      </c>
      <c r="EX674">
        <v>-1.16319206543697e-06</v>
      </c>
      <c r="EY674">
        <v>-2</v>
      </c>
      <c r="EZ674">
        <v>2196</v>
      </c>
      <c r="FA674">
        <v>1</v>
      </c>
      <c r="FB674">
        <v>25</v>
      </c>
      <c r="FC674">
        <v>22.9</v>
      </c>
      <c r="FD674">
        <v>22.8</v>
      </c>
      <c r="FE674">
        <v>18</v>
      </c>
      <c r="FF674">
        <v>953.318</v>
      </c>
      <c r="FG674">
        <v>442.411</v>
      </c>
      <c r="FH674">
        <v>46.4926</v>
      </c>
      <c r="FI674">
        <v>26.3528</v>
      </c>
      <c r="FJ674">
        <v>30.0006</v>
      </c>
      <c r="FK674">
        <v>26.0777</v>
      </c>
      <c r="FL674">
        <v>26.0727</v>
      </c>
      <c r="FM674">
        <v>25.5448</v>
      </c>
      <c r="FN674">
        <v>17.974</v>
      </c>
      <c r="FO674">
        <v>0</v>
      </c>
      <c r="FP674">
        <v>47.5</v>
      </c>
      <c r="FQ674">
        <v>420</v>
      </c>
      <c r="FR674">
        <v>15.4777</v>
      </c>
      <c r="FS674">
        <v>101.361</v>
      </c>
      <c r="FT674">
        <v>101.95</v>
      </c>
    </row>
    <row r="675" spans="1:176">
      <c r="A675">
        <v>659</v>
      </c>
      <c r="B675">
        <v>1626127630.6</v>
      </c>
      <c r="C675">
        <v>1316.09999990463</v>
      </c>
      <c r="D675" t="s">
        <v>1612</v>
      </c>
      <c r="E675" t="s">
        <v>1613</v>
      </c>
      <c r="F675">
        <v>1</v>
      </c>
      <c r="I675">
        <v>1626127629.6</v>
      </c>
      <c r="J675">
        <f>(K675)/1000</f>
        <v>0</v>
      </c>
      <c r="K675">
        <f>1000*CC675*AI675*(BY675-BZ675)/(100*BR675*(1000-AI675*BY675))</f>
        <v>0</v>
      </c>
      <c r="L675">
        <f>CC675*AI675*(BX675-BW675*(1000-AI675*BZ675)/(1000-AI675*BY675))/(100*BR675)</f>
        <v>0</v>
      </c>
      <c r="M675">
        <f>BW675 - IF(AI675&gt;1, L675*BR675*100.0/(AK675*CK675), 0)</f>
        <v>0</v>
      </c>
      <c r="N675">
        <f>((T675-J675/2)*M675-L675)/(T675+J675/2)</f>
        <v>0</v>
      </c>
      <c r="O675">
        <f>N675*(CD675+CE675)/1000.0</f>
        <v>0</v>
      </c>
      <c r="P675">
        <f>(BW675 - IF(AI675&gt;1, L675*BR675*100.0/(AK675*CK675), 0))*(CD675+CE675)/1000.0</f>
        <v>0</v>
      </c>
      <c r="Q675">
        <f>2.0/((1/S675-1/R675)+SIGN(S675)*SQRT((1/S675-1/R675)*(1/S675-1/R675) + 4*BS675/((BS675+1)*(BS675+1))*(2*1/S675*1/R675-1/R675*1/R675)))</f>
        <v>0</v>
      </c>
      <c r="R675">
        <f>IF(LEFT(BT675,1)&lt;&gt;"0",IF(LEFT(BT675,1)="1",3.0,BU675),$D$5+$E$5*(CK675*CD675/($K$5*1000))+$F$5*(CK675*CD675/($K$5*1000))*MAX(MIN(BR675,$J$5),$I$5)*MAX(MIN(BR675,$J$5),$I$5)+$G$5*MAX(MIN(BR675,$J$5),$I$5)*(CK675*CD675/($K$5*1000))+$H$5*(CK675*CD675/($K$5*1000))*(CK675*CD675/($K$5*1000)))</f>
        <v>0</v>
      </c>
      <c r="S675">
        <f>J675*(1000-(1000*0.61365*exp(17.502*W675/(240.97+W675))/(CD675+CE675)+BY675)/2)/(1000*0.61365*exp(17.502*W675/(240.97+W675))/(CD675+CE675)-BY675)</f>
        <v>0</v>
      </c>
      <c r="T675">
        <f>1/((BS675+1)/(Q675/1.6)+1/(R675/1.37)) + BS675/((BS675+1)/(Q675/1.6) + BS675/(R675/1.37))</f>
        <v>0</v>
      </c>
      <c r="U675">
        <f>(BN675*BQ675)</f>
        <v>0</v>
      </c>
      <c r="V675">
        <f>(CF675+(U675+2*0.95*5.67E-8*(((CF675+$B$7)+273)^4-(CF675+273)^4)-44100*J675)/(1.84*29.3*R675+8*0.95*5.67E-8*(CF675+273)^3))</f>
        <v>0</v>
      </c>
      <c r="W675">
        <f>($C$7*CG675+$D$7*CH675+$E$7*V675)</f>
        <v>0</v>
      </c>
      <c r="X675">
        <f>0.61365*exp(17.502*W675/(240.97+W675))</f>
        <v>0</v>
      </c>
      <c r="Y675">
        <f>(Z675/AA675*100)</f>
        <v>0</v>
      </c>
      <c r="Z675">
        <f>BY675*(CD675+CE675)/1000</f>
        <v>0</v>
      </c>
      <c r="AA675">
        <f>0.61365*exp(17.502*CF675/(240.97+CF675))</f>
        <v>0</v>
      </c>
      <c r="AB675">
        <f>(X675-BY675*(CD675+CE675)/1000)</f>
        <v>0</v>
      </c>
      <c r="AC675">
        <f>(-J675*44100)</f>
        <v>0</v>
      </c>
      <c r="AD675">
        <f>2*29.3*R675*0.92*(CF675-W675)</f>
        <v>0</v>
      </c>
      <c r="AE675">
        <f>2*0.95*5.67E-8*(((CF675+$B$7)+273)^4-(W675+273)^4)</f>
        <v>0</v>
      </c>
      <c r="AF675">
        <f>U675+AE675+AC675+AD675</f>
        <v>0</v>
      </c>
      <c r="AG675">
        <v>5</v>
      </c>
      <c r="AH675">
        <v>1</v>
      </c>
      <c r="AI675">
        <f>IF(AG675*$H$13&gt;=AK675,1.0,(AK675/(AK675-AG675*$H$13)))</f>
        <v>0</v>
      </c>
      <c r="AJ675">
        <f>(AI675-1)*100</f>
        <v>0</v>
      </c>
      <c r="AK675">
        <f>MAX(0,($B$13+$C$13*CK675)/(1+$D$13*CK675)*CD675/(CF675+273)*$E$13)</f>
        <v>0</v>
      </c>
      <c r="AL675" t="s">
        <v>292</v>
      </c>
      <c r="AM675" t="s">
        <v>292</v>
      </c>
      <c r="AN675">
        <v>0</v>
      </c>
      <c r="AO675">
        <v>0</v>
      </c>
      <c r="AP675">
        <f>1-AN675/AO675</f>
        <v>0</v>
      </c>
      <c r="AQ675">
        <v>0</v>
      </c>
      <c r="AR675" t="s">
        <v>292</v>
      </c>
      <c r="AS675" t="s">
        <v>292</v>
      </c>
      <c r="AT675">
        <v>0</v>
      </c>
      <c r="AU675">
        <v>0</v>
      </c>
      <c r="AV675">
        <f>1-AT675/AU675</f>
        <v>0</v>
      </c>
      <c r="AW675">
        <v>0.5</v>
      </c>
      <c r="AX675">
        <f>BO675</f>
        <v>0</v>
      </c>
      <c r="AY675">
        <f>L675</f>
        <v>0</v>
      </c>
      <c r="AZ675">
        <f>AV675*AW675*AX675</f>
        <v>0</v>
      </c>
      <c r="BA675">
        <f>(AY675-AQ675)/AX675</f>
        <v>0</v>
      </c>
      <c r="BB675">
        <f>(AO675-AU675)/AU675</f>
        <v>0</v>
      </c>
      <c r="BC675">
        <f>AN675/(AP675+AN675/AU675)</f>
        <v>0</v>
      </c>
      <c r="BD675" t="s">
        <v>292</v>
      </c>
      <c r="BE675">
        <v>0</v>
      </c>
      <c r="BF675">
        <f>IF(BE675&lt;&gt;0, BE675, BC675)</f>
        <v>0</v>
      </c>
      <c r="BG675">
        <f>1-BF675/AU675</f>
        <v>0</v>
      </c>
      <c r="BH675">
        <f>(AU675-AT675)/(AU675-BF675)</f>
        <v>0</v>
      </c>
      <c r="BI675">
        <f>(AO675-AU675)/(AO675-BF675)</f>
        <v>0</v>
      </c>
      <c r="BJ675">
        <f>(AU675-AT675)/(AU675-AN675)</f>
        <v>0</v>
      </c>
      <c r="BK675">
        <f>(AO675-AU675)/(AO675-AN675)</f>
        <v>0</v>
      </c>
      <c r="BL675">
        <f>(BH675*BF675/AT675)</f>
        <v>0</v>
      </c>
      <c r="BM675">
        <f>(1-BL675)</f>
        <v>0</v>
      </c>
      <c r="BN675">
        <f>$B$11*CL675+$C$11*CM675+$F$11*CN675*(1-CQ675)</f>
        <v>0</v>
      </c>
      <c r="BO675">
        <f>BN675*BP675</f>
        <v>0</v>
      </c>
      <c r="BP675">
        <f>($B$11*$D$9+$C$11*$D$9+$F$11*((DA675+CS675)/MAX(DA675+CS675+DB675, 0.1)*$I$9+DB675/MAX(DA675+CS675+DB675, 0.1)*$J$9))/($B$11+$C$11+$F$11)</f>
        <v>0</v>
      </c>
      <c r="BQ675">
        <f>($B$11*$K$9+$C$11*$K$9+$F$11*((DA675+CS675)/MAX(DA675+CS675+DB675, 0.1)*$P$9+DB675/MAX(DA675+CS675+DB675, 0.1)*$Q$9))/($B$11+$C$11+$F$11)</f>
        <v>0</v>
      </c>
      <c r="BR675">
        <v>6</v>
      </c>
      <c r="BS675">
        <v>0.5</v>
      </c>
      <c r="BT675" t="s">
        <v>293</v>
      </c>
      <c r="BU675">
        <v>2</v>
      </c>
      <c r="BV675">
        <v>1626127629.6</v>
      </c>
      <c r="BW675">
        <v>400.924666666667</v>
      </c>
      <c r="BX675">
        <v>419.960333333333</v>
      </c>
      <c r="BY675">
        <v>22.8966666666667</v>
      </c>
      <c r="BZ675">
        <v>15.3326333333333</v>
      </c>
      <c r="CA675">
        <v>398.796666666667</v>
      </c>
      <c r="CB675">
        <v>22.7877666666667</v>
      </c>
      <c r="CC675">
        <v>900.009666666667</v>
      </c>
      <c r="CD675">
        <v>100.771</v>
      </c>
      <c r="CE675">
        <v>0.114864666666667</v>
      </c>
      <c r="CF675">
        <v>38.0058333333333</v>
      </c>
      <c r="CG675">
        <v>35.0974666666667</v>
      </c>
      <c r="CH675">
        <v>999.9</v>
      </c>
      <c r="CI675">
        <v>0</v>
      </c>
      <c r="CJ675">
        <v>0</v>
      </c>
      <c r="CK675">
        <v>9998.76666666667</v>
      </c>
      <c r="CL675">
        <v>0</v>
      </c>
      <c r="CM675">
        <v>0.221023</v>
      </c>
      <c r="CN675">
        <v>1460.05333333333</v>
      </c>
      <c r="CO675">
        <v>0.972997</v>
      </c>
      <c r="CP675">
        <v>0.0270029</v>
      </c>
      <c r="CQ675">
        <v>0</v>
      </c>
      <c r="CR675">
        <v>879.815666666667</v>
      </c>
      <c r="CS675">
        <v>4.99999</v>
      </c>
      <c r="CT675">
        <v>12995.4333333333</v>
      </c>
      <c r="CU675">
        <v>12728.7666666667</v>
      </c>
      <c r="CV675">
        <v>42.375</v>
      </c>
      <c r="CW675">
        <v>43.437</v>
      </c>
      <c r="CX675">
        <v>43.0413333333333</v>
      </c>
      <c r="CY675">
        <v>43.25</v>
      </c>
      <c r="CZ675">
        <v>45.25</v>
      </c>
      <c r="DA675">
        <v>1415.76333333333</v>
      </c>
      <c r="DB675">
        <v>39.29</v>
      </c>
      <c r="DC675">
        <v>0</v>
      </c>
      <c r="DD675">
        <v>1626127639.9</v>
      </c>
      <c r="DE675">
        <v>0</v>
      </c>
      <c r="DF675">
        <v>880.21356</v>
      </c>
      <c r="DG675">
        <v>-3.48153846716351</v>
      </c>
      <c r="DH675">
        <v>-39.2923076840528</v>
      </c>
      <c r="DI675">
        <v>12998.964</v>
      </c>
      <c r="DJ675">
        <v>15</v>
      </c>
      <c r="DK675">
        <v>1626126261</v>
      </c>
      <c r="DL675" t="s">
        <v>294</v>
      </c>
      <c r="DM675">
        <v>1626126255</v>
      </c>
      <c r="DN675">
        <v>1626126261</v>
      </c>
      <c r="DO675">
        <v>7</v>
      </c>
      <c r="DP675">
        <v>0.339</v>
      </c>
      <c r="DQ675">
        <v>0.02</v>
      </c>
      <c r="DR675">
        <v>2.158</v>
      </c>
      <c r="DS675">
        <v>-0.064</v>
      </c>
      <c r="DT675">
        <v>420</v>
      </c>
      <c r="DU675">
        <v>4</v>
      </c>
      <c r="DV675">
        <v>0.09</v>
      </c>
      <c r="DW675">
        <v>0.05</v>
      </c>
      <c r="DX675">
        <v>-19.0566512195122</v>
      </c>
      <c r="DY675">
        <v>0.0459094076654497</v>
      </c>
      <c r="DZ675">
        <v>0.017976096892496</v>
      </c>
      <c r="EA675">
        <v>1</v>
      </c>
      <c r="EB675">
        <v>880.402393939394</v>
      </c>
      <c r="EC675">
        <v>-3.5039558755953</v>
      </c>
      <c r="ED675">
        <v>0.408435220886054</v>
      </c>
      <c r="EE675">
        <v>1</v>
      </c>
      <c r="EF675">
        <v>7.53753024390244</v>
      </c>
      <c r="EG675">
        <v>0.229718675958201</v>
      </c>
      <c r="EH675">
        <v>0.0249423986649245</v>
      </c>
      <c r="EI675">
        <v>0</v>
      </c>
      <c r="EJ675">
        <v>2</v>
      </c>
      <c r="EK675">
        <v>3</v>
      </c>
      <c r="EL675" t="s">
        <v>340</v>
      </c>
      <c r="EM675">
        <v>100</v>
      </c>
      <c r="EN675">
        <v>100</v>
      </c>
      <c r="EO675">
        <v>2.127</v>
      </c>
      <c r="EP675">
        <v>0.1091</v>
      </c>
      <c r="EQ675">
        <v>1.36772170046793</v>
      </c>
      <c r="ER675">
        <v>0.00225868272383977</v>
      </c>
      <c r="ES675">
        <v>-9.96746185667655e-07</v>
      </c>
      <c r="ET675">
        <v>2.83711317370827e-10</v>
      </c>
      <c r="EU675">
        <v>-0.063082517618382</v>
      </c>
      <c r="EV675">
        <v>-0.00217948432402501</v>
      </c>
      <c r="EW675">
        <v>0.000453263451741206</v>
      </c>
      <c r="EX675">
        <v>-1.16319206543697e-06</v>
      </c>
      <c r="EY675">
        <v>-2</v>
      </c>
      <c r="EZ675">
        <v>2196</v>
      </c>
      <c r="FA675">
        <v>1</v>
      </c>
      <c r="FB675">
        <v>25</v>
      </c>
      <c r="FC675">
        <v>22.9</v>
      </c>
      <c r="FD675">
        <v>22.8</v>
      </c>
      <c r="FE675">
        <v>18</v>
      </c>
      <c r="FF675">
        <v>953.271</v>
      </c>
      <c r="FG675">
        <v>442.479</v>
      </c>
      <c r="FH675">
        <v>46.5141</v>
      </c>
      <c r="FI675">
        <v>26.3571</v>
      </c>
      <c r="FJ675">
        <v>30.0008</v>
      </c>
      <c r="FK675">
        <v>26.081</v>
      </c>
      <c r="FL675">
        <v>26.0755</v>
      </c>
      <c r="FM675">
        <v>25.5457</v>
      </c>
      <c r="FN675">
        <v>17.974</v>
      </c>
      <c r="FO675">
        <v>0</v>
      </c>
      <c r="FP675">
        <v>47.5</v>
      </c>
      <c r="FQ675">
        <v>420</v>
      </c>
      <c r="FR675">
        <v>15.4677</v>
      </c>
      <c r="FS675">
        <v>101.361</v>
      </c>
      <c r="FT675">
        <v>101.95</v>
      </c>
    </row>
    <row r="676" spans="1:176">
      <c r="A676">
        <v>660</v>
      </c>
      <c r="B676">
        <v>1626127632.6</v>
      </c>
      <c r="C676">
        <v>1318.09999990463</v>
      </c>
      <c r="D676" t="s">
        <v>1614</v>
      </c>
      <c r="E676" t="s">
        <v>1615</v>
      </c>
      <c r="F676">
        <v>1</v>
      </c>
      <c r="I676">
        <v>1626127631.6</v>
      </c>
      <c r="J676">
        <f>(K676)/1000</f>
        <v>0</v>
      </c>
      <c r="K676">
        <f>1000*CC676*AI676*(BY676-BZ676)/(100*BR676*(1000-AI676*BY676))</f>
        <v>0</v>
      </c>
      <c r="L676">
        <f>CC676*AI676*(BX676-BW676*(1000-AI676*BZ676)/(1000-AI676*BY676))/(100*BR676)</f>
        <v>0</v>
      </c>
      <c r="M676">
        <f>BW676 - IF(AI676&gt;1, L676*BR676*100.0/(AK676*CK676), 0)</f>
        <v>0</v>
      </c>
      <c r="N676">
        <f>((T676-J676/2)*M676-L676)/(T676+J676/2)</f>
        <v>0</v>
      </c>
      <c r="O676">
        <f>N676*(CD676+CE676)/1000.0</f>
        <v>0</v>
      </c>
      <c r="P676">
        <f>(BW676 - IF(AI676&gt;1, L676*BR676*100.0/(AK676*CK676), 0))*(CD676+CE676)/1000.0</f>
        <v>0</v>
      </c>
      <c r="Q676">
        <f>2.0/((1/S676-1/R676)+SIGN(S676)*SQRT((1/S676-1/R676)*(1/S676-1/R676) + 4*BS676/((BS676+1)*(BS676+1))*(2*1/S676*1/R676-1/R676*1/R676)))</f>
        <v>0</v>
      </c>
      <c r="R676">
        <f>IF(LEFT(BT676,1)&lt;&gt;"0",IF(LEFT(BT676,1)="1",3.0,BU676),$D$5+$E$5*(CK676*CD676/($K$5*1000))+$F$5*(CK676*CD676/($K$5*1000))*MAX(MIN(BR676,$J$5),$I$5)*MAX(MIN(BR676,$J$5),$I$5)+$G$5*MAX(MIN(BR676,$J$5),$I$5)*(CK676*CD676/($K$5*1000))+$H$5*(CK676*CD676/($K$5*1000))*(CK676*CD676/($K$5*1000)))</f>
        <v>0</v>
      </c>
      <c r="S676">
        <f>J676*(1000-(1000*0.61365*exp(17.502*W676/(240.97+W676))/(CD676+CE676)+BY676)/2)/(1000*0.61365*exp(17.502*W676/(240.97+W676))/(CD676+CE676)-BY676)</f>
        <v>0</v>
      </c>
      <c r="T676">
        <f>1/((BS676+1)/(Q676/1.6)+1/(R676/1.37)) + BS676/((BS676+1)/(Q676/1.6) + BS676/(R676/1.37))</f>
        <v>0</v>
      </c>
      <c r="U676">
        <f>(BN676*BQ676)</f>
        <v>0</v>
      </c>
      <c r="V676">
        <f>(CF676+(U676+2*0.95*5.67E-8*(((CF676+$B$7)+273)^4-(CF676+273)^4)-44100*J676)/(1.84*29.3*R676+8*0.95*5.67E-8*(CF676+273)^3))</f>
        <v>0</v>
      </c>
      <c r="W676">
        <f>($C$7*CG676+$D$7*CH676+$E$7*V676)</f>
        <v>0</v>
      </c>
      <c r="X676">
        <f>0.61365*exp(17.502*W676/(240.97+W676))</f>
        <v>0</v>
      </c>
      <c r="Y676">
        <f>(Z676/AA676*100)</f>
        <v>0</v>
      </c>
      <c r="Z676">
        <f>BY676*(CD676+CE676)/1000</f>
        <v>0</v>
      </c>
      <c r="AA676">
        <f>0.61365*exp(17.502*CF676/(240.97+CF676))</f>
        <v>0</v>
      </c>
      <c r="AB676">
        <f>(X676-BY676*(CD676+CE676)/1000)</f>
        <v>0</v>
      </c>
      <c r="AC676">
        <f>(-J676*44100)</f>
        <v>0</v>
      </c>
      <c r="AD676">
        <f>2*29.3*R676*0.92*(CF676-W676)</f>
        <v>0</v>
      </c>
      <c r="AE676">
        <f>2*0.95*5.67E-8*(((CF676+$B$7)+273)^4-(W676+273)^4)</f>
        <v>0</v>
      </c>
      <c r="AF676">
        <f>U676+AE676+AC676+AD676</f>
        <v>0</v>
      </c>
      <c r="AG676">
        <v>5</v>
      </c>
      <c r="AH676">
        <v>1</v>
      </c>
      <c r="AI676">
        <f>IF(AG676*$H$13&gt;=AK676,1.0,(AK676/(AK676-AG676*$H$13)))</f>
        <v>0</v>
      </c>
      <c r="AJ676">
        <f>(AI676-1)*100</f>
        <v>0</v>
      </c>
      <c r="AK676">
        <f>MAX(0,($B$13+$C$13*CK676)/(1+$D$13*CK676)*CD676/(CF676+273)*$E$13)</f>
        <v>0</v>
      </c>
      <c r="AL676" t="s">
        <v>292</v>
      </c>
      <c r="AM676" t="s">
        <v>292</v>
      </c>
      <c r="AN676">
        <v>0</v>
      </c>
      <c r="AO676">
        <v>0</v>
      </c>
      <c r="AP676">
        <f>1-AN676/AO676</f>
        <v>0</v>
      </c>
      <c r="AQ676">
        <v>0</v>
      </c>
      <c r="AR676" t="s">
        <v>292</v>
      </c>
      <c r="AS676" t="s">
        <v>292</v>
      </c>
      <c r="AT676">
        <v>0</v>
      </c>
      <c r="AU676">
        <v>0</v>
      </c>
      <c r="AV676">
        <f>1-AT676/AU676</f>
        <v>0</v>
      </c>
      <c r="AW676">
        <v>0.5</v>
      </c>
      <c r="AX676">
        <f>BO676</f>
        <v>0</v>
      </c>
      <c r="AY676">
        <f>L676</f>
        <v>0</v>
      </c>
      <c r="AZ676">
        <f>AV676*AW676*AX676</f>
        <v>0</v>
      </c>
      <c r="BA676">
        <f>(AY676-AQ676)/AX676</f>
        <v>0</v>
      </c>
      <c r="BB676">
        <f>(AO676-AU676)/AU676</f>
        <v>0</v>
      </c>
      <c r="BC676">
        <f>AN676/(AP676+AN676/AU676)</f>
        <v>0</v>
      </c>
      <c r="BD676" t="s">
        <v>292</v>
      </c>
      <c r="BE676">
        <v>0</v>
      </c>
      <c r="BF676">
        <f>IF(BE676&lt;&gt;0, BE676, BC676)</f>
        <v>0</v>
      </c>
      <c r="BG676">
        <f>1-BF676/AU676</f>
        <v>0</v>
      </c>
      <c r="BH676">
        <f>(AU676-AT676)/(AU676-BF676)</f>
        <v>0</v>
      </c>
      <c r="BI676">
        <f>(AO676-AU676)/(AO676-BF676)</f>
        <v>0</v>
      </c>
      <c r="BJ676">
        <f>(AU676-AT676)/(AU676-AN676)</f>
        <v>0</v>
      </c>
      <c r="BK676">
        <f>(AO676-AU676)/(AO676-AN676)</f>
        <v>0</v>
      </c>
      <c r="BL676">
        <f>(BH676*BF676/AT676)</f>
        <v>0</v>
      </c>
      <c r="BM676">
        <f>(1-BL676)</f>
        <v>0</v>
      </c>
      <c r="BN676">
        <f>$B$11*CL676+$C$11*CM676+$F$11*CN676*(1-CQ676)</f>
        <v>0</v>
      </c>
      <c r="BO676">
        <f>BN676*BP676</f>
        <v>0</v>
      </c>
      <c r="BP676">
        <f>($B$11*$D$9+$C$11*$D$9+$F$11*((DA676+CS676)/MAX(DA676+CS676+DB676, 0.1)*$I$9+DB676/MAX(DA676+CS676+DB676, 0.1)*$J$9))/($B$11+$C$11+$F$11)</f>
        <v>0</v>
      </c>
      <c r="BQ676">
        <f>($B$11*$K$9+$C$11*$K$9+$F$11*((DA676+CS676)/MAX(DA676+CS676+DB676, 0.1)*$P$9+DB676/MAX(DA676+CS676+DB676, 0.1)*$Q$9))/($B$11+$C$11+$F$11)</f>
        <v>0</v>
      </c>
      <c r="BR676">
        <v>6</v>
      </c>
      <c r="BS676">
        <v>0.5</v>
      </c>
      <c r="BT676" t="s">
        <v>293</v>
      </c>
      <c r="BU676">
        <v>2</v>
      </c>
      <c r="BV676">
        <v>1626127631.6</v>
      </c>
      <c r="BW676">
        <v>400.922666666667</v>
      </c>
      <c r="BX676">
        <v>419.959666666667</v>
      </c>
      <c r="BY676">
        <v>22.9272666666667</v>
      </c>
      <c r="BZ676">
        <v>15.3608</v>
      </c>
      <c r="CA676">
        <v>398.794666666667</v>
      </c>
      <c r="CB676">
        <v>22.8179</v>
      </c>
      <c r="CC676">
        <v>899.996333333333</v>
      </c>
      <c r="CD676">
        <v>100.772</v>
      </c>
      <c r="CE676">
        <v>0.114431333333333</v>
      </c>
      <c r="CF676">
        <v>38.0235333333333</v>
      </c>
      <c r="CG676">
        <v>35.115</v>
      </c>
      <c r="CH676">
        <v>999.9</v>
      </c>
      <c r="CI676">
        <v>0</v>
      </c>
      <c r="CJ676">
        <v>0</v>
      </c>
      <c r="CK676">
        <v>9982.29333333333</v>
      </c>
      <c r="CL676">
        <v>0</v>
      </c>
      <c r="CM676">
        <v>0.221023</v>
      </c>
      <c r="CN676">
        <v>1460.05666666667</v>
      </c>
      <c r="CO676">
        <v>0.972997</v>
      </c>
      <c r="CP676">
        <v>0.0270029</v>
      </c>
      <c r="CQ676">
        <v>0</v>
      </c>
      <c r="CR676">
        <v>879.748333333333</v>
      </c>
      <c r="CS676">
        <v>4.99999</v>
      </c>
      <c r="CT676">
        <v>12994.1333333333</v>
      </c>
      <c r="CU676">
        <v>12728.8</v>
      </c>
      <c r="CV676">
        <v>42.375</v>
      </c>
      <c r="CW676">
        <v>43.437</v>
      </c>
      <c r="CX676">
        <v>43.062</v>
      </c>
      <c r="CY676">
        <v>43.25</v>
      </c>
      <c r="CZ676">
        <v>45.2913333333333</v>
      </c>
      <c r="DA676">
        <v>1415.76666666667</v>
      </c>
      <c r="DB676">
        <v>39.29</v>
      </c>
      <c r="DC676">
        <v>0</v>
      </c>
      <c r="DD676">
        <v>1626127641.7</v>
      </c>
      <c r="DE676">
        <v>0</v>
      </c>
      <c r="DF676">
        <v>880.117730769231</v>
      </c>
      <c r="DG676">
        <v>-2.71087179906546</v>
      </c>
      <c r="DH676">
        <v>-39.6341881038364</v>
      </c>
      <c r="DI676">
        <v>12998.1115384615</v>
      </c>
      <c r="DJ676">
        <v>15</v>
      </c>
      <c r="DK676">
        <v>1626126261</v>
      </c>
      <c r="DL676" t="s">
        <v>294</v>
      </c>
      <c r="DM676">
        <v>1626126255</v>
      </c>
      <c r="DN676">
        <v>1626126261</v>
      </c>
      <c r="DO676">
        <v>7</v>
      </c>
      <c r="DP676">
        <v>0.339</v>
      </c>
      <c r="DQ676">
        <v>0.02</v>
      </c>
      <c r="DR676">
        <v>2.158</v>
      </c>
      <c r="DS676">
        <v>-0.064</v>
      </c>
      <c r="DT676">
        <v>420</v>
      </c>
      <c r="DU676">
        <v>4</v>
      </c>
      <c r="DV676">
        <v>0.09</v>
      </c>
      <c r="DW676">
        <v>0.05</v>
      </c>
      <c r="DX676">
        <v>-19.0521829268293</v>
      </c>
      <c r="DY676">
        <v>0.0452634146341406</v>
      </c>
      <c r="DZ676">
        <v>0.0173746367210878</v>
      </c>
      <c r="EA676">
        <v>1</v>
      </c>
      <c r="EB676">
        <v>880.293735294118</v>
      </c>
      <c r="EC676">
        <v>-3.43086833928179</v>
      </c>
      <c r="ED676">
        <v>0.404521308158581</v>
      </c>
      <c r="EE676">
        <v>1</v>
      </c>
      <c r="EF676">
        <v>7.54532487804878</v>
      </c>
      <c r="EG676">
        <v>0.174118327526145</v>
      </c>
      <c r="EH676">
        <v>0.0192207266330439</v>
      </c>
      <c r="EI676">
        <v>0</v>
      </c>
      <c r="EJ676">
        <v>2</v>
      </c>
      <c r="EK676">
        <v>3</v>
      </c>
      <c r="EL676" t="s">
        <v>340</v>
      </c>
      <c r="EM676">
        <v>100</v>
      </c>
      <c r="EN676">
        <v>100</v>
      </c>
      <c r="EO676">
        <v>2.128</v>
      </c>
      <c r="EP676">
        <v>0.1096</v>
      </c>
      <c r="EQ676">
        <v>1.36772170046793</v>
      </c>
      <c r="ER676">
        <v>0.00225868272383977</v>
      </c>
      <c r="ES676">
        <v>-9.96746185667655e-07</v>
      </c>
      <c r="ET676">
        <v>2.83711317370827e-10</v>
      </c>
      <c r="EU676">
        <v>-0.063082517618382</v>
      </c>
      <c r="EV676">
        <v>-0.00217948432402501</v>
      </c>
      <c r="EW676">
        <v>0.000453263451741206</v>
      </c>
      <c r="EX676">
        <v>-1.16319206543697e-06</v>
      </c>
      <c r="EY676">
        <v>-2</v>
      </c>
      <c r="EZ676">
        <v>2196</v>
      </c>
      <c r="FA676">
        <v>1</v>
      </c>
      <c r="FB676">
        <v>25</v>
      </c>
      <c r="FC676">
        <v>23</v>
      </c>
      <c r="FD676">
        <v>22.9</v>
      </c>
      <c r="FE676">
        <v>18</v>
      </c>
      <c r="FF676">
        <v>953.356</v>
      </c>
      <c r="FG676">
        <v>442.456</v>
      </c>
      <c r="FH676">
        <v>46.5348</v>
      </c>
      <c r="FI676">
        <v>26.3604</v>
      </c>
      <c r="FJ676">
        <v>30.0007</v>
      </c>
      <c r="FK676">
        <v>26.0844</v>
      </c>
      <c r="FL676">
        <v>26.0783</v>
      </c>
      <c r="FM676">
        <v>25.5465</v>
      </c>
      <c r="FN676">
        <v>17.974</v>
      </c>
      <c r="FO676">
        <v>0</v>
      </c>
      <c r="FP676">
        <v>47.5</v>
      </c>
      <c r="FQ676">
        <v>420</v>
      </c>
      <c r="FR676">
        <v>15.4652</v>
      </c>
      <c r="FS676">
        <v>101.36</v>
      </c>
      <c r="FT676">
        <v>101.949</v>
      </c>
    </row>
    <row r="677" spans="1:176">
      <c r="A677">
        <v>661</v>
      </c>
      <c r="B677">
        <v>1626127634.6</v>
      </c>
      <c r="C677">
        <v>1320.09999990463</v>
      </c>
      <c r="D677" t="s">
        <v>1616</v>
      </c>
      <c r="E677" t="s">
        <v>1617</v>
      </c>
      <c r="F677">
        <v>1</v>
      </c>
      <c r="I677">
        <v>1626127633.6</v>
      </c>
      <c r="J677">
        <f>(K677)/1000</f>
        <v>0</v>
      </c>
      <c r="K677">
        <f>1000*CC677*AI677*(BY677-BZ677)/(100*BR677*(1000-AI677*BY677))</f>
        <v>0</v>
      </c>
      <c r="L677">
        <f>CC677*AI677*(BX677-BW677*(1000-AI677*BZ677)/(1000-AI677*BY677))/(100*BR677)</f>
        <v>0</v>
      </c>
      <c r="M677">
        <f>BW677 - IF(AI677&gt;1, L677*BR677*100.0/(AK677*CK677), 0)</f>
        <v>0</v>
      </c>
      <c r="N677">
        <f>((T677-J677/2)*M677-L677)/(T677+J677/2)</f>
        <v>0</v>
      </c>
      <c r="O677">
        <f>N677*(CD677+CE677)/1000.0</f>
        <v>0</v>
      </c>
      <c r="P677">
        <f>(BW677 - IF(AI677&gt;1, L677*BR677*100.0/(AK677*CK677), 0))*(CD677+CE677)/1000.0</f>
        <v>0</v>
      </c>
      <c r="Q677">
        <f>2.0/((1/S677-1/R677)+SIGN(S677)*SQRT((1/S677-1/R677)*(1/S677-1/R677) + 4*BS677/((BS677+1)*(BS677+1))*(2*1/S677*1/R677-1/R677*1/R677)))</f>
        <v>0</v>
      </c>
      <c r="R677">
        <f>IF(LEFT(BT677,1)&lt;&gt;"0",IF(LEFT(BT677,1)="1",3.0,BU677),$D$5+$E$5*(CK677*CD677/($K$5*1000))+$F$5*(CK677*CD677/($K$5*1000))*MAX(MIN(BR677,$J$5),$I$5)*MAX(MIN(BR677,$J$5),$I$5)+$G$5*MAX(MIN(BR677,$J$5),$I$5)*(CK677*CD677/($K$5*1000))+$H$5*(CK677*CD677/($K$5*1000))*(CK677*CD677/($K$5*1000)))</f>
        <v>0</v>
      </c>
      <c r="S677">
        <f>J677*(1000-(1000*0.61365*exp(17.502*W677/(240.97+W677))/(CD677+CE677)+BY677)/2)/(1000*0.61365*exp(17.502*W677/(240.97+W677))/(CD677+CE677)-BY677)</f>
        <v>0</v>
      </c>
      <c r="T677">
        <f>1/((BS677+1)/(Q677/1.6)+1/(R677/1.37)) + BS677/((BS677+1)/(Q677/1.6) + BS677/(R677/1.37))</f>
        <v>0</v>
      </c>
      <c r="U677">
        <f>(BN677*BQ677)</f>
        <v>0</v>
      </c>
      <c r="V677">
        <f>(CF677+(U677+2*0.95*5.67E-8*(((CF677+$B$7)+273)^4-(CF677+273)^4)-44100*J677)/(1.84*29.3*R677+8*0.95*5.67E-8*(CF677+273)^3))</f>
        <v>0</v>
      </c>
      <c r="W677">
        <f>($C$7*CG677+$D$7*CH677+$E$7*V677)</f>
        <v>0</v>
      </c>
      <c r="X677">
        <f>0.61365*exp(17.502*W677/(240.97+W677))</f>
        <v>0</v>
      </c>
      <c r="Y677">
        <f>(Z677/AA677*100)</f>
        <v>0</v>
      </c>
      <c r="Z677">
        <f>BY677*(CD677+CE677)/1000</f>
        <v>0</v>
      </c>
      <c r="AA677">
        <f>0.61365*exp(17.502*CF677/(240.97+CF677))</f>
        <v>0</v>
      </c>
      <c r="AB677">
        <f>(X677-BY677*(CD677+CE677)/1000)</f>
        <v>0</v>
      </c>
      <c r="AC677">
        <f>(-J677*44100)</f>
        <v>0</v>
      </c>
      <c r="AD677">
        <f>2*29.3*R677*0.92*(CF677-W677)</f>
        <v>0</v>
      </c>
      <c r="AE677">
        <f>2*0.95*5.67E-8*(((CF677+$B$7)+273)^4-(W677+273)^4)</f>
        <v>0</v>
      </c>
      <c r="AF677">
        <f>U677+AE677+AC677+AD677</f>
        <v>0</v>
      </c>
      <c r="AG677">
        <v>5</v>
      </c>
      <c r="AH677">
        <v>1</v>
      </c>
      <c r="AI677">
        <f>IF(AG677*$H$13&gt;=AK677,1.0,(AK677/(AK677-AG677*$H$13)))</f>
        <v>0</v>
      </c>
      <c r="AJ677">
        <f>(AI677-1)*100</f>
        <v>0</v>
      </c>
      <c r="AK677">
        <f>MAX(0,($B$13+$C$13*CK677)/(1+$D$13*CK677)*CD677/(CF677+273)*$E$13)</f>
        <v>0</v>
      </c>
      <c r="AL677" t="s">
        <v>292</v>
      </c>
      <c r="AM677" t="s">
        <v>292</v>
      </c>
      <c r="AN677">
        <v>0</v>
      </c>
      <c r="AO677">
        <v>0</v>
      </c>
      <c r="AP677">
        <f>1-AN677/AO677</f>
        <v>0</v>
      </c>
      <c r="AQ677">
        <v>0</v>
      </c>
      <c r="AR677" t="s">
        <v>292</v>
      </c>
      <c r="AS677" t="s">
        <v>292</v>
      </c>
      <c r="AT677">
        <v>0</v>
      </c>
      <c r="AU677">
        <v>0</v>
      </c>
      <c r="AV677">
        <f>1-AT677/AU677</f>
        <v>0</v>
      </c>
      <c r="AW677">
        <v>0.5</v>
      </c>
      <c r="AX677">
        <f>BO677</f>
        <v>0</v>
      </c>
      <c r="AY677">
        <f>L677</f>
        <v>0</v>
      </c>
      <c r="AZ677">
        <f>AV677*AW677*AX677</f>
        <v>0</v>
      </c>
      <c r="BA677">
        <f>(AY677-AQ677)/AX677</f>
        <v>0</v>
      </c>
      <c r="BB677">
        <f>(AO677-AU677)/AU677</f>
        <v>0</v>
      </c>
      <c r="BC677">
        <f>AN677/(AP677+AN677/AU677)</f>
        <v>0</v>
      </c>
      <c r="BD677" t="s">
        <v>292</v>
      </c>
      <c r="BE677">
        <v>0</v>
      </c>
      <c r="BF677">
        <f>IF(BE677&lt;&gt;0, BE677, BC677)</f>
        <v>0</v>
      </c>
      <c r="BG677">
        <f>1-BF677/AU677</f>
        <v>0</v>
      </c>
      <c r="BH677">
        <f>(AU677-AT677)/(AU677-BF677)</f>
        <v>0</v>
      </c>
      <c r="BI677">
        <f>(AO677-AU677)/(AO677-BF677)</f>
        <v>0</v>
      </c>
      <c r="BJ677">
        <f>(AU677-AT677)/(AU677-AN677)</f>
        <v>0</v>
      </c>
      <c r="BK677">
        <f>(AO677-AU677)/(AO677-AN677)</f>
        <v>0</v>
      </c>
      <c r="BL677">
        <f>(BH677*BF677/AT677)</f>
        <v>0</v>
      </c>
      <c r="BM677">
        <f>(1-BL677)</f>
        <v>0</v>
      </c>
      <c r="BN677">
        <f>$B$11*CL677+$C$11*CM677+$F$11*CN677*(1-CQ677)</f>
        <v>0</v>
      </c>
      <c r="BO677">
        <f>BN677*BP677</f>
        <v>0</v>
      </c>
      <c r="BP677">
        <f>($B$11*$D$9+$C$11*$D$9+$F$11*((DA677+CS677)/MAX(DA677+CS677+DB677, 0.1)*$I$9+DB677/MAX(DA677+CS677+DB677, 0.1)*$J$9))/($B$11+$C$11+$F$11)</f>
        <v>0</v>
      </c>
      <c r="BQ677">
        <f>($B$11*$K$9+$C$11*$K$9+$F$11*((DA677+CS677)/MAX(DA677+CS677+DB677, 0.1)*$P$9+DB677/MAX(DA677+CS677+DB677, 0.1)*$Q$9))/($B$11+$C$11+$F$11)</f>
        <v>0</v>
      </c>
      <c r="BR677">
        <v>6</v>
      </c>
      <c r="BS677">
        <v>0.5</v>
      </c>
      <c r="BT677" t="s">
        <v>293</v>
      </c>
      <c r="BU677">
        <v>2</v>
      </c>
      <c r="BV677">
        <v>1626127633.6</v>
      </c>
      <c r="BW677">
        <v>400.903</v>
      </c>
      <c r="BX677">
        <v>419.946666666667</v>
      </c>
      <c r="BY677">
        <v>22.9554333333333</v>
      </c>
      <c r="BZ677">
        <v>15.3773333333333</v>
      </c>
      <c r="CA677">
        <v>398.775</v>
      </c>
      <c r="CB677">
        <v>22.8456333333333</v>
      </c>
      <c r="CC677">
        <v>900.016666666667</v>
      </c>
      <c r="CD677">
        <v>100.773333333333</v>
      </c>
      <c r="CE677">
        <v>0.114236</v>
      </c>
      <c r="CF677">
        <v>38.0391666666667</v>
      </c>
      <c r="CG677">
        <v>35.1315666666667</v>
      </c>
      <c r="CH677">
        <v>999.9</v>
      </c>
      <c r="CI677">
        <v>0</v>
      </c>
      <c r="CJ677">
        <v>0</v>
      </c>
      <c r="CK677">
        <v>9995.20666666667</v>
      </c>
      <c r="CL677">
        <v>0</v>
      </c>
      <c r="CM677">
        <v>0.221023</v>
      </c>
      <c r="CN677">
        <v>1459.96333333333</v>
      </c>
      <c r="CO677">
        <v>0.972995333333333</v>
      </c>
      <c r="CP677">
        <v>0.0270044666666667</v>
      </c>
      <c r="CQ677">
        <v>0</v>
      </c>
      <c r="CR677">
        <v>879.507333333333</v>
      </c>
      <c r="CS677">
        <v>4.99999</v>
      </c>
      <c r="CT677">
        <v>12992.1333333333</v>
      </c>
      <c r="CU677">
        <v>12728</v>
      </c>
      <c r="CV677">
        <v>42.375</v>
      </c>
      <c r="CW677">
        <v>43.437</v>
      </c>
      <c r="CX677">
        <v>43.062</v>
      </c>
      <c r="CY677">
        <v>43.25</v>
      </c>
      <c r="CZ677">
        <v>45.312</v>
      </c>
      <c r="DA677">
        <v>1415.67333333333</v>
      </c>
      <c r="DB677">
        <v>39.29</v>
      </c>
      <c r="DC677">
        <v>0</v>
      </c>
      <c r="DD677">
        <v>1626127644.1</v>
      </c>
      <c r="DE677">
        <v>0</v>
      </c>
      <c r="DF677">
        <v>879.948307692308</v>
      </c>
      <c r="DG677">
        <v>-2.85381196340087</v>
      </c>
      <c r="DH677">
        <v>-42.5504273488808</v>
      </c>
      <c r="DI677">
        <v>12996.4461538462</v>
      </c>
      <c r="DJ677">
        <v>15</v>
      </c>
      <c r="DK677">
        <v>1626126261</v>
      </c>
      <c r="DL677" t="s">
        <v>294</v>
      </c>
      <c r="DM677">
        <v>1626126255</v>
      </c>
      <c r="DN677">
        <v>1626126261</v>
      </c>
      <c r="DO677">
        <v>7</v>
      </c>
      <c r="DP677">
        <v>0.339</v>
      </c>
      <c r="DQ677">
        <v>0.02</v>
      </c>
      <c r="DR677">
        <v>2.158</v>
      </c>
      <c r="DS677">
        <v>-0.064</v>
      </c>
      <c r="DT677">
        <v>420</v>
      </c>
      <c r="DU677">
        <v>4</v>
      </c>
      <c r="DV677">
        <v>0.09</v>
      </c>
      <c r="DW677">
        <v>0.05</v>
      </c>
      <c r="DX677">
        <v>-19.0508512195122</v>
      </c>
      <c r="DY677">
        <v>0.0463087108013862</v>
      </c>
      <c r="DZ677">
        <v>0.0171489901850357</v>
      </c>
      <c r="EA677">
        <v>1</v>
      </c>
      <c r="EB677">
        <v>880.16496969697</v>
      </c>
      <c r="EC677">
        <v>-3.49515518185114</v>
      </c>
      <c r="ED677">
        <v>0.411071437045255</v>
      </c>
      <c r="EE677">
        <v>1</v>
      </c>
      <c r="EF677">
        <v>7.55206536585366</v>
      </c>
      <c r="EG677">
        <v>0.139505853658551</v>
      </c>
      <c r="EH677">
        <v>0.0152285390131787</v>
      </c>
      <c r="EI677">
        <v>0</v>
      </c>
      <c r="EJ677">
        <v>2</v>
      </c>
      <c r="EK677">
        <v>3</v>
      </c>
      <c r="EL677" t="s">
        <v>340</v>
      </c>
      <c r="EM677">
        <v>100</v>
      </c>
      <c r="EN677">
        <v>100</v>
      </c>
      <c r="EO677">
        <v>2.128</v>
      </c>
      <c r="EP677">
        <v>0.11</v>
      </c>
      <c r="EQ677">
        <v>1.36772170046793</v>
      </c>
      <c r="ER677">
        <v>0.00225868272383977</v>
      </c>
      <c r="ES677">
        <v>-9.96746185667655e-07</v>
      </c>
      <c r="ET677">
        <v>2.83711317370827e-10</v>
      </c>
      <c r="EU677">
        <v>-0.063082517618382</v>
      </c>
      <c r="EV677">
        <v>-0.00217948432402501</v>
      </c>
      <c r="EW677">
        <v>0.000453263451741206</v>
      </c>
      <c r="EX677">
        <v>-1.16319206543697e-06</v>
      </c>
      <c r="EY677">
        <v>-2</v>
      </c>
      <c r="EZ677">
        <v>2196</v>
      </c>
      <c r="FA677">
        <v>1</v>
      </c>
      <c r="FB677">
        <v>25</v>
      </c>
      <c r="FC677">
        <v>23</v>
      </c>
      <c r="FD677">
        <v>22.9</v>
      </c>
      <c r="FE677">
        <v>18</v>
      </c>
      <c r="FF677">
        <v>953.463</v>
      </c>
      <c r="FG677">
        <v>442.453</v>
      </c>
      <c r="FH677">
        <v>46.5562</v>
      </c>
      <c r="FI677">
        <v>26.3639</v>
      </c>
      <c r="FJ677">
        <v>30.0007</v>
      </c>
      <c r="FK677">
        <v>26.0874</v>
      </c>
      <c r="FL677">
        <v>26.0815</v>
      </c>
      <c r="FM677">
        <v>25.547</v>
      </c>
      <c r="FN677">
        <v>17.974</v>
      </c>
      <c r="FO677">
        <v>0</v>
      </c>
      <c r="FP677">
        <v>47.5</v>
      </c>
      <c r="FQ677">
        <v>420</v>
      </c>
      <c r="FR677">
        <v>15.4423</v>
      </c>
      <c r="FS677">
        <v>101.358</v>
      </c>
      <c r="FT677">
        <v>101.948</v>
      </c>
    </row>
    <row r="678" spans="1:176">
      <c r="A678">
        <v>662</v>
      </c>
      <c r="B678">
        <v>1626127636.6</v>
      </c>
      <c r="C678">
        <v>1322.09999990463</v>
      </c>
      <c r="D678" t="s">
        <v>1618</v>
      </c>
      <c r="E678" t="s">
        <v>1619</v>
      </c>
      <c r="F678">
        <v>1</v>
      </c>
      <c r="I678">
        <v>1626127635.6</v>
      </c>
      <c r="J678">
        <f>(K678)/1000</f>
        <v>0</v>
      </c>
      <c r="K678">
        <f>1000*CC678*AI678*(BY678-BZ678)/(100*BR678*(1000-AI678*BY678))</f>
        <v>0</v>
      </c>
      <c r="L678">
        <f>CC678*AI678*(BX678-BW678*(1000-AI678*BZ678)/(1000-AI678*BY678))/(100*BR678)</f>
        <v>0</v>
      </c>
      <c r="M678">
        <f>BW678 - IF(AI678&gt;1, L678*BR678*100.0/(AK678*CK678), 0)</f>
        <v>0</v>
      </c>
      <c r="N678">
        <f>((T678-J678/2)*M678-L678)/(T678+J678/2)</f>
        <v>0</v>
      </c>
      <c r="O678">
        <f>N678*(CD678+CE678)/1000.0</f>
        <v>0</v>
      </c>
      <c r="P678">
        <f>(BW678 - IF(AI678&gt;1, L678*BR678*100.0/(AK678*CK678), 0))*(CD678+CE678)/1000.0</f>
        <v>0</v>
      </c>
      <c r="Q678">
        <f>2.0/((1/S678-1/R678)+SIGN(S678)*SQRT((1/S678-1/R678)*(1/S678-1/R678) + 4*BS678/((BS678+1)*(BS678+1))*(2*1/S678*1/R678-1/R678*1/R678)))</f>
        <v>0</v>
      </c>
      <c r="R678">
        <f>IF(LEFT(BT678,1)&lt;&gt;"0",IF(LEFT(BT678,1)="1",3.0,BU678),$D$5+$E$5*(CK678*CD678/($K$5*1000))+$F$5*(CK678*CD678/($K$5*1000))*MAX(MIN(BR678,$J$5),$I$5)*MAX(MIN(BR678,$J$5),$I$5)+$G$5*MAX(MIN(BR678,$J$5),$I$5)*(CK678*CD678/($K$5*1000))+$H$5*(CK678*CD678/($K$5*1000))*(CK678*CD678/($K$5*1000)))</f>
        <v>0</v>
      </c>
      <c r="S678">
        <f>J678*(1000-(1000*0.61365*exp(17.502*W678/(240.97+W678))/(CD678+CE678)+BY678)/2)/(1000*0.61365*exp(17.502*W678/(240.97+W678))/(CD678+CE678)-BY678)</f>
        <v>0</v>
      </c>
      <c r="T678">
        <f>1/((BS678+1)/(Q678/1.6)+1/(R678/1.37)) + BS678/((BS678+1)/(Q678/1.6) + BS678/(R678/1.37))</f>
        <v>0</v>
      </c>
      <c r="U678">
        <f>(BN678*BQ678)</f>
        <v>0</v>
      </c>
      <c r="V678">
        <f>(CF678+(U678+2*0.95*5.67E-8*(((CF678+$B$7)+273)^4-(CF678+273)^4)-44100*J678)/(1.84*29.3*R678+8*0.95*5.67E-8*(CF678+273)^3))</f>
        <v>0</v>
      </c>
      <c r="W678">
        <f>($C$7*CG678+$D$7*CH678+$E$7*V678)</f>
        <v>0</v>
      </c>
      <c r="X678">
        <f>0.61365*exp(17.502*W678/(240.97+W678))</f>
        <v>0</v>
      </c>
      <c r="Y678">
        <f>(Z678/AA678*100)</f>
        <v>0</v>
      </c>
      <c r="Z678">
        <f>BY678*(CD678+CE678)/1000</f>
        <v>0</v>
      </c>
      <c r="AA678">
        <f>0.61365*exp(17.502*CF678/(240.97+CF678))</f>
        <v>0</v>
      </c>
      <c r="AB678">
        <f>(X678-BY678*(CD678+CE678)/1000)</f>
        <v>0</v>
      </c>
      <c r="AC678">
        <f>(-J678*44100)</f>
        <v>0</v>
      </c>
      <c r="AD678">
        <f>2*29.3*R678*0.92*(CF678-W678)</f>
        <v>0</v>
      </c>
      <c r="AE678">
        <f>2*0.95*5.67E-8*(((CF678+$B$7)+273)^4-(W678+273)^4)</f>
        <v>0</v>
      </c>
      <c r="AF678">
        <f>U678+AE678+AC678+AD678</f>
        <v>0</v>
      </c>
      <c r="AG678">
        <v>5</v>
      </c>
      <c r="AH678">
        <v>1</v>
      </c>
      <c r="AI678">
        <f>IF(AG678*$H$13&gt;=AK678,1.0,(AK678/(AK678-AG678*$H$13)))</f>
        <v>0</v>
      </c>
      <c r="AJ678">
        <f>(AI678-1)*100</f>
        <v>0</v>
      </c>
      <c r="AK678">
        <f>MAX(0,($B$13+$C$13*CK678)/(1+$D$13*CK678)*CD678/(CF678+273)*$E$13)</f>
        <v>0</v>
      </c>
      <c r="AL678" t="s">
        <v>292</v>
      </c>
      <c r="AM678" t="s">
        <v>292</v>
      </c>
      <c r="AN678">
        <v>0</v>
      </c>
      <c r="AO678">
        <v>0</v>
      </c>
      <c r="AP678">
        <f>1-AN678/AO678</f>
        <v>0</v>
      </c>
      <c r="AQ678">
        <v>0</v>
      </c>
      <c r="AR678" t="s">
        <v>292</v>
      </c>
      <c r="AS678" t="s">
        <v>292</v>
      </c>
      <c r="AT678">
        <v>0</v>
      </c>
      <c r="AU678">
        <v>0</v>
      </c>
      <c r="AV678">
        <f>1-AT678/AU678</f>
        <v>0</v>
      </c>
      <c r="AW678">
        <v>0.5</v>
      </c>
      <c r="AX678">
        <f>BO678</f>
        <v>0</v>
      </c>
      <c r="AY678">
        <f>L678</f>
        <v>0</v>
      </c>
      <c r="AZ678">
        <f>AV678*AW678*AX678</f>
        <v>0</v>
      </c>
      <c r="BA678">
        <f>(AY678-AQ678)/AX678</f>
        <v>0</v>
      </c>
      <c r="BB678">
        <f>(AO678-AU678)/AU678</f>
        <v>0</v>
      </c>
      <c r="BC678">
        <f>AN678/(AP678+AN678/AU678)</f>
        <v>0</v>
      </c>
      <c r="BD678" t="s">
        <v>292</v>
      </c>
      <c r="BE678">
        <v>0</v>
      </c>
      <c r="BF678">
        <f>IF(BE678&lt;&gt;0, BE678, BC678)</f>
        <v>0</v>
      </c>
      <c r="BG678">
        <f>1-BF678/AU678</f>
        <v>0</v>
      </c>
      <c r="BH678">
        <f>(AU678-AT678)/(AU678-BF678)</f>
        <v>0</v>
      </c>
      <c r="BI678">
        <f>(AO678-AU678)/(AO678-BF678)</f>
        <v>0</v>
      </c>
      <c r="BJ678">
        <f>(AU678-AT678)/(AU678-AN678)</f>
        <v>0</v>
      </c>
      <c r="BK678">
        <f>(AO678-AU678)/(AO678-AN678)</f>
        <v>0</v>
      </c>
      <c r="BL678">
        <f>(BH678*BF678/AT678)</f>
        <v>0</v>
      </c>
      <c r="BM678">
        <f>(1-BL678)</f>
        <v>0</v>
      </c>
      <c r="BN678">
        <f>$B$11*CL678+$C$11*CM678+$F$11*CN678*(1-CQ678)</f>
        <v>0</v>
      </c>
      <c r="BO678">
        <f>BN678*BP678</f>
        <v>0</v>
      </c>
      <c r="BP678">
        <f>($B$11*$D$9+$C$11*$D$9+$F$11*((DA678+CS678)/MAX(DA678+CS678+DB678, 0.1)*$I$9+DB678/MAX(DA678+CS678+DB678, 0.1)*$J$9))/($B$11+$C$11+$F$11)</f>
        <v>0</v>
      </c>
      <c r="BQ678">
        <f>($B$11*$K$9+$C$11*$K$9+$F$11*((DA678+CS678)/MAX(DA678+CS678+DB678, 0.1)*$P$9+DB678/MAX(DA678+CS678+DB678, 0.1)*$Q$9))/($B$11+$C$11+$F$11)</f>
        <v>0</v>
      </c>
      <c r="BR678">
        <v>6</v>
      </c>
      <c r="BS678">
        <v>0.5</v>
      </c>
      <c r="BT678" t="s">
        <v>293</v>
      </c>
      <c r="BU678">
        <v>2</v>
      </c>
      <c r="BV678">
        <v>1626127635.6</v>
      </c>
      <c r="BW678">
        <v>400.908</v>
      </c>
      <c r="BX678">
        <v>419.950333333333</v>
      </c>
      <c r="BY678">
        <v>22.9839</v>
      </c>
      <c r="BZ678">
        <v>15.3872</v>
      </c>
      <c r="CA678">
        <v>398.78</v>
      </c>
      <c r="CB678">
        <v>22.8736</v>
      </c>
      <c r="CC678">
        <v>900.002</v>
      </c>
      <c r="CD678">
        <v>100.773666666667</v>
      </c>
      <c r="CE678">
        <v>0.115065</v>
      </c>
      <c r="CF678">
        <v>38.0554666666667</v>
      </c>
      <c r="CG678">
        <v>35.1482666666667</v>
      </c>
      <c r="CH678">
        <v>999.9</v>
      </c>
      <c r="CI678">
        <v>0</v>
      </c>
      <c r="CJ678">
        <v>0</v>
      </c>
      <c r="CK678">
        <v>9992.7</v>
      </c>
      <c r="CL678">
        <v>0</v>
      </c>
      <c r="CM678">
        <v>0.221023</v>
      </c>
      <c r="CN678">
        <v>1459.95666666667</v>
      </c>
      <c r="CO678">
        <v>0.972995333333333</v>
      </c>
      <c r="CP678">
        <v>0.0270044666666667</v>
      </c>
      <c r="CQ678">
        <v>0</v>
      </c>
      <c r="CR678">
        <v>879.435666666667</v>
      </c>
      <c r="CS678">
        <v>4.99999</v>
      </c>
      <c r="CT678">
        <v>12991</v>
      </c>
      <c r="CU678">
        <v>12727.9666666667</v>
      </c>
      <c r="CV678">
        <v>42.375</v>
      </c>
      <c r="CW678">
        <v>43.437</v>
      </c>
      <c r="CX678">
        <v>43.062</v>
      </c>
      <c r="CY678">
        <v>43.25</v>
      </c>
      <c r="CZ678">
        <v>45.312</v>
      </c>
      <c r="DA678">
        <v>1415.66666666667</v>
      </c>
      <c r="DB678">
        <v>39.29</v>
      </c>
      <c r="DC678">
        <v>0</v>
      </c>
      <c r="DD678">
        <v>1626127645.9</v>
      </c>
      <c r="DE678">
        <v>0</v>
      </c>
      <c r="DF678">
        <v>879.8572</v>
      </c>
      <c r="DG678">
        <v>-2.82492306771851</v>
      </c>
      <c r="DH678">
        <v>-39.9153845599921</v>
      </c>
      <c r="DI678">
        <v>12995.132</v>
      </c>
      <c r="DJ678">
        <v>15</v>
      </c>
      <c r="DK678">
        <v>1626126261</v>
      </c>
      <c r="DL678" t="s">
        <v>294</v>
      </c>
      <c r="DM678">
        <v>1626126255</v>
      </c>
      <c r="DN678">
        <v>1626126261</v>
      </c>
      <c r="DO678">
        <v>7</v>
      </c>
      <c r="DP678">
        <v>0.339</v>
      </c>
      <c r="DQ678">
        <v>0.02</v>
      </c>
      <c r="DR678">
        <v>2.158</v>
      </c>
      <c r="DS678">
        <v>-0.064</v>
      </c>
      <c r="DT678">
        <v>420</v>
      </c>
      <c r="DU678">
        <v>4</v>
      </c>
      <c r="DV678">
        <v>0.09</v>
      </c>
      <c r="DW678">
        <v>0.05</v>
      </c>
      <c r="DX678">
        <v>-19.050456097561</v>
      </c>
      <c r="DY678">
        <v>0.0484891986062997</v>
      </c>
      <c r="DZ678">
        <v>0.0150426393762902</v>
      </c>
      <c r="EA678">
        <v>1</v>
      </c>
      <c r="EB678">
        <v>880.070424242424</v>
      </c>
      <c r="EC678">
        <v>-3.52280329997102</v>
      </c>
      <c r="ED678">
        <v>0.413614373929867</v>
      </c>
      <c r="EE678">
        <v>1</v>
      </c>
      <c r="EF678">
        <v>7.55854780487805</v>
      </c>
      <c r="EG678">
        <v>0.140715052264812</v>
      </c>
      <c r="EH678">
        <v>0.0153979651034733</v>
      </c>
      <c r="EI678">
        <v>0</v>
      </c>
      <c r="EJ678">
        <v>2</v>
      </c>
      <c r="EK678">
        <v>3</v>
      </c>
      <c r="EL678" t="s">
        <v>340</v>
      </c>
      <c r="EM678">
        <v>100</v>
      </c>
      <c r="EN678">
        <v>100</v>
      </c>
      <c r="EO678">
        <v>2.128</v>
      </c>
      <c r="EP678">
        <v>0.1105</v>
      </c>
      <c r="EQ678">
        <v>1.36772170046793</v>
      </c>
      <c r="ER678">
        <v>0.00225868272383977</v>
      </c>
      <c r="ES678">
        <v>-9.96746185667655e-07</v>
      </c>
      <c r="ET678">
        <v>2.83711317370827e-10</v>
      </c>
      <c r="EU678">
        <v>-0.063082517618382</v>
      </c>
      <c r="EV678">
        <v>-0.00217948432402501</v>
      </c>
      <c r="EW678">
        <v>0.000453263451741206</v>
      </c>
      <c r="EX678">
        <v>-1.16319206543697e-06</v>
      </c>
      <c r="EY678">
        <v>-2</v>
      </c>
      <c r="EZ678">
        <v>2196</v>
      </c>
      <c r="FA678">
        <v>1</v>
      </c>
      <c r="FB678">
        <v>25</v>
      </c>
      <c r="FC678">
        <v>23</v>
      </c>
      <c r="FD678">
        <v>22.9</v>
      </c>
      <c r="FE678">
        <v>18</v>
      </c>
      <c r="FF678">
        <v>953.488</v>
      </c>
      <c r="FG678">
        <v>442.567</v>
      </c>
      <c r="FH678">
        <v>46.5775</v>
      </c>
      <c r="FI678">
        <v>26.3682</v>
      </c>
      <c r="FJ678">
        <v>30.0007</v>
      </c>
      <c r="FK678">
        <v>26.0904</v>
      </c>
      <c r="FL678">
        <v>26.0843</v>
      </c>
      <c r="FM678">
        <v>25.5484</v>
      </c>
      <c r="FN678">
        <v>17.974</v>
      </c>
      <c r="FO678">
        <v>0</v>
      </c>
      <c r="FP678">
        <v>47.5</v>
      </c>
      <c r="FQ678">
        <v>420</v>
      </c>
      <c r="FR678">
        <v>15.4424</v>
      </c>
      <c r="FS678">
        <v>101.359</v>
      </c>
      <c r="FT678">
        <v>101.948</v>
      </c>
    </row>
    <row r="679" spans="1:176">
      <c r="A679">
        <v>663</v>
      </c>
      <c r="B679">
        <v>1626127638.6</v>
      </c>
      <c r="C679">
        <v>1324.09999990463</v>
      </c>
      <c r="D679" t="s">
        <v>1620</v>
      </c>
      <c r="E679" t="s">
        <v>1621</v>
      </c>
      <c r="F679">
        <v>1</v>
      </c>
      <c r="I679">
        <v>1626127637.6</v>
      </c>
      <c r="J679">
        <f>(K679)/1000</f>
        <v>0</v>
      </c>
      <c r="K679">
        <f>1000*CC679*AI679*(BY679-BZ679)/(100*BR679*(1000-AI679*BY679))</f>
        <v>0</v>
      </c>
      <c r="L679">
        <f>CC679*AI679*(BX679-BW679*(1000-AI679*BZ679)/(1000-AI679*BY679))/(100*BR679)</f>
        <v>0</v>
      </c>
      <c r="M679">
        <f>BW679 - IF(AI679&gt;1, L679*BR679*100.0/(AK679*CK679), 0)</f>
        <v>0</v>
      </c>
      <c r="N679">
        <f>((T679-J679/2)*M679-L679)/(T679+J679/2)</f>
        <v>0</v>
      </c>
      <c r="O679">
        <f>N679*(CD679+CE679)/1000.0</f>
        <v>0</v>
      </c>
      <c r="P679">
        <f>(BW679 - IF(AI679&gt;1, L679*BR679*100.0/(AK679*CK679), 0))*(CD679+CE679)/1000.0</f>
        <v>0</v>
      </c>
      <c r="Q679">
        <f>2.0/((1/S679-1/R679)+SIGN(S679)*SQRT((1/S679-1/R679)*(1/S679-1/R679) + 4*BS679/((BS679+1)*(BS679+1))*(2*1/S679*1/R679-1/R679*1/R679)))</f>
        <v>0</v>
      </c>
      <c r="R679">
        <f>IF(LEFT(BT679,1)&lt;&gt;"0",IF(LEFT(BT679,1)="1",3.0,BU679),$D$5+$E$5*(CK679*CD679/($K$5*1000))+$F$5*(CK679*CD679/($K$5*1000))*MAX(MIN(BR679,$J$5),$I$5)*MAX(MIN(BR679,$J$5),$I$5)+$G$5*MAX(MIN(BR679,$J$5),$I$5)*(CK679*CD679/($K$5*1000))+$H$5*(CK679*CD679/($K$5*1000))*(CK679*CD679/($K$5*1000)))</f>
        <v>0</v>
      </c>
      <c r="S679">
        <f>J679*(1000-(1000*0.61365*exp(17.502*W679/(240.97+W679))/(CD679+CE679)+BY679)/2)/(1000*0.61365*exp(17.502*W679/(240.97+W679))/(CD679+CE679)-BY679)</f>
        <v>0</v>
      </c>
      <c r="T679">
        <f>1/((BS679+1)/(Q679/1.6)+1/(R679/1.37)) + BS679/((BS679+1)/(Q679/1.6) + BS679/(R679/1.37))</f>
        <v>0</v>
      </c>
      <c r="U679">
        <f>(BN679*BQ679)</f>
        <v>0</v>
      </c>
      <c r="V679">
        <f>(CF679+(U679+2*0.95*5.67E-8*(((CF679+$B$7)+273)^4-(CF679+273)^4)-44100*J679)/(1.84*29.3*R679+8*0.95*5.67E-8*(CF679+273)^3))</f>
        <v>0</v>
      </c>
      <c r="W679">
        <f>($C$7*CG679+$D$7*CH679+$E$7*V679)</f>
        <v>0</v>
      </c>
      <c r="X679">
        <f>0.61365*exp(17.502*W679/(240.97+W679))</f>
        <v>0</v>
      </c>
      <c r="Y679">
        <f>(Z679/AA679*100)</f>
        <v>0</v>
      </c>
      <c r="Z679">
        <f>BY679*(CD679+CE679)/1000</f>
        <v>0</v>
      </c>
      <c r="AA679">
        <f>0.61365*exp(17.502*CF679/(240.97+CF679))</f>
        <v>0</v>
      </c>
      <c r="AB679">
        <f>(X679-BY679*(CD679+CE679)/1000)</f>
        <v>0</v>
      </c>
      <c r="AC679">
        <f>(-J679*44100)</f>
        <v>0</v>
      </c>
      <c r="AD679">
        <f>2*29.3*R679*0.92*(CF679-W679)</f>
        <v>0</v>
      </c>
      <c r="AE679">
        <f>2*0.95*5.67E-8*(((CF679+$B$7)+273)^4-(W679+273)^4)</f>
        <v>0</v>
      </c>
      <c r="AF679">
        <f>U679+AE679+AC679+AD679</f>
        <v>0</v>
      </c>
      <c r="AG679">
        <v>5</v>
      </c>
      <c r="AH679">
        <v>1</v>
      </c>
      <c r="AI679">
        <f>IF(AG679*$H$13&gt;=AK679,1.0,(AK679/(AK679-AG679*$H$13)))</f>
        <v>0</v>
      </c>
      <c r="AJ679">
        <f>(AI679-1)*100</f>
        <v>0</v>
      </c>
      <c r="AK679">
        <f>MAX(0,($B$13+$C$13*CK679)/(1+$D$13*CK679)*CD679/(CF679+273)*$E$13)</f>
        <v>0</v>
      </c>
      <c r="AL679" t="s">
        <v>292</v>
      </c>
      <c r="AM679" t="s">
        <v>292</v>
      </c>
      <c r="AN679">
        <v>0</v>
      </c>
      <c r="AO679">
        <v>0</v>
      </c>
      <c r="AP679">
        <f>1-AN679/AO679</f>
        <v>0</v>
      </c>
      <c r="AQ679">
        <v>0</v>
      </c>
      <c r="AR679" t="s">
        <v>292</v>
      </c>
      <c r="AS679" t="s">
        <v>292</v>
      </c>
      <c r="AT679">
        <v>0</v>
      </c>
      <c r="AU679">
        <v>0</v>
      </c>
      <c r="AV679">
        <f>1-AT679/AU679</f>
        <v>0</v>
      </c>
      <c r="AW679">
        <v>0.5</v>
      </c>
      <c r="AX679">
        <f>BO679</f>
        <v>0</v>
      </c>
      <c r="AY679">
        <f>L679</f>
        <v>0</v>
      </c>
      <c r="AZ679">
        <f>AV679*AW679*AX679</f>
        <v>0</v>
      </c>
      <c r="BA679">
        <f>(AY679-AQ679)/AX679</f>
        <v>0</v>
      </c>
      <c r="BB679">
        <f>(AO679-AU679)/AU679</f>
        <v>0</v>
      </c>
      <c r="BC679">
        <f>AN679/(AP679+AN679/AU679)</f>
        <v>0</v>
      </c>
      <c r="BD679" t="s">
        <v>292</v>
      </c>
      <c r="BE679">
        <v>0</v>
      </c>
      <c r="BF679">
        <f>IF(BE679&lt;&gt;0, BE679, BC679)</f>
        <v>0</v>
      </c>
      <c r="BG679">
        <f>1-BF679/AU679</f>
        <v>0</v>
      </c>
      <c r="BH679">
        <f>(AU679-AT679)/(AU679-BF679)</f>
        <v>0</v>
      </c>
      <c r="BI679">
        <f>(AO679-AU679)/(AO679-BF679)</f>
        <v>0</v>
      </c>
      <c r="BJ679">
        <f>(AU679-AT679)/(AU679-AN679)</f>
        <v>0</v>
      </c>
      <c r="BK679">
        <f>(AO679-AU679)/(AO679-AN679)</f>
        <v>0</v>
      </c>
      <c r="BL679">
        <f>(BH679*BF679/AT679)</f>
        <v>0</v>
      </c>
      <c r="BM679">
        <f>(1-BL679)</f>
        <v>0</v>
      </c>
      <c r="BN679">
        <f>$B$11*CL679+$C$11*CM679+$F$11*CN679*(1-CQ679)</f>
        <v>0</v>
      </c>
      <c r="BO679">
        <f>BN679*BP679</f>
        <v>0</v>
      </c>
      <c r="BP679">
        <f>($B$11*$D$9+$C$11*$D$9+$F$11*((DA679+CS679)/MAX(DA679+CS679+DB679, 0.1)*$I$9+DB679/MAX(DA679+CS679+DB679, 0.1)*$J$9))/($B$11+$C$11+$F$11)</f>
        <v>0</v>
      </c>
      <c r="BQ679">
        <f>($B$11*$K$9+$C$11*$K$9+$F$11*((DA679+CS679)/MAX(DA679+CS679+DB679, 0.1)*$P$9+DB679/MAX(DA679+CS679+DB679, 0.1)*$Q$9))/($B$11+$C$11+$F$11)</f>
        <v>0</v>
      </c>
      <c r="BR679">
        <v>6</v>
      </c>
      <c r="BS679">
        <v>0.5</v>
      </c>
      <c r="BT679" t="s">
        <v>293</v>
      </c>
      <c r="BU679">
        <v>2</v>
      </c>
      <c r="BV679">
        <v>1626127637.6</v>
      </c>
      <c r="BW679">
        <v>400.939666666667</v>
      </c>
      <c r="BX679">
        <v>419.965</v>
      </c>
      <c r="BY679">
        <v>23.0060666666667</v>
      </c>
      <c r="BZ679">
        <v>15.3904666666667</v>
      </c>
      <c r="CA679">
        <v>398.811666666667</v>
      </c>
      <c r="CB679">
        <v>22.8954</v>
      </c>
      <c r="CC679">
        <v>899.970333333333</v>
      </c>
      <c r="CD679">
        <v>100.773333333333</v>
      </c>
      <c r="CE679">
        <v>0.115278333333333</v>
      </c>
      <c r="CF679">
        <v>38.0713333333333</v>
      </c>
      <c r="CG679">
        <v>35.1653</v>
      </c>
      <c r="CH679">
        <v>999.9</v>
      </c>
      <c r="CI679">
        <v>0</v>
      </c>
      <c r="CJ679">
        <v>0</v>
      </c>
      <c r="CK679">
        <v>9995.62333333333</v>
      </c>
      <c r="CL679">
        <v>0</v>
      </c>
      <c r="CM679">
        <v>0.221023</v>
      </c>
      <c r="CN679">
        <v>1460.03666666667</v>
      </c>
      <c r="CO679">
        <v>0.972997</v>
      </c>
      <c r="CP679">
        <v>0.0270029</v>
      </c>
      <c r="CQ679">
        <v>0</v>
      </c>
      <c r="CR679">
        <v>879.234666666667</v>
      </c>
      <c r="CS679">
        <v>4.99999</v>
      </c>
      <c r="CT679">
        <v>12990</v>
      </c>
      <c r="CU679">
        <v>12728.6666666667</v>
      </c>
      <c r="CV679">
        <v>42.375</v>
      </c>
      <c r="CW679">
        <v>43.437</v>
      </c>
      <c r="CX679">
        <v>43.062</v>
      </c>
      <c r="CY679">
        <v>43.25</v>
      </c>
      <c r="CZ679">
        <v>45.312</v>
      </c>
      <c r="DA679">
        <v>1415.74666666667</v>
      </c>
      <c r="DB679">
        <v>39.29</v>
      </c>
      <c r="DC679">
        <v>0</v>
      </c>
      <c r="DD679">
        <v>1626127647.7</v>
      </c>
      <c r="DE679">
        <v>0</v>
      </c>
      <c r="DF679">
        <v>879.763653846154</v>
      </c>
      <c r="DG679">
        <v>-3.43791452917794</v>
      </c>
      <c r="DH679">
        <v>-37.5760684001067</v>
      </c>
      <c r="DI679">
        <v>12994.1346153846</v>
      </c>
      <c r="DJ679">
        <v>15</v>
      </c>
      <c r="DK679">
        <v>1626126261</v>
      </c>
      <c r="DL679" t="s">
        <v>294</v>
      </c>
      <c r="DM679">
        <v>1626126255</v>
      </c>
      <c r="DN679">
        <v>1626126261</v>
      </c>
      <c r="DO679">
        <v>7</v>
      </c>
      <c r="DP679">
        <v>0.339</v>
      </c>
      <c r="DQ679">
        <v>0.02</v>
      </c>
      <c r="DR679">
        <v>2.158</v>
      </c>
      <c r="DS679">
        <v>-0.064</v>
      </c>
      <c r="DT679">
        <v>420</v>
      </c>
      <c r="DU679">
        <v>4</v>
      </c>
      <c r="DV679">
        <v>0.09</v>
      </c>
      <c r="DW679">
        <v>0.05</v>
      </c>
      <c r="DX679">
        <v>-19.0462829268293</v>
      </c>
      <c r="DY679">
        <v>0.0566675958187699</v>
      </c>
      <c r="DZ679">
        <v>0.0156379916126581</v>
      </c>
      <c r="EA679">
        <v>1</v>
      </c>
      <c r="EB679">
        <v>879.948771428571</v>
      </c>
      <c r="EC679">
        <v>-3.27423253124561</v>
      </c>
      <c r="ED679">
        <v>0.401543385715972</v>
      </c>
      <c r="EE679">
        <v>1</v>
      </c>
      <c r="EF679">
        <v>7.56530365853659</v>
      </c>
      <c r="EG679">
        <v>0.182978048780464</v>
      </c>
      <c r="EH679">
        <v>0.0201073938295123</v>
      </c>
      <c r="EI679">
        <v>0</v>
      </c>
      <c r="EJ679">
        <v>2</v>
      </c>
      <c r="EK679">
        <v>3</v>
      </c>
      <c r="EL679" t="s">
        <v>340</v>
      </c>
      <c r="EM679">
        <v>100</v>
      </c>
      <c r="EN679">
        <v>100</v>
      </c>
      <c r="EO679">
        <v>2.129</v>
      </c>
      <c r="EP679">
        <v>0.1108</v>
      </c>
      <c r="EQ679">
        <v>1.36772170046793</v>
      </c>
      <c r="ER679">
        <v>0.00225868272383977</v>
      </c>
      <c r="ES679">
        <v>-9.96746185667655e-07</v>
      </c>
      <c r="ET679">
        <v>2.83711317370827e-10</v>
      </c>
      <c r="EU679">
        <v>-0.063082517618382</v>
      </c>
      <c r="EV679">
        <v>-0.00217948432402501</v>
      </c>
      <c r="EW679">
        <v>0.000453263451741206</v>
      </c>
      <c r="EX679">
        <v>-1.16319206543697e-06</v>
      </c>
      <c r="EY679">
        <v>-2</v>
      </c>
      <c r="EZ679">
        <v>2196</v>
      </c>
      <c r="FA679">
        <v>1</v>
      </c>
      <c r="FB679">
        <v>25</v>
      </c>
      <c r="FC679">
        <v>23.1</v>
      </c>
      <c r="FD679">
        <v>23</v>
      </c>
      <c r="FE679">
        <v>18</v>
      </c>
      <c r="FF679">
        <v>953.09</v>
      </c>
      <c r="FG679">
        <v>442.513</v>
      </c>
      <c r="FH679">
        <v>46.5983</v>
      </c>
      <c r="FI679">
        <v>26.3715</v>
      </c>
      <c r="FJ679">
        <v>30.0008</v>
      </c>
      <c r="FK679">
        <v>26.0931</v>
      </c>
      <c r="FL679">
        <v>26.087</v>
      </c>
      <c r="FM679">
        <v>25.5481</v>
      </c>
      <c r="FN679">
        <v>17.6022</v>
      </c>
      <c r="FO679">
        <v>0</v>
      </c>
      <c r="FP679">
        <v>47.5</v>
      </c>
      <c r="FQ679">
        <v>420</v>
      </c>
      <c r="FR679">
        <v>15.5484</v>
      </c>
      <c r="FS679">
        <v>101.358</v>
      </c>
      <c r="FT679">
        <v>101.948</v>
      </c>
    </row>
    <row r="680" spans="1:176">
      <c r="A680">
        <v>664</v>
      </c>
      <c r="B680">
        <v>1626127640.6</v>
      </c>
      <c r="C680">
        <v>1326.09999990463</v>
      </c>
      <c r="D680" t="s">
        <v>1622</v>
      </c>
      <c r="E680" t="s">
        <v>1623</v>
      </c>
      <c r="F680">
        <v>1</v>
      </c>
      <c r="I680">
        <v>1626127639.6</v>
      </c>
      <c r="J680">
        <f>(K680)/1000</f>
        <v>0</v>
      </c>
      <c r="K680">
        <f>1000*CC680*AI680*(BY680-BZ680)/(100*BR680*(1000-AI680*BY680))</f>
        <v>0</v>
      </c>
      <c r="L680">
        <f>CC680*AI680*(BX680-BW680*(1000-AI680*BZ680)/(1000-AI680*BY680))/(100*BR680)</f>
        <v>0</v>
      </c>
      <c r="M680">
        <f>BW680 - IF(AI680&gt;1, L680*BR680*100.0/(AK680*CK680), 0)</f>
        <v>0</v>
      </c>
      <c r="N680">
        <f>((T680-J680/2)*M680-L680)/(T680+J680/2)</f>
        <v>0</v>
      </c>
      <c r="O680">
        <f>N680*(CD680+CE680)/1000.0</f>
        <v>0</v>
      </c>
      <c r="P680">
        <f>(BW680 - IF(AI680&gt;1, L680*BR680*100.0/(AK680*CK680), 0))*(CD680+CE680)/1000.0</f>
        <v>0</v>
      </c>
      <c r="Q680">
        <f>2.0/((1/S680-1/R680)+SIGN(S680)*SQRT((1/S680-1/R680)*(1/S680-1/R680) + 4*BS680/((BS680+1)*(BS680+1))*(2*1/S680*1/R680-1/R680*1/R680)))</f>
        <v>0</v>
      </c>
      <c r="R680">
        <f>IF(LEFT(BT680,1)&lt;&gt;"0",IF(LEFT(BT680,1)="1",3.0,BU680),$D$5+$E$5*(CK680*CD680/($K$5*1000))+$F$5*(CK680*CD680/($K$5*1000))*MAX(MIN(BR680,$J$5),$I$5)*MAX(MIN(BR680,$J$5),$I$5)+$G$5*MAX(MIN(BR680,$J$5),$I$5)*(CK680*CD680/($K$5*1000))+$H$5*(CK680*CD680/($K$5*1000))*(CK680*CD680/($K$5*1000)))</f>
        <v>0</v>
      </c>
      <c r="S680">
        <f>J680*(1000-(1000*0.61365*exp(17.502*W680/(240.97+W680))/(CD680+CE680)+BY680)/2)/(1000*0.61365*exp(17.502*W680/(240.97+W680))/(CD680+CE680)-BY680)</f>
        <v>0</v>
      </c>
      <c r="T680">
        <f>1/((BS680+1)/(Q680/1.6)+1/(R680/1.37)) + BS680/((BS680+1)/(Q680/1.6) + BS680/(R680/1.37))</f>
        <v>0</v>
      </c>
      <c r="U680">
        <f>(BN680*BQ680)</f>
        <v>0</v>
      </c>
      <c r="V680">
        <f>(CF680+(U680+2*0.95*5.67E-8*(((CF680+$B$7)+273)^4-(CF680+273)^4)-44100*J680)/(1.84*29.3*R680+8*0.95*5.67E-8*(CF680+273)^3))</f>
        <v>0</v>
      </c>
      <c r="W680">
        <f>($C$7*CG680+$D$7*CH680+$E$7*V680)</f>
        <v>0</v>
      </c>
      <c r="X680">
        <f>0.61365*exp(17.502*W680/(240.97+W680))</f>
        <v>0</v>
      </c>
      <c r="Y680">
        <f>(Z680/AA680*100)</f>
        <v>0</v>
      </c>
      <c r="Z680">
        <f>BY680*(CD680+CE680)/1000</f>
        <v>0</v>
      </c>
      <c r="AA680">
        <f>0.61365*exp(17.502*CF680/(240.97+CF680))</f>
        <v>0</v>
      </c>
      <c r="AB680">
        <f>(X680-BY680*(CD680+CE680)/1000)</f>
        <v>0</v>
      </c>
      <c r="AC680">
        <f>(-J680*44100)</f>
        <v>0</v>
      </c>
      <c r="AD680">
        <f>2*29.3*R680*0.92*(CF680-W680)</f>
        <v>0</v>
      </c>
      <c r="AE680">
        <f>2*0.95*5.67E-8*(((CF680+$B$7)+273)^4-(W680+273)^4)</f>
        <v>0</v>
      </c>
      <c r="AF680">
        <f>U680+AE680+AC680+AD680</f>
        <v>0</v>
      </c>
      <c r="AG680">
        <v>5</v>
      </c>
      <c r="AH680">
        <v>1</v>
      </c>
      <c r="AI680">
        <f>IF(AG680*$H$13&gt;=AK680,1.0,(AK680/(AK680-AG680*$H$13)))</f>
        <v>0</v>
      </c>
      <c r="AJ680">
        <f>(AI680-1)*100</f>
        <v>0</v>
      </c>
      <c r="AK680">
        <f>MAX(0,($B$13+$C$13*CK680)/(1+$D$13*CK680)*CD680/(CF680+273)*$E$13)</f>
        <v>0</v>
      </c>
      <c r="AL680" t="s">
        <v>292</v>
      </c>
      <c r="AM680" t="s">
        <v>292</v>
      </c>
      <c r="AN680">
        <v>0</v>
      </c>
      <c r="AO680">
        <v>0</v>
      </c>
      <c r="AP680">
        <f>1-AN680/AO680</f>
        <v>0</v>
      </c>
      <c r="AQ680">
        <v>0</v>
      </c>
      <c r="AR680" t="s">
        <v>292</v>
      </c>
      <c r="AS680" t="s">
        <v>292</v>
      </c>
      <c r="AT680">
        <v>0</v>
      </c>
      <c r="AU680">
        <v>0</v>
      </c>
      <c r="AV680">
        <f>1-AT680/AU680</f>
        <v>0</v>
      </c>
      <c r="AW680">
        <v>0.5</v>
      </c>
      <c r="AX680">
        <f>BO680</f>
        <v>0</v>
      </c>
      <c r="AY680">
        <f>L680</f>
        <v>0</v>
      </c>
      <c r="AZ680">
        <f>AV680*AW680*AX680</f>
        <v>0</v>
      </c>
      <c r="BA680">
        <f>(AY680-AQ680)/AX680</f>
        <v>0</v>
      </c>
      <c r="BB680">
        <f>(AO680-AU680)/AU680</f>
        <v>0</v>
      </c>
      <c r="BC680">
        <f>AN680/(AP680+AN680/AU680)</f>
        <v>0</v>
      </c>
      <c r="BD680" t="s">
        <v>292</v>
      </c>
      <c r="BE680">
        <v>0</v>
      </c>
      <c r="BF680">
        <f>IF(BE680&lt;&gt;0, BE680, BC680)</f>
        <v>0</v>
      </c>
      <c r="BG680">
        <f>1-BF680/AU680</f>
        <v>0</v>
      </c>
      <c r="BH680">
        <f>(AU680-AT680)/(AU680-BF680)</f>
        <v>0</v>
      </c>
      <c r="BI680">
        <f>(AO680-AU680)/(AO680-BF680)</f>
        <v>0</v>
      </c>
      <c r="BJ680">
        <f>(AU680-AT680)/(AU680-AN680)</f>
        <v>0</v>
      </c>
      <c r="BK680">
        <f>(AO680-AU680)/(AO680-AN680)</f>
        <v>0</v>
      </c>
      <c r="BL680">
        <f>(BH680*BF680/AT680)</f>
        <v>0</v>
      </c>
      <c r="BM680">
        <f>(1-BL680)</f>
        <v>0</v>
      </c>
      <c r="BN680">
        <f>$B$11*CL680+$C$11*CM680+$F$11*CN680*(1-CQ680)</f>
        <v>0</v>
      </c>
      <c r="BO680">
        <f>BN680*BP680</f>
        <v>0</v>
      </c>
      <c r="BP680">
        <f>($B$11*$D$9+$C$11*$D$9+$F$11*((DA680+CS680)/MAX(DA680+CS680+DB680, 0.1)*$I$9+DB680/MAX(DA680+CS680+DB680, 0.1)*$J$9))/($B$11+$C$11+$F$11)</f>
        <v>0</v>
      </c>
      <c r="BQ680">
        <f>($B$11*$K$9+$C$11*$K$9+$F$11*((DA680+CS680)/MAX(DA680+CS680+DB680, 0.1)*$P$9+DB680/MAX(DA680+CS680+DB680, 0.1)*$Q$9))/($B$11+$C$11+$F$11)</f>
        <v>0</v>
      </c>
      <c r="BR680">
        <v>6</v>
      </c>
      <c r="BS680">
        <v>0.5</v>
      </c>
      <c r="BT680" t="s">
        <v>293</v>
      </c>
      <c r="BU680">
        <v>2</v>
      </c>
      <c r="BV680">
        <v>1626127639.6</v>
      </c>
      <c r="BW680">
        <v>400.960333333333</v>
      </c>
      <c r="BX680">
        <v>419.973666666667</v>
      </c>
      <c r="BY680">
        <v>23.0205333333333</v>
      </c>
      <c r="BZ680">
        <v>15.3928666666667</v>
      </c>
      <c r="CA680">
        <v>398.832333333333</v>
      </c>
      <c r="CB680">
        <v>22.9096</v>
      </c>
      <c r="CC680">
        <v>900.002</v>
      </c>
      <c r="CD680">
        <v>100.773</v>
      </c>
      <c r="CE680">
        <v>0.114452333333333</v>
      </c>
      <c r="CF680">
        <v>38.0877</v>
      </c>
      <c r="CG680">
        <v>35.1832333333333</v>
      </c>
      <c r="CH680">
        <v>999.9</v>
      </c>
      <c r="CI680">
        <v>0</v>
      </c>
      <c r="CJ680">
        <v>0</v>
      </c>
      <c r="CK680">
        <v>10015.6</v>
      </c>
      <c r="CL680">
        <v>0</v>
      </c>
      <c r="CM680">
        <v>0.221023</v>
      </c>
      <c r="CN680">
        <v>1459.94333333333</v>
      </c>
      <c r="CO680">
        <v>0.972995333333333</v>
      </c>
      <c r="CP680">
        <v>0.0270044666666667</v>
      </c>
      <c r="CQ680">
        <v>0</v>
      </c>
      <c r="CR680">
        <v>879.498333333333</v>
      </c>
      <c r="CS680">
        <v>4.99999</v>
      </c>
      <c r="CT680">
        <v>12987.9</v>
      </c>
      <c r="CU680">
        <v>12727.8333333333</v>
      </c>
      <c r="CV680">
        <v>42.375</v>
      </c>
      <c r="CW680">
        <v>43.437</v>
      </c>
      <c r="CX680">
        <v>43.062</v>
      </c>
      <c r="CY680">
        <v>43.312</v>
      </c>
      <c r="CZ680">
        <v>45.312</v>
      </c>
      <c r="DA680">
        <v>1415.65333333333</v>
      </c>
      <c r="DB680">
        <v>39.29</v>
      </c>
      <c r="DC680">
        <v>0</v>
      </c>
      <c r="DD680">
        <v>1626127650.1</v>
      </c>
      <c r="DE680">
        <v>0</v>
      </c>
      <c r="DF680">
        <v>879.671769230769</v>
      </c>
      <c r="DG680">
        <v>-3.29969229594386</v>
      </c>
      <c r="DH680">
        <v>-39.5247863495189</v>
      </c>
      <c r="DI680">
        <v>12992.5730769231</v>
      </c>
      <c r="DJ680">
        <v>15</v>
      </c>
      <c r="DK680">
        <v>1626126261</v>
      </c>
      <c r="DL680" t="s">
        <v>294</v>
      </c>
      <c r="DM680">
        <v>1626126255</v>
      </c>
      <c r="DN680">
        <v>1626126261</v>
      </c>
      <c r="DO680">
        <v>7</v>
      </c>
      <c r="DP680">
        <v>0.339</v>
      </c>
      <c r="DQ680">
        <v>0.02</v>
      </c>
      <c r="DR680">
        <v>2.158</v>
      </c>
      <c r="DS680">
        <v>-0.064</v>
      </c>
      <c r="DT680">
        <v>420</v>
      </c>
      <c r="DU680">
        <v>4</v>
      </c>
      <c r="DV680">
        <v>0.09</v>
      </c>
      <c r="DW680">
        <v>0.05</v>
      </c>
      <c r="DX680">
        <v>-19.0415682926829</v>
      </c>
      <c r="DY680">
        <v>0.0916912891985547</v>
      </c>
      <c r="DZ680">
        <v>0.0186888702894212</v>
      </c>
      <c r="EA680">
        <v>1</v>
      </c>
      <c r="EB680">
        <v>879.837852941176</v>
      </c>
      <c r="EC680">
        <v>-2.7437548617532</v>
      </c>
      <c r="ED680">
        <v>0.360759911392353</v>
      </c>
      <c r="EE680">
        <v>1</v>
      </c>
      <c r="EF680">
        <v>7.57245170731707</v>
      </c>
      <c r="EG680">
        <v>0.243186062717771</v>
      </c>
      <c r="EH680">
        <v>0.0256012802559482</v>
      </c>
      <c r="EI680">
        <v>0</v>
      </c>
      <c r="EJ680">
        <v>2</v>
      </c>
      <c r="EK680">
        <v>3</v>
      </c>
      <c r="EL680" t="s">
        <v>340</v>
      </c>
      <c r="EM680">
        <v>100</v>
      </c>
      <c r="EN680">
        <v>100</v>
      </c>
      <c r="EO680">
        <v>2.128</v>
      </c>
      <c r="EP680">
        <v>0.1111</v>
      </c>
      <c r="EQ680">
        <v>1.36772170046793</v>
      </c>
      <c r="ER680">
        <v>0.00225868272383977</v>
      </c>
      <c r="ES680">
        <v>-9.96746185667655e-07</v>
      </c>
      <c r="ET680">
        <v>2.83711317370827e-10</v>
      </c>
      <c r="EU680">
        <v>-0.063082517618382</v>
      </c>
      <c r="EV680">
        <v>-0.00217948432402501</v>
      </c>
      <c r="EW680">
        <v>0.000453263451741206</v>
      </c>
      <c r="EX680">
        <v>-1.16319206543697e-06</v>
      </c>
      <c r="EY680">
        <v>-2</v>
      </c>
      <c r="EZ680">
        <v>2196</v>
      </c>
      <c r="FA680">
        <v>1</v>
      </c>
      <c r="FB680">
        <v>25</v>
      </c>
      <c r="FC680">
        <v>23.1</v>
      </c>
      <c r="FD680">
        <v>23</v>
      </c>
      <c r="FE680">
        <v>18</v>
      </c>
      <c r="FF680">
        <v>953.066</v>
      </c>
      <c r="FG680">
        <v>442.464</v>
      </c>
      <c r="FH680">
        <v>46.6194</v>
      </c>
      <c r="FI680">
        <v>26.3751</v>
      </c>
      <c r="FJ680">
        <v>30.0005</v>
      </c>
      <c r="FK680">
        <v>26.0962</v>
      </c>
      <c r="FL680">
        <v>26.0902</v>
      </c>
      <c r="FM680">
        <v>25.5481</v>
      </c>
      <c r="FN680">
        <v>17.6022</v>
      </c>
      <c r="FO680">
        <v>0</v>
      </c>
      <c r="FP680">
        <v>47.5</v>
      </c>
      <c r="FQ680">
        <v>420</v>
      </c>
      <c r="FR680">
        <v>15.5585</v>
      </c>
      <c r="FS680">
        <v>101.357</v>
      </c>
      <c r="FT680">
        <v>101.946</v>
      </c>
    </row>
    <row r="681" spans="1:176">
      <c r="A681">
        <v>665</v>
      </c>
      <c r="B681">
        <v>1626127642.6</v>
      </c>
      <c r="C681">
        <v>1328.09999990463</v>
      </c>
      <c r="D681" t="s">
        <v>1624</v>
      </c>
      <c r="E681" t="s">
        <v>1625</v>
      </c>
      <c r="F681">
        <v>1</v>
      </c>
      <c r="I681">
        <v>1626127641.6</v>
      </c>
      <c r="J681">
        <f>(K681)/1000</f>
        <v>0</v>
      </c>
      <c r="K681">
        <f>1000*CC681*AI681*(BY681-BZ681)/(100*BR681*(1000-AI681*BY681))</f>
        <v>0</v>
      </c>
      <c r="L681">
        <f>CC681*AI681*(BX681-BW681*(1000-AI681*BZ681)/(1000-AI681*BY681))/(100*BR681)</f>
        <v>0</v>
      </c>
      <c r="M681">
        <f>BW681 - IF(AI681&gt;1, L681*BR681*100.0/(AK681*CK681), 0)</f>
        <v>0</v>
      </c>
      <c r="N681">
        <f>((T681-J681/2)*M681-L681)/(T681+J681/2)</f>
        <v>0</v>
      </c>
      <c r="O681">
        <f>N681*(CD681+CE681)/1000.0</f>
        <v>0</v>
      </c>
      <c r="P681">
        <f>(BW681 - IF(AI681&gt;1, L681*BR681*100.0/(AK681*CK681), 0))*(CD681+CE681)/1000.0</f>
        <v>0</v>
      </c>
      <c r="Q681">
        <f>2.0/((1/S681-1/R681)+SIGN(S681)*SQRT((1/S681-1/R681)*(1/S681-1/R681) + 4*BS681/((BS681+1)*(BS681+1))*(2*1/S681*1/R681-1/R681*1/R681)))</f>
        <v>0</v>
      </c>
      <c r="R681">
        <f>IF(LEFT(BT681,1)&lt;&gt;"0",IF(LEFT(BT681,1)="1",3.0,BU681),$D$5+$E$5*(CK681*CD681/($K$5*1000))+$F$5*(CK681*CD681/($K$5*1000))*MAX(MIN(BR681,$J$5),$I$5)*MAX(MIN(BR681,$J$5),$I$5)+$G$5*MAX(MIN(BR681,$J$5),$I$5)*(CK681*CD681/($K$5*1000))+$H$5*(CK681*CD681/($K$5*1000))*(CK681*CD681/($K$5*1000)))</f>
        <v>0</v>
      </c>
      <c r="S681">
        <f>J681*(1000-(1000*0.61365*exp(17.502*W681/(240.97+W681))/(CD681+CE681)+BY681)/2)/(1000*0.61365*exp(17.502*W681/(240.97+W681))/(CD681+CE681)-BY681)</f>
        <v>0</v>
      </c>
      <c r="T681">
        <f>1/((BS681+1)/(Q681/1.6)+1/(R681/1.37)) + BS681/((BS681+1)/(Q681/1.6) + BS681/(R681/1.37))</f>
        <v>0</v>
      </c>
      <c r="U681">
        <f>(BN681*BQ681)</f>
        <v>0</v>
      </c>
      <c r="V681">
        <f>(CF681+(U681+2*0.95*5.67E-8*(((CF681+$B$7)+273)^4-(CF681+273)^4)-44100*J681)/(1.84*29.3*R681+8*0.95*5.67E-8*(CF681+273)^3))</f>
        <v>0</v>
      </c>
      <c r="W681">
        <f>($C$7*CG681+$D$7*CH681+$E$7*V681)</f>
        <v>0</v>
      </c>
      <c r="X681">
        <f>0.61365*exp(17.502*W681/(240.97+W681))</f>
        <v>0</v>
      </c>
      <c r="Y681">
        <f>(Z681/AA681*100)</f>
        <v>0</v>
      </c>
      <c r="Z681">
        <f>BY681*(CD681+CE681)/1000</f>
        <v>0</v>
      </c>
      <c r="AA681">
        <f>0.61365*exp(17.502*CF681/(240.97+CF681))</f>
        <v>0</v>
      </c>
      <c r="AB681">
        <f>(X681-BY681*(CD681+CE681)/1000)</f>
        <v>0</v>
      </c>
      <c r="AC681">
        <f>(-J681*44100)</f>
        <v>0</v>
      </c>
      <c r="AD681">
        <f>2*29.3*R681*0.92*(CF681-W681)</f>
        <v>0</v>
      </c>
      <c r="AE681">
        <f>2*0.95*5.67E-8*(((CF681+$B$7)+273)^4-(W681+273)^4)</f>
        <v>0</v>
      </c>
      <c r="AF681">
        <f>U681+AE681+AC681+AD681</f>
        <v>0</v>
      </c>
      <c r="AG681">
        <v>5</v>
      </c>
      <c r="AH681">
        <v>1</v>
      </c>
      <c r="AI681">
        <f>IF(AG681*$H$13&gt;=AK681,1.0,(AK681/(AK681-AG681*$H$13)))</f>
        <v>0</v>
      </c>
      <c r="AJ681">
        <f>(AI681-1)*100</f>
        <v>0</v>
      </c>
      <c r="AK681">
        <f>MAX(0,($B$13+$C$13*CK681)/(1+$D$13*CK681)*CD681/(CF681+273)*$E$13)</f>
        <v>0</v>
      </c>
      <c r="AL681" t="s">
        <v>292</v>
      </c>
      <c r="AM681" t="s">
        <v>292</v>
      </c>
      <c r="AN681">
        <v>0</v>
      </c>
      <c r="AO681">
        <v>0</v>
      </c>
      <c r="AP681">
        <f>1-AN681/AO681</f>
        <v>0</v>
      </c>
      <c r="AQ681">
        <v>0</v>
      </c>
      <c r="AR681" t="s">
        <v>292</v>
      </c>
      <c r="AS681" t="s">
        <v>292</v>
      </c>
      <c r="AT681">
        <v>0</v>
      </c>
      <c r="AU681">
        <v>0</v>
      </c>
      <c r="AV681">
        <f>1-AT681/AU681</f>
        <v>0</v>
      </c>
      <c r="AW681">
        <v>0.5</v>
      </c>
      <c r="AX681">
        <f>BO681</f>
        <v>0</v>
      </c>
      <c r="AY681">
        <f>L681</f>
        <v>0</v>
      </c>
      <c r="AZ681">
        <f>AV681*AW681*AX681</f>
        <v>0</v>
      </c>
      <c r="BA681">
        <f>(AY681-AQ681)/AX681</f>
        <v>0</v>
      </c>
      <c r="BB681">
        <f>(AO681-AU681)/AU681</f>
        <v>0</v>
      </c>
      <c r="BC681">
        <f>AN681/(AP681+AN681/AU681)</f>
        <v>0</v>
      </c>
      <c r="BD681" t="s">
        <v>292</v>
      </c>
      <c r="BE681">
        <v>0</v>
      </c>
      <c r="BF681">
        <f>IF(BE681&lt;&gt;0, BE681, BC681)</f>
        <v>0</v>
      </c>
      <c r="BG681">
        <f>1-BF681/AU681</f>
        <v>0</v>
      </c>
      <c r="BH681">
        <f>(AU681-AT681)/(AU681-BF681)</f>
        <v>0</v>
      </c>
      <c r="BI681">
        <f>(AO681-AU681)/(AO681-BF681)</f>
        <v>0</v>
      </c>
      <c r="BJ681">
        <f>(AU681-AT681)/(AU681-AN681)</f>
        <v>0</v>
      </c>
      <c r="BK681">
        <f>(AO681-AU681)/(AO681-AN681)</f>
        <v>0</v>
      </c>
      <c r="BL681">
        <f>(BH681*BF681/AT681)</f>
        <v>0</v>
      </c>
      <c r="BM681">
        <f>(1-BL681)</f>
        <v>0</v>
      </c>
      <c r="BN681">
        <f>$B$11*CL681+$C$11*CM681+$F$11*CN681*(1-CQ681)</f>
        <v>0</v>
      </c>
      <c r="BO681">
        <f>BN681*BP681</f>
        <v>0</v>
      </c>
      <c r="BP681">
        <f>($B$11*$D$9+$C$11*$D$9+$F$11*((DA681+CS681)/MAX(DA681+CS681+DB681, 0.1)*$I$9+DB681/MAX(DA681+CS681+DB681, 0.1)*$J$9))/($B$11+$C$11+$F$11)</f>
        <v>0</v>
      </c>
      <c r="BQ681">
        <f>($B$11*$K$9+$C$11*$K$9+$F$11*((DA681+CS681)/MAX(DA681+CS681+DB681, 0.1)*$P$9+DB681/MAX(DA681+CS681+DB681, 0.1)*$Q$9))/($B$11+$C$11+$F$11)</f>
        <v>0</v>
      </c>
      <c r="BR681">
        <v>6</v>
      </c>
      <c r="BS681">
        <v>0.5</v>
      </c>
      <c r="BT681" t="s">
        <v>293</v>
      </c>
      <c r="BU681">
        <v>2</v>
      </c>
      <c r="BV681">
        <v>1626127641.6</v>
      </c>
      <c r="BW681">
        <v>400.942</v>
      </c>
      <c r="BX681">
        <v>419.980333333333</v>
      </c>
      <c r="BY681">
        <v>23.0404333333333</v>
      </c>
      <c r="BZ681">
        <v>15.4082</v>
      </c>
      <c r="CA681">
        <v>398.814</v>
      </c>
      <c r="CB681">
        <v>22.9292333333333</v>
      </c>
      <c r="CC681">
        <v>900.035333333333</v>
      </c>
      <c r="CD681">
        <v>100.774</v>
      </c>
      <c r="CE681">
        <v>0.114280333333333</v>
      </c>
      <c r="CF681">
        <v>38.1074333333333</v>
      </c>
      <c r="CG681">
        <v>35.2008666666667</v>
      </c>
      <c r="CH681">
        <v>999.9</v>
      </c>
      <c r="CI681">
        <v>0</v>
      </c>
      <c r="CJ681">
        <v>0</v>
      </c>
      <c r="CK681">
        <v>10011.8666666667</v>
      </c>
      <c r="CL681">
        <v>0</v>
      </c>
      <c r="CM681">
        <v>0.221023</v>
      </c>
      <c r="CN681">
        <v>1460.03</v>
      </c>
      <c r="CO681">
        <v>0.972997</v>
      </c>
      <c r="CP681">
        <v>0.0270029</v>
      </c>
      <c r="CQ681">
        <v>0</v>
      </c>
      <c r="CR681">
        <v>879.194</v>
      </c>
      <c r="CS681">
        <v>4.99999</v>
      </c>
      <c r="CT681">
        <v>12987.9</v>
      </c>
      <c r="CU681">
        <v>12728.6</v>
      </c>
      <c r="CV681">
        <v>42.375</v>
      </c>
      <c r="CW681">
        <v>43.458</v>
      </c>
      <c r="CX681">
        <v>43.062</v>
      </c>
      <c r="CY681">
        <v>43.312</v>
      </c>
      <c r="CZ681">
        <v>45.312</v>
      </c>
      <c r="DA681">
        <v>1415.74</v>
      </c>
      <c r="DB681">
        <v>39.29</v>
      </c>
      <c r="DC681">
        <v>0</v>
      </c>
      <c r="DD681">
        <v>1626127651.9</v>
      </c>
      <c r="DE681">
        <v>0</v>
      </c>
      <c r="DF681">
        <v>879.56324</v>
      </c>
      <c r="DG681">
        <v>-3.30107689492682</v>
      </c>
      <c r="DH681">
        <v>-38.3230768750066</v>
      </c>
      <c r="DI681">
        <v>12991.252</v>
      </c>
      <c r="DJ681">
        <v>15</v>
      </c>
      <c r="DK681">
        <v>1626126261</v>
      </c>
      <c r="DL681" t="s">
        <v>294</v>
      </c>
      <c r="DM681">
        <v>1626126255</v>
      </c>
      <c r="DN681">
        <v>1626126261</v>
      </c>
      <c r="DO681">
        <v>7</v>
      </c>
      <c r="DP681">
        <v>0.339</v>
      </c>
      <c r="DQ681">
        <v>0.02</v>
      </c>
      <c r="DR681">
        <v>2.158</v>
      </c>
      <c r="DS681">
        <v>-0.064</v>
      </c>
      <c r="DT681">
        <v>420</v>
      </c>
      <c r="DU681">
        <v>4</v>
      </c>
      <c r="DV681">
        <v>0.09</v>
      </c>
      <c r="DW681">
        <v>0.05</v>
      </c>
      <c r="DX681">
        <v>-19.0408682926829</v>
      </c>
      <c r="DY681">
        <v>0.10943414634142</v>
      </c>
      <c r="DZ681">
        <v>0.0185306001248609</v>
      </c>
      <c r="EA681">
        <v>1</v>
      </c>
      <c r="EB681">
        <v>879.732818181818</v>
      </c>
      <c r="EC681">
        <v>-2.93272580986513</v>
      </c>
      <c r="ED681">
        <v>0.369274674360381</v>
      </c>
      <c r="EE681">
        <v>1</v>
      </c>
      <c r="EF681">
        <v>7.58086585365854</v>
      </c>
      <c r="EG681">
        <v>0.285389059233438</v>
      </c>
      <c r="EH681">
        <v>0.0293186496857071</v>
      </c>
      <c r="EI681">
        <v>0</v>
      </c>
      <c r="EJ681">
        <v>2</v>
      </c>
      <c r="EK681">
        <v>3</v>
      </c>
      <c r="EL681" t="s">
        <v>340</v>
      </c>
      <c r="EM681">
        <v>100</v>
      </c>
      <c r="EN681">
        <v>100</v>
      </c>
      <c r="EO681">
        <v>2.128</v>
      </c>
      <c r="EP681">
        <v>0.1114</v>
      </c>
      <c r="EQ681">
        <v>1.36772170046793</v>
      </c>
      <c r="ER681">
        <v>0.00225868272383977</v>
      </c>
      <c r="ES681">
        <v>-9.96746185667655e-07</v>
      </c>
      <c r="ET681">
        <v>2.83711317370827e-10</v>
      </c>
      <c r="EU681">
        <v>-0.063082517618382</v>
      </c>
      <c r="EV681">
        <v>-0.00217948432402501</v>
      </c>
      <c r="EW681">
        <v>0.000453263451741206</v>
      </c>
      <c r="EX681">
        <v>-1.16319206543697e-06</v>
      </c>
      <c r="EY681">
        <v>-2</v>
      </c>
      <c r="EZ681">
        <v>2196</v>
      </c>
      <c r="FA681">
        <v>1</v>
      </c>
      <c r="FB681">
        <v>25</v>
      </c>
      <c r="FC681">
        <v>23.1</v>
      </c>
      <c r="FD681">
        <v>23</v>
      </c>
      <c r="FE681">
        <v>18</v>
      </c>
      <c r="FF681">
        <v>953.406</v>
      </c>
      <c r="FG681">
        <v>442.593</v>
      </c>
      <c r="FH681">
        <v>46.6398</v>
      </c>
      <c r="FI681">
        <v>26.3793</v>
      </c>
      <c r="FJ681">
        <v>30.0006</v>
      </c>
      <c r="FK681">
        <v>26.0992</v>
      </c>
      <c r="FL681">
        <v>26.093</v>
      </c>
      <c r="FM681">
        <v>25.5491</v>
      </c>
      <c r="FN681">
        <v>17.3167</v>
      </c>
      <c r="FO681">
        <v>0</v>
      </c>
      <c r="FP681">
        <v>47.5</v>
      </c>
      <c r="FQ681">
        <v>420</v>
      </c>
      <c r="FR681">
        <v>15.5574</v>
      </c>
      <c r="FS681">
        <v>101.356</v>
      </c>
      <c r="FT681">
        <v>101.945</v>
      </c>
    </row>
    <row r="682" spans="1:176">
      <c r="A682">
        <v>666</v>
      </c>
      <c r="B682">
        <v>1626127644.6</v>
      </c>
      <c r="C682">
        <v>1330.09999990463</v>
      </c>
      <c r="D682" t="s">
        <v>1626</v>
      </c>
      <c r="E682" t="s">
        <v>1627</v>
      </c>
      <c r="F682">
        <v>1</v>
      </c>
      <c r="I682">
        <v>1626127643.6</v>
      </c>
      <c r="J682">
        <f>(K682)/1000</f>
        <v>0</v>
      </c>
      <c r="K682">
        <f>1000*CC682*AI682*(BY682-BZ682)/(100*BR682*(1000-AI682*BY682))</f>
        <v>0</v>
      </c>
      <c r="L682">
        <f>CC682*AI682*(BX682-BW682*(1000-AI682*BZ682)/(1000-AI682*BY682))/(100*BR682)</f>
        <v>0</v>
      </c>
      <c r="M682">
        <f>BW682 - IF(AI682&gt;1, L682*BR682*100.0/(AK682*CK682), 0)</f>
        <v>0</v>
      </c>
      <c r="N682">
        <f>((T682-J682/2)*M682-L682)/(T682+J682/2)</f>
        <v>0</v>
      </c>
      <c r="O682">
        <f>N682*(CD682+CE682)/1000.0</f>
        <v>0</v>
      </c>
      <c r="P682">
        <f>(BW682 - IF(AI682&gt;1, L682*BR682*100.0/(AK682*CK682), 0))*(CD682+CE682)/1000.0</f>
        <v>0</v>
      </c>
      <c r="Q682">
        <f>2.0/((1/S682-1/R682)+SIGN(S682)*SQRT((1/S682-1/R682)*(1/S682-1/R682) + 4*BS682/((BS682+1)*(BS682+1))*(2*1/S682*1/R682-1/R682*1/R682)))</f>
        <v>0</v>
      </c>
      <c r="R682">
        <f>IF(LEFT(BT682,1)&lt;&gt;"0",IF(LEFT(BT682,1)="1",3.0,BU682),$D$5+$E$5*(CK682*CD682/($K$5*1000))+$F$5*(CK682*CD682/($K$5*1000))*MAX(MIN(BR682,$J$5),$I$5)*MAX(MIN(BR682,$J$5),$I$5)+$G$5*MAX(MIN(BR682,$J$5),$I$5)*(CK682*CD682/($K$5*1000))+$H$5*(CK682*CD682/($K$5*1000))*(CK682*CD682/($K$5*1000)))</f>
        <v>0</v>
      </c>
      <c r="S682">
        <f>J682*(1000-(1000*0.61365*exp(17.502*W682/(240.97+W682))/(CD682+CE682)+BY682)/2)/(1000*0.61365*exp(17.502*W682/(240.97+W682))/(CD682+CE682)-BY682)</f>
        <v>0</v>
      </c>
      <c r="T682">
        <f>1/((BS682+1)/(Q682/1.6)+1/(R682/1.37)) + BS682/((BS682+1)/(Q682/1.6) + BS682/(R682/1.37))</f>
        <v>0</v>
      </c>
      <c r="U682">
        <f>(BN682*BQ682)</f>
        <v>0</v>
      </c>
      <c r="V682">
        <f>(CF682+(U682+2*0.95*5.67E-8*(((CF682+$B$7)+273)^4-(CF682+273)^4)-44100*J682)/(1.84*29.3*R682+8*0.95*5.67E-8*(CF682+273)^3))</f>
        <v>0</v>
      </c>
      <c r="W682">
        <f>($C$7*CG682+$D$7*CH682+$E$7*V682)</f>
        <v>0</v>
      </c>
      <c r="X682">
        <f>0.61365*exp(17.502*W682/(240.97+W682))</f>
        <v>0</v>
      </c>
      <c r="Y682">
        <f>(Z682/AA682*100)</f>
        <v>0</v>
      </c>
      <c r="Z682">
        <f>BY682*(CD682+CE682)/1000</f>
        <v>0</v>
      </c>
      <c r="AA682">
        <f>0.61365*exp(17.502*CF682/(240.97+CF682))</f>
        <v>0</v>
      </c>
      <c r="AB682">
        <f>(X682-BY682*(CD682+CE682)/1000)</f>
        <v>0</v>
      </c>
      <c r="AC682">
        <f>(-J682*44100)</f>
        <v>0</v>
      </c>
      <c r="AD682">
        <f>2*29.3*R682*0.92*(CF682-W682)</f>
        <v>0</v>
      </c>
      <c r="AE682">
        <f>2*0.95*5.67E-8*(((CF682+$B$7)+273)^4-(W682+273)^4)</f>
        <v>0</v>
      </c>
      <c r="AF682">
        <f>U682+AE682+AC682+AD682</f>
        <v>0</v>
      </c>
      <c r="AG682">
        <v>5</v>
      </c>
      <c r="AH682">
        <v>1</v>
      </c>
      <c r="AI682">
        <f>IF(AG682*$H$13&gt;=AK682,1.0,(AK682/(AK682-AG682*$H$13)))</f>
        <v>0</v>
      </c>
      <c r="AJ682">
        <f>(AI682-1)*100</f>
        <v>0</v>
      </c>
      <c r="AK682">
        <f>MAX(0,($B$13+$C$13*CK682)/(1+$D$13*CK682)*CD682/(CF682+273)*$E$13)</f>
        <v>0</v>
      </c>
      <c r="AL682" t="s">
        <v>292</v>
      </c>
      <c r="AM682" t="s">
        <v>292</v>
      </c>
      <c r="AN682">
        <v>0</v>
      </c>
      <c r="AO682">
        <v>0</v>
      </c>
      <c r="AP682">
        <f>1-AN682/AO682</f>
        <v>0</v>
      </c>
      <c r="AQ682">
        <v>0</v>
      </c>
      <c r="AR682" t="s">
        <v>292</v>
      </c>
      <c r="AS682" t="s">
        <v>292</v>
      </c>
      <c r="AT682">
        <v>0</v>
      </c>
      <c r="AU682">
        <v>0</v>
      </c>
      <c r="AV682">
        <f>1-AT682/AU682</f>
        <v>0</v>
      </c>
      <c r="AW682">
        <v>0.5</v>
      </c>
      <c r="AX682">
        <f>BO682</f>
        <v>0</v>
      </c>
      <c r="AY682">
        <f>L682</f>
        <v>0</v>
      </c>
      <c r="AZ682">
        <f>AV682*AW682*AX682</f>
        <v>0</v>
      </c>
      <c r="BA682">
        <f>(AY682-AQ682)/AX682</f>
        <v>0</v>
      </c>
      <c r="BB682">
        <f>(AO682-AU682)/AU682</f>
        <v>0</v>
      </c>
      <c r="BC682">
        <f>AN682/(AP682+AN682/AU682)</f>
        <v>0</v>
      </c>
      <c r="BD682" t="s">
        <v>292</v>
      </c>
      <c r="BE682">
        <v>0</v>
      </c>
      <c r="BF682">
        <f>IF(BE682&lt;&gt;0, BE682, BC682)</f>
        <v>0</v>
      </c>
      <c r="BG682">
        <f>1-BF682/AU682</f>
        <v>0</v>
      </c>
      <c r="BH682">
        <f>(AU682-AT682)/(AU682-BF682)</f>
        <v>0</v>
      </c>
      <c r="BI682">
        <f>(AO682-AU682)/(AO682-BF682)</f>
        <v>0</v>
      </c>
      <c r="BJ682">
        <f>(AU682-AT682)/(AU682-AN682)</f>
        <v>0</v>
      </c>
      <c r="BK682">
        <f>(AO682-AU682)/(AO682-AN682)</f>
        <v>0</v>
      </c>
      <c r="BL682">
        <f>(BH682*BF682/AT682)</f>
        <v>0</v>
      </c>
      <c r="BM682">
        <f>(1-BL682)</f>
        <v>0</v>
      </c>
      <c r="BN682">
        <f>$B$11*CL682+$C$11*CM682+$F$11*CN682*(1-CQ682)</f>
        <v>0</v>
      </c>
      <c r="BO682">
        <f>BN682*BP682</f>
        <v>0</v>
      </c>
      <c r="BP682">
        <f>($B$11*$D$9+$C$11*$D$9+$F$11*((DA682+CS682)/MAX(DA682+CS682+DB682, 0.1)*$I$9+DB682/MAX(DA682+CS682+DB682, 0.1)*$J$9))/($B$11+$C$11+$F$11)</f>
        <v>0</v>
      </c>
      <c r="BQ682">
        <f>($B$11*$K$9+$C$11*$K$9+$F$11*((DA682+CS682)/MAX(DA682+CS682+DB682, 0.1)*$P$9+DB682/MAX(DA682+CS682+DB682, 0.1)*$Q$9))/($B$11+$C$11+$F$11)</f>
        <v>0</v>
      </c>
      <c r="BR682">
        <v>6</v>
      </c>
      <c r="BS682">
        <v>0.5</v>
      </c>
      <c r="BT682" t="s">
        <v>293</v>
      </c>
      <c r="BU682">
        <v>2</v>
      </c>
      <c r="BV682">
        <v>1626127643.6</v>
      </c>
      <c r="BW682">
        <v>400.916333333333</v>
      </c>
      <c r="BX682">
        <v>419.947</v>
      </c>
      <c r="BY682">
        <v>23.0678333333333</v>
      </c>
      <c r="BZ682">
        <v>15.4375666666667</v>
      </c>
      <c r="CA682">
        <v>398.788333333333</v>
      </c>
      <c r="CB682">
        <v>22.9561666666667</v>
      </c>
      <c r="CC682">
        <v>899.991666666667</v>
      </c>
      <c r="CD682">
        <v>100.773666666667</v>
      </c>
      <c r="CE682">
        <v>0.114626666666667</v>
      </c>
      <c r="CF682">
        <v>38.1284666666667</v>
      </c>
      <c r="CG682">
        <v>35.2125333333333</v>
      </c>
      <c r="CH682">
        <v>999.9</v>
      </c>
      <c r="CI682">
        <v>0</v>
      </c>
      <c r="CJ682">
        <v>0</v>
      </c>
      <c r="CK682">
        <v>9987.07333333333</v>
      </c>
      <c r="CL682">
        <v>0</v>
      </c>
      <c r="CM682">
        <v>0.221023</v>
      </c>
      <c r="CN682">
        <v>1460.02333333333</v>
      </c>
      <c r="CO682">
        <v>0.972997</v>
      </c>
      <c r="CP682">
        <v>0.0270029</v>
      </c>
      <c r="CQ682">
        <v>0</v>
      </c>
      <c r="CR682">
        <v>879.278333333333</v>
      </c>
      <c r="CS682">
        <v>4.99999</v>
      </c>
      <c r="CT682">
        <v>12986.1333333333</v>
      </c>
      <c r="CU682">
        <v>12728.5333333333</v>
      </c>
      <c r="CV682">
        <v>42.4163333333333</v>
      </c>
      <c r="CW682">
        <v>43.458</v>
      </c>
      <c r="CX682">
        <v>43.062</v>
      </c>
      <c r="CY682">
        <v>43.312</v>
      </c>
      <c r="CZ682">
        <v>45.312</v>
      </c>
      <c r="DA682">
        <v>1415.73333333333</v>
      </c>
      <c r="DB682">
        <v>39.29</v>
      </c>
      <c r="DC682">
        <v>0</v>
      </c>
      <c r="DD682">
        <v>1626127653.7</v>
      </c>
      <c r="DE682">
        <v>0</v>
      </c>
      <c r="DF682">
        <v>879.486384615385</v>
      </c>
      <c r="DG682">
        <v>-2.75705981452322</v>
      </c>
      <c r="DH682">
        <v>-37.3435897733647</v>
      </c>
      <c r="DI682">
        <v>12990.2423076923</v>
      </c>
      <c r="DJ682">
        <v>15</v>
      </c>
      <c r="DK682">
        <v>1626126261</v>
      </c>
      <c r="DL682" t="s">
        <v>294</v>
      </c>
      <c r="DM682">
        <v>1626126255</v>
      </c>
      <c r="DN682">
        <v>1626126261</v>
      </c>
      <c r="DO682">
        <v>7</v>
      </c>
      <c r="DP682">
        <v>0.339</v>
      </c>
      <c r="DQ682">
        <v>0.02</v>
      </c>
      <c r="DR682">
        <v>2.158</v>
      </c>
      <c r="DS682">
        <v>-0.064</v>
      </c>
      <c r="DT682">
        <v>420</v>
      </c>
      <c r="DU682">
        <v>4</v>
      </c>
      <c r="DV682">
        <v>0.09</v>
      </c>
      <c r="DW682">
        <v>0.05</v>
      </c>
      <c r="DX682">
        <v>-19.0420048780488</v>
      </c>
      <c r="DY682">
        <v>0.106471777003456</v>
      </c>
      <c r="DZ682">
        <v>0.0188438118356481</v>
      </c>
      <c r="EA682">
        <v>1</v>
      </c>
      <c r="EB682">
        <v>879.654057142857</v>
      </c>
      <c r="EC682">
        <v>-2.88402190993787</v>
      </c>
      <c r="ED682">
        <v>0.376756377734028</v>
      </c>
      <c r="EE682">
        <v>1</v>
      </c>
      <c r="EF682">
        <v>7.58986268292683</v>
      </c>
      <c r="EG682">
        <v>0.288393658536597</v>
      </c>
      <c r="EH682">
        <v>0.0295984942781488</v>
      </c>
      <c r="EI682">
        <v>0</v>
      </c>
      <c r="EJ682">
        <v>2</v>
      </c>
      <c r="EK682">
        <v>3</v>
      </c>
      <c r="EL682" t="s">
        <v>340</v>
      </c>
      <c r="EM682">
        <v>100</v>
      </c>
      <c r="EN682">
        <v>100</v>
      </c>
      <c r="EO682">
        <v>2.128</v>
      </c>
      <c r="EP682">
        <v>0.1119</v>
      </c>
      <c r="EQ682">
        <v>1.36772170046793</v>
      </c>
      <c r="ER682">
        <v>0.00225868272383977</v>
      </c>
      <c r="ES682">
        <v>-9.96746185667655e-07</v>
      </c>
      <c r="ET682">
        <v>2.83711317370827e-10</v>
      </c>
      <c r="EU682">
        <v>-0.063082517618382</v>
      </c>
      <c r="EV682">
        <v>-0.00217948432402501</v>
      </c>
      <c r="EW682">
        <v>0.000453263451741206</v>
      </c>
      <c r="EX682">
        <v>-1.16319206543697e-06</v>
      </c>
      <c r="EY682">
        <v>-2</v>
      </c>
      <c r="EZ682">
        <v>2196</v>
      </c>
      <c r="FA682">
        <v>1</v>
      </c>
      <c r="FB682">
        <v>25</v>
      </c>
      <c r="FC682">
        <v>23.2</v>
      </c>
      <c r="FD682">
        <v>23.1</v>
      </c>
      <c r="FE682">
        <v>18</v>
      </c>
      <c r="FF682">
        <v>953.49</v>
      </c>
      <c r="FG682">
        <v>442.707</v>
      </c>
      <c r="FH682">
        <v>46.6598</v>
      </c>
      <c r="FI682">
        <v>26.3826</v>
      </c>
      <c r="FJ682">
        <v>30.0008</v>
      </c>
      <c r="FK682">
        <v>26.1025</v>
      </c>
      <c r="FL682">
        <v>26.0958</v>
      </c>
      <c r="FM682">
        <v>25.5507</v>
      </c>
      <c r="FN682">
        <v>17.3167</v>
      </c>
      <c r="FO682">
        <v>0</v>
      </c>
      <c r="FP682">
        <v>47.5</v>
      </c>
      <c r="FQ682">
        <v>420</v>
      </c>
      <c r="FR682">
        <v>15.5633</v>
      </c>
      <c r="FS682">
        <v>101.357</v>
      </c>
      <c r="FT682">
        <v>101.945</v>
      </c>
    </row>
    <row r="683" spans="1:176">
      <c r="A683">
        <v>667</v>
      </c>
      <c r="B683">
        <v>1626127646.6</v>
      </c>
      <c r="C683">
        <v>1332.09999990463</v>
      </c>
      <c r="D683" t="s">
        <v>1628</v>
      </c>
      <c r="E683" t="s">
        <v>1629</v>
      </c>
      <c r="F683">
        <v>1</v>
      </c>
      <c r="I683">
        <v>1626127645.6</v>
      </c>
      <c r="J683">
        <f>(K683)/1000</f>
        <v>0</v>
      </c>
      <c r="K683">
        <f>1000*CC683*AI683*(BY683-BZ683)/(100*BR683*(1000-AI683*BY683))</f>
        <v>0</v>
      </c>
      <c r="L683">
        <f>CC683*AI683*(BX683-BW683*(1000-AI683*BZ683)/(1000-AI683*BY683))/(100*BR683)</f>
        <v>0</v>
      </c>
      <c r="M683">
        <f>BW683 - IF(AI683&gt;1, L683*BR683*100.0/(AK683*CK683), 0)</f>
        <v>0</v>
      </c>
      <c r="N683">
        <f>((T683-J683/2)*M683-L683)/(T683+J683/2)</f>
        <v>0</v>
      </c>
      <c r="O683">
        <f>N683*(CD683+CE683)/1000.0</f>
        <v>0</v>
      </c>
      <c r="P683">
        <f>(BW683 - IF(AI683&gt;1, L683*BR683*100.0/(AK683*CK683), 0))*(CD683+CE683)/1000.0</f>
        <v>0</v>
      </c>
      <c r="Q683">
        <f>2.0/((1/S683-1/R683)+SIGN(S683)*SQRT((1/S683-1/R683)*(1/S683-1/R683) + 4*BS683/((BS683+1)*(BS683+1))*(2*1/S683*1/R683-1/R683*1/R683)))</f>
        <v>0</v>
      </c>
      <c r="R683">
        <f>IF(LEFT(BT683,1)&lt;&gt;"0",IF(LEFT(BT683,1)="1",3.0,BU683),$D$5+$E$5*(CK683*CD683/($K$5*1000))+$F$5*(CK683*CD683/($K$5*1000))*MAX(MIN(BR683,$J$5),$I$5)*MAX(MIN(BR683,$J$5),$I$5)+$G$5*MAX(MIN(BR683,$J$5),$I$5)*(CK683*CD683/($K$5*1000))+$H$5*(CK683*CD683/($K$5*1000))*(CK683*CD683/($K$5*1000)))</f>
        <v>0</v>
      </c>
      <c r="S683">
        <f>J683*(1000-(1000*0.61365*exp(17.502*W683/(240.97+W683))/(CD683+CE683)+BY683)/2)/(1000*0.61365*exp(17.502*W683/(240.97+W683))/(CD683+CE683)-BY683)</f>
        <v>0</v>
      </c>
      <c r="T683">
        <f>1/((BS683+1)/(Q683/1.6)+1/(R683/1.37)) + BS683/((BS683+1)/(Q683/1.6) + BS683/(R683/1.37))</f>
        <v>0</v>
      </c>
      <c r="U683">
        <f>(BN683*BQ683)</f>
        <v>0</v>
      </c>
      <c r="V683">
        <f>(CF683+(U683+2*0.95*5.67E-8*(((CF683+$B$7)+273)^4-(CF683+273)^4)-44100*J683)/(1.84*29.3*R683+8*0.95*5.67E-8*(CF683+273)^3))</f>
        <v>0</v>
      </c>
      <c r="W683">
        <f>($C$7*CG683+$D$7*CH683+$E$7*V683)</f>
        <v>0</v>
      </c>
      <c r="X683">
        <f>0.61365*exp(17.502*W683/(240.97+W683))</f>
        <v>0</v>
      </c>
      <c r="Y683">
        <f>(Z683/AA683*100)</f>
        <v>0</v>
      </c>
      <c r="Z683">
        <f>BY683*(CD683+CE683)/1000</f>
        <v>0</v>
      </c>
      <c r="AA683">
        <f>0.61365*exp(17.502*CF683/(240.97+CF683))</f>
        <v>0</v>
      </c>
      <c r="AB683">
        <f>(X683-BY683*(CD683+CE683)/1000)</f>
        <v>0</v>
      </c>
      <c r="AC683">
        <f>(-J683*44100)</f>
        <v>0</v>
      </c>
      <c r="AD683">
        <f>2*29.3*R683*0.92*(CF683-W683)</f>
        <v>0</v>
      </c>
      <c r="AE683">
        <f>2*0.95*5.67E-8*(((CF683+$B$7)+273)^4-(W683+273)^4)</f>
        <v>0</v>
      </c>
      <c r="AF683">
        <f>U683+AE683+AC683+AD683</f>
        <v>0</v>
      </c>
      <c r="AG683">
        <v>5</v>
      </c>
      <c r="AH683">
        <v>1</v>
      </c>
      <c r="AI683">
        <f>IF(AG683*$H$13&gt;=AK683,1.0,(AK683/(AK683-AG683*$H$13)))</f>
        <v>0</v>
      </c>
      <c r="AJ683">
        <f>(AI683-1)*100</f>
        <v>0</v>
      </c>
      <c r="AK683">
        <f>MAX(0,($B$13+$C$13*CK683)/(1+$D$13*CK683)*CD683/(CF683+273)*$E$13)</f>
        <v>0</v>
      </c>
      <c r="AL683" t="s">
        <v>292</v>
      </c>
      <c r="AM683" t="s">
        <v>292</v>
      </c>
      <c r="AN683">
        <v>0</v>
      </c>
      <c r="AO683">
        <v>0</v>
      </c>
      <c r="AP683">
        <f>1-AN683/AO683</f>
        <v>0</v>
      </c>
      <c r="AQ683">
        <v>0</v>
      </c>
      <c r="AR683" t="s">
        <v>292</v>
      </c>
      <c r="AS683" t="s">
        <v>292</v>
      </c>
      <c r="AT683">
        <v>0</v>
      </c>
      <c r="AU683">
        <v>0</v>
      </c>
      <c r="AV683">
        <f>1-AT683/AU683</f>
        <v>0</v>
      </c>
      <c r="AW683">
        <v>0.5</v>
      </c>
      <c r="AX683">
        <f>BO683</f>
        <v>0</v>
      </c>
      <c r="AY683">
        <f>L683</f>
        <v>0</v>
      </c>
      <c r="AZ683">
        <f>AV683*AW683*AX683</f>
        <v>0</v>
      </c>
      <c r="BA683">
        <f>(AY683-AQ683)/AX683</f>
        <v>0</v>
      </c>
      <c r="BB683">
        <f>(AO683-AU683)/AU683</f>
        <v>0</v>
      </c>
      <c r="BC683">
        <f>AN683/(AP683+AN683/AU683)</f>
        <v>0</v>
      </c>
      <c r="BD683" t="s">
        <v>292</v>
      </c>
      <c r="BE683">
        <v>0</v>
      </c>
      <c r="BF683">
        <f>IF(BE683&lt;&gt;0, BE683, BC683)</f>
        <v>0</v>
      </c>
      <c r="BG683">
        <f>1-BF683/AU683</f>
        <v>0</v>
      </c>
      <c r="BH683">
        <f>(AU683-AT683)/(AU683-BF683)</f>
        <v>0</v>
      </c>
      <c r="BI683">
        <f>(AO683-AU683)/(AO683-BF683)</f>
        <v>0</v>
      </c>
      <c r="BJ683">
        <f>(AU683-AT683)/(AU683-AN683)</f>
        <v>0</v>
      </c>
      <c r="BK683">
        <f>(AO683-AU683)/(AO683-AN683)</f>
        <v>0</v>
      </c>
      <c r="BL683">
        <f>(BH683*BF683/AT683)</f>
        <v>0</v>
      </c>
      <c r="BM683">
        <f>(1-BL683)</f>
        <v>0</v>
      </c>
      <c r="BN683">
        <f>$B$11*CL683+$C$11*CM683+$F$11*CN683*(1-CQ683)</f>
        <v>0</v>
      </c>
      <c r="BO683">
        <f>BN683*BP683</f>
        <v>0</v>
      </c>
      <c r="BP683">
        <f>($B$11*$D$9+$C$11*$D$9+$F$11*((DA683+CS683)/MAX(DA683+CS683+DB683, 0.1)*$I$9+DB683/MAX(DA683+CS683+DB683, 0.1)*$J$9))/($B$11+$C$11+$F$11)</f>
        <v>0</v>
      </c>
      <c r="BQ683">
        <f>($B$11*$K$9+$C$11*$K$9+$F$11*((DA683+CS683)/MAX(DA683+CS683+DB683, 0.1)*$P$9+DB683/MAX(DA683+CS683+DB683, 0.1)*$Q$9))/($B$11+$C$11+$F$11)</f>
        <v>0</v>
      </c>
      <c r="BR683">
        <v>6</v>
      </c>
      <c r="BS683">
        <v>0.5</v>
      </c>
      <c r="BT683" t="s">
        <v>293</v>
      </c>
      <c r="BU683">
        <v>2</v>
      </c>
      <c r="BV683">
        <v>1626127645.6</v>
      </c>
      <c r="BW683">
        <v>400.903</v>
      </c>
      <c r="BX683">
        <v>419.914</v>
      </c>
      <c r="BY683">
        <v>23.0943</v>
      </c>
      <c r="BZ683">
        <v>15.4695666666667</v>
      </c>
      <c r="CA683">
        <v>398.775</v>
      </c>
      <c r="CB683">
        <v>22.9822</v>
      </c>
      <c r="CC683">
        <v>900.030333333333</v>
      </c>
      <c r="CD683">
        <v>100.773333333333</v>
      </c>
      <c r="CE683">
        <v>0.114424</v>
      </c>
      <c r="CF683">
        <v>38.1474666666667</v>
      </c>
      <c r="CG683">
        <v>35.2249333333333</v>
      </c>
      <c r="CH683">
        <v>999.9</v>
      </c>
      <c r="CI683">
        <v>0</v>
      </c>
      <c r="CJ683">
        <v>0</v>
      </c>
      <c r="CK683">
        <v>10001.8833333333</v>
      </c>
      <c r="CL683">
        <v>0</v>
      </c>
      <c r="CM683">
        <v>0.221023</v>
      </c>
      <c r="CN683">
        <v>1460.02333333333</v>
      </c>
      <c r="CO683">
        <v>0.972997</v>
      </c>
      <c r="CP683">
        <v>0.0270029</v>
      </c>
      <c r="CQ683">
        <v>0</v>
      </c>
      <c r="CR683">
        <v>879.097666666667</v>
      </c>
      <c r="CS683">
        <v>4.99999</v>
      </c>
      <c r="CT683">
        <v>12984.0333333333</v>
      </c>
      <c r="CU683">
        <v>12728.5333333333</v>
      </c>
      <c r="CV683">
        <v>42.375</v>
      </c>
      <c r="CW683">
        <v>43.479</v>
      </c>
      <c r="CX683">
        <v>43.062</v>
      </c>
      <c r="CY683">
        <v>43.312</v>
      </c>
      <c r="CZ683">
        <v>45.312</v>
      </c>
      <c r="DA683">
        <v>1415.73333333333</v>
      </c>
      <c r="DB683">
        <v>39.29</v>
      </c>
      <c r="DC683">
        <v>0</v>
      </c>
      <c r="DD683">
        <v>1626127656.1</v>
      </c>
      <c r="DE683">
        <v>0</v>
      </c>
      <c r="DF683">
        <v>879.358076923077</v>
      </c>
      <c r="DG683">
        <v>-2.81367519804856</v>
      </c>
      <c r="DH683">
        <v>-40.7658119416977</v>
      </c>
      <c r="DI683">
        <v>12988.6692307692</v>
      </c>
      <c r="DJ683">
        <v>15</v>
      </c>
      <c r="DK683">
        <v>1626126261</v>
      </c>
      <c r="DL683" t="s">
        <v>294</v>
      </c>
      <c r="DM683">
        <v>1626126255</v>
      </c>
      <c r="DN683">
        <v>1626126261</v>
      </c>
      <c r="DO683">
        <v>7</v>
      </c>
      <c r="DP683">
        <v>0.339</v>
      </c>
      <c r="DQ683">
        <v>0.02</v>
      </c>
      <c r="DR683">
        <v>2.158</v>
      </c>
      <c r="DS683">
        <v>-0.064</v>
      </c>
      <c r="DT683">
        <v>420</v>
      </c>
      <c r="DU683">
        <v>4</v>
      </c>
      <c r="DV683">
        <v>0.09</v>
      </c>
      <c r="DW683">
        <v>0.05</v>
      </c>
      <c r="DX683">
        <v>-19.0375024390244</v>
      </c>
      <c r="DY683">
        <v>0.109398606271754</v>
      </c>
      <c r="DZ683">
        <v>0.0183806564256153</v>
      </c>
      <c r="EA683">
        <v>1</v>
      </c>
      <c r="EB683">
        <v>879.542090909091</v>
      </c>
      <c r="EC683">
        <v>-2.82010502096192</v>
      </c>
      <c r="ED683">
        <v>0.367283505692422</v>
      </c>
      <c r="EE683">
        <v>1</v>
      </c>
      <c r="EF683">
        <v>7.59726731707317</v>
      </c>
      <c r="EG683">
        <v>0.267939094076666</v>
      </c>
      <c r="EH683">
        <v>0.0280620389385245</v>
      </c>
      <c r="EI683">
        <v>0</v>
      </c>
      <c r="EJ683">
        <v>2</v>
      </c>
      <c r="EK683">
        <v>3</v>
      </c>
      <c r="EL683" t="s">
        <v>340</v>
      </c>
      <c r="EM683">
        <v>100</v>
      </c>
      <c r="EN683">
        <v>100</v>
      </c>
      <c r="EO683">
        <v>2.128</v>
      </c>
      <c r="EP683">
        <v>0.1124</v>
      </c>
      <c r="EQ683">
        <v>1.36772170046793</v>
      </c>
      <c r="ER683">
        <v>0.00225868272383977</v>
      </c>
      <c r="ES683">
        <v>-9.96746185667655e-07</v>
      </c>
      <c r="ET683">
        <v>2.83711317370827e-10</v>
      </c>
      <c r="EU683">
        <v>-0.063082517618382</v>
      </c>
      <c r="EV683">
        <v>-0.00217948432402501</v>
      </c>
      <c r="EW683">
        <v>0.000453263451741206</v>
      </c>
      <c r="EX683">
        <v>-1.16319206543697e-06</v>
      </c>
      <c r="EY683">
        <v>-2</v>
      </c>
      <c r="EZ683">
        <v>2196</v>
      </c>
      <c r="FA683">
        <v>1</v>
      </c>
      <c r="FB683">
        <v>25</v>
      </c>
      <c r="FC683">
        <v>23.2</v>
      </c>
      <c r="FD683">
        <v>23.1</v>
      </c>
      <c r="FE683">
        <v>18</v>
      </c>
      <c r="FF683">
        <v>953.495</v>
      </c>
      <c r="FG683">
        <v>442.658</v>
      </c>
      <c r="FH683">
        <v>46.6804</v>
      </c>
      <c r="FI683">
        <v>26.3862</v>
      </c>
      <c r="FJ683">
        <v>30.0006</v>
      </c>
      <c r="FK683">
        <v>26.1058</v>
      </c>
      <c r="FL683">
        <v>26.099</v>
      </c>
      <c r="FM683">
        <v>25.5526</v>
      </c>
      <c r="FN683">
        <v>17.3167</v>
      </c>
      <c r="FO683">
        <v>0</v>
      </c>
      <c r="FP683">
        <v>47.5</v>
      </c>
      <c r="FQ683">
        <v>420</v>
      </c>
      <c r="FR683">
        <v>15.5393</v>
      </c>
      <c r="FS683">
        <v>101.357</v>
      </c>
      <c r="FT683">
        <v>101.946</v>
      </c>
    </row>
    <row r="684" spans="1:176">
      <c r="A684">
        <v>668</v>
      </c>
      <c r="B684">
        <v>1626127648.6</v>
      </c>
      <c r="C684">
        <v>1334.09999990463</v>
      </c>
      <c r="D684" t="s">
        <v>1630</v>
      </c>
      <c r="E684" t="s">
        <v>1631</v>
      </c>
      <c r="F684">
        <v>1</v>
      </c>
      <c r="I684">
        <v>1626127647.6</v>
      </c>
      <c r="J684">
        <f>(K684)/1000</f>
        <v>0</v>
      </c>
      <c r="K684">
        <f>1000*CC684*AI684*(BY684-BZ684)/(100*BR684*(1000-AI684*BY684))</f>
        <v>0</v>
      </c>
      <c r="L684">
        <f>CC684*AI684*(BX684-BW684*(1000-AI684*BZ684)/(1000-AI684*BY684))/(100*BR684)</f>
        <v>0</v>
      </c>
      <c r="M684">
        <f>BW684 - IF(AI684&gt;1, L684*BR684*100.0/(AK684*CK684), 0)</f>
        <v>0</v>
      </c>
      <c r="N684">
        <f>((T684-J684/2)*M684-L684)/(T684+J684/2)</f>
        <v>0</v>
      </c>
      <c r="O684">
        <f>N684*(CD684+CE684)/1000.0</f>
        <v>0</v>
      </c>
      <c r="P684">
        <f>(BW684 - IF(AI684&gt;1, L684*BR684*100.0/(AK684*CK684), 0))*(CD684+CE684)/1000.0</f>
        <v>0</v>
      </c>
      <c r="Q684">
        <f>2.0/((1/S684-1/R684)+SIGN(S684)*SQRT((1/S684-1/R684)*(1/S684-1/R684) + 4*BS684/((BS684+1)*(BS684+1))*(2*1/S684*1/R684-1/R684*1/R684)))</f>
        <v>0</v>
      </c>
      <c r="R684">
        <f>IF(LEFT(BT684,1)&lt;&gt;"0",IF(LEFT(BT684,1)="1",3.0,BU684),$D$5+$E$5*(CK684*CD684/($K$5*1000))+$F$5*(CK684*CD684/($K$5*1000))*MAX(MIN(BR684,$J$5),$I$5)*MAX(MIN(BR684,$J$5),$I$5)+$G$5*MAX(MIN(BR684,$J$5),$I$5)*(CK684*CD684/($K$5*1000))+$H$5*(CK684*CD684/($K$5*1000))*(CK684*CD684/($K$5*1000)))</f>
        <v>0</v>
      </c>
      <c r="S684">
        <f>J684*(1000-(1000*0.61365*exp(17.502*W684/(240.97+W684))/(CD684+CE684)+BY684)/2)/(1000*0.61365*exp(17.502*W684/(240.97+W684))/(CD684+CE684)-BY684)</f>
        <v>0</v>
      </c>
      <c r="T684">
        <f>1/((BS684+1)/(Q684/1.6)+1/(R684/1.37)) + BS684/((BS684+1)/(Q684/1.6) + BS684/(R684/1.37))</f>
        <v>0</v>
      </c>
      <c r="U684">
        <f>(BN684*BQ684)</f>
        <v>0</v>
      </c>
      <c r="V684">
        <f>(CF684+(U684+2*0.95*5.67E-8*(((CF684+$B$7)+273)^4-(CF684+273)^4)-44100*J684)/(1.84*29.3*R684+8*0.95*5.67E-8*(CF684+273)^3))</f>
        <v>0</v>
      </c>
      <c r="W684">
        <f>($C$7*CG684+$D$7*CH684+$E$7*V684)</f>
        <v>0</v>
      </c>
      <c r="X684">
        <f>0.61365*exp(17.502*W684/(240.97+W684))</f>
        <v>0</v>
      </c>
      <c r="Y684">
        <f>(Z684/AA684*100)</f>
        <v>0</v>
      </c>
      <c r="Z684">
        <f>BY684*(CD684+CE684)/1000</f>
        <v>0</v>
      </c>
      <c r="AA684">
        <f>0.61365*exp(17.502*CF684/(240.97+CF684))</f>
        <v>0</v>
      </c>
      <c r="AB684">
        <f>(X684-BY684*(CD684+CE684)/1000)</f>
        <v>0</v>
      </c>
      <c r="AC684">
        <f>(-J684*44100)</f>
        <v>0</v>
      </c>
      <c r="AD684">
        <f>2*29.3*R684*0.92*(CF684-W684)</f>
        <v>0</v>
      </c>
      <c r="AE684">
        <f>2*0.95*5.67E-8*(((CF684+$B$7)+273)^4-(W684+273)^4)</f>
        <v>0</v>
      </c>
      <c r="AF684">
        <f>U684+AE684+AC684+AD684</f>
        <v>0</v>
      </c>
      <c r="AG684">
        <v>5</v>
      </c>
      <c r="AH684">
        <v>1</v>
      </c>
      <c r="AI684">
        <f>IF(AG684*$H$13&gt;=AK684,1.0,(AK684/(AK684-AG684*$H$13)))</f>
        <v>0</v>
      </c>
      <c r="AJ684">
        <f>(AI684-1)*100</f>
        <v>0</v>
      </c>
      <c r="AK684">
        <f>MAX(0,($B$13+$C$13*CK684)/(1+$D$13*CK684)*CD684/(CF684+273)*$E$13)</f>
        <v>0</v>
      </c>
      <c r="AL684" t="s">
        <v>292</v>
      </c>
      <c r="AM684" t="s">
        <v>292</v>
      </c>
      <c r="AN684">
        <v>0</v>
      </c>
      <c r="AO684">
        <v>0</v>
      </c>
      <c r="AP684">
        <f>1-AN684/AO684</f>
        <v>0</v>
      </c>
      <c r="AQ684">
        <v>0</v>
      </c>
      <c r="AR684" t="s">
        <v>292</v>
      </c>
      <c r="AS684" t="s">
        <v>292</v>
      </c>
      <c r="AT684">
        <v>0</v>
      </c>
      <c r="AU684">
        <v>0</v>
      </c>
      <c r="AV684">
        <f>1-AT684/AU684</f>
        <v>0</v>
      </c>
      <c r="AW684">
        <v>0.5</v>
      </c>
      <c r="AX684">
        <f>BO684</f>
        <v>0</v>
      </c>
      <c r="AY684">
        <f>L684</f>
        <v>0</v>
      </c>
      <c r="AZ684">
        <f>AV684*AW684*AX684</f>
        <v>0</v>
      </c>
      <c r="BA684">
        <f>(AY684-AQ684)/AX684</f>
        <v>0</v>
      </c>
      <c r="BB684">
        <f>(AO684-AU684)/AU684</f>
        <v>0</v>
      </c>
      <c r="BC684">
        <f>AN684/(AP684+AN684/AU684)</f>
        <v>0</v>
      </c>
      <c r="BD684" t="s">
        <v>292</v>
      </c>
      <c r="BE684">
        <v>0</v>
      </c>
      <c r="BF684">
        <f>IF(BE684&lt;&gt;0, BE684, BC684)</f>
        <v>0</v>
      </c>
      <c r="BG684">
        <f>1-BF684/AU684</f>
        <v>0</v>
      </c>
      <c r="BH684">
        <f>(AU684-AT684)/(AU684-BF684)</f>
        <v>0</v>
      </c>
      <c r="BI684">
        <f>(AO684-AU684)/(AO684-BF684)</f>
        <v>0</v>
      </c>
      <c r="BJ684">
        <f>(AU684-AT684)/(AU684-AN684)</f>
        <v>0</v>
      </c>
      <c r="BK684">
        <f>(AO684-AU684)/(AO684-AN684)</f>
        <v>0</v>
      </c>
      <c r="BL684">
        <f>(BH684*BF684/AT684)</f>
        <v>0</v>
      </c>
      <c r="BM684">
        <f>(1-BL684)</f>
        <v>0</v>
      </c>
      <c r="BN684">
        <f>$B$11*CL684+$C$11*CM684+$F$11*CN684*(1-CQ684)</f>
        <v>0</v>
      </c>
      <c r="BO684">
        <f>BN684*BP684</f>
        <v>0</v>
      </c>
      <c r="BP684">
        <f>($B$11*$D$9+$C$11*$D$9+$F$11*((DA684+CS684)/MAX(DA684+CS684+DB684, 0.1)*$I$9+DB684/MAX(DA684+CS684+DB684, 0.1)*$J$9))/($B$11+$C$11+$F$11)</f>
        <v>0</v>
      </c>
      <c r="BQ684">
        <f>($B$11*$K$9+$C$11*$K$9+$F$11*((DA684+CS684)/MAX(DA684+CS684+DB684, 0.1)*$P$9+DB684/MAX(DA684+CS684+DB684, 0.1)*$Q$9))/($B$11+$C$11+$F$11)</f>
        <v>0</v>
      </c>
      <c r="BR684">
        <v>6</v>
      </c>
      <c r="BS684">
        <v>0.5</v>
      </c>
      <c r="BT684" t="s">
        <v>293</v>
      </c>
      <c r="BU684">
        <v>2</v>
      </c>
      <c r="BV684">
        <v>1626127647.6</v>
      </c>
      <c r="BW684">
        <v>400.889333333333</v>
      </c>
      <c r="BX684">
        <v>419.917666666667</v>
      </c>
      <c r="BY684">
        <v>23.1233333333333</v>
      </c>
      <c r="BZ684">
        <v>15.4915333333333</v>
      </c>
      <c r="CA684">
        <v>398.761333333333</v>
      </c>
      <c r="CB684">
        <v>23.0107333333333</v>
      </c>
      <c r="CC684">
        <v>900.027333333333</v>
      </c>
      <c r="CD684">
        <v>100.774333333333</v>
      </c>
      <c r="CE684">
        <v>0.114764</v>
      </c>
      <c r="CF684">
        <v>38.1626333333333</v>
      </c>
      <c r="CG684">
        <v>35.2419</v>
      </c>
      <c r="CH684">
        <v>999.9</v>
      </c>
      <c r="CI684">
        <v>0</v>
      </c>
      <c r="CJ684">
        <v>0</v>
      </c>
      <c r="CK684">
        <v>10018.9666666667</v>
      </c>
      <c r="CL684">
        <v>0</v>
      </c>
      <c r="CM684">
        <v>0.221023</v>
      </c>
      <c r="CN684">
        <v>1460.01666666667</v>
      </c>
      <c r="CO684">
        <v>0.972997</v>
      </c>
      <c r="CP684">
        <v>0.0270029</v>
      </c>
      <c r="CQ684">
        <v>0</v>
      </c>
      <c r="CR684">
        <v>878.890666666667</v>
      </c>
      <c r="CS684">
        <v>4.99999</v>
      </c>
      <c r="CT684">
        <v>12982.9</v>
      </c>
      <c r="CU684">
        <v>12728.4666666667</v>
      </c>
      <c r="CV684">
        <v>42.3956666666667</v>
      </c>
      <c r="CW684">
        <v>43.5</v>
      </c>
      <c r="CX684">
        <v>43.062</v>
      </c>
      <c r="CY684">
        <v>43.2913333333333</v>
      </c>
      <c r="CZ684">
        <v>45.354</v>
      </c>
      <c r="DA684">
        <v>1415.72666666667</v>
      </c>
      <c r="DB684">
        <v>39.29</v>
      </c>
      <c r="DC684">
        <v>0</v>
      </c>
      <c r="DD684">
        <v>1626127657.9</v>
      </c>
      <c r="DE684">
        <v>0</v>
      </c>
      <c r="DF684">
        <v>879.2616</v>
      </c>
      <c r="DG684">
        <v>-2.9473076724145</v>
      </c>
      <c r="DH684">
        <v>-41.5692307118131</v>
      </c>
      <c r="DI684">
        <v>12987.032</v>
      </c>
      <c r="DJ684">
        <v>15</v>
      </c>
      <c r="DK684">
        <v>1626126261</v>
      </c>
      <c r="DL684" t="s">
        <v>294</v>
      </c>
      <c r="DM684">
        <v>1626126255</v>
      </c>
      <c r="DN684">
        <v>1626126261</v>
      </c>
      <c r="DO684">
        <v>7</v>
      </c>
      <c r="DP684">
        <v>0.339</v>
      </c>
      <c r="DQ684">
        <v>0.02</v>
      </c>
      <c r="DR684">
        <v>2.158</v>
      </c>
      <c r="DS684">
        <v>-0.064</v>
      </c>
      <c r="DT684">
        <v>420</v>
      </c>
      <c r="DU684">
        <v>4</v>
      </c>
      <c r="DV684">
        <v>0.09</v>
      </c>
      <c r="DW684">
        <v>0.05</v>
      </c>
      <c r="DX684">
        <v>-19.0322219512195</v>
      </c>
      <c r="DY684">
        <v>0.0820369337978745</v>
      </c>
      <c r="DZ684">
        <v>0.0162141990197257</v>
      </c>
      <c r="EA684">
        <v>1</v>
      </c>
      <c r="EB684">
        <v>879.452151515152</v>
      </c>
      <c r="EC684">
        <v>-3.03104223691496</v>
      </c>
      <c r="ED684">
        <v>0.378014679946802</v>
      </c>
      <c r="EE684">
        <v>1</v>
      </c>
      <c r="EF684">
        <v>7.6032456097561</v>
      </c>
      <c r="EG684">
        <v>0.253383972125452</v>
      </c>
      <c r="EH684">
        <v>0.0271428042882123</v>
      </c>
      <c r="EI684">
        <v>0</v>
      </c>
      <c r="EJ684">
        <v>2</v>
      </c>
      <c r="EK684">
        <v>3</v>
      </c>
      <c r="EL684" t="s">
        <v>340</v>
      </c>
      <c r="EM684">
        <v>100</v>
      </c>
      <c r="EN684">
        <v>100</v>
      </c>
      <c r="EO684">
        <v>2.128</v>
      </c>
      <c r="EP684">
        <v>0.1128</v>
      </c>
      <c r="EQ684">
        <v>1.36772170046793</v>
      </c>
      <c r="ER684">
        <v>0.00225868272383977</v>
      </c>
      <c r="ES684">
        <v>-9.96746185667655e-07</v>
      </c>
      <c r="ET684">
        <v>2.83711317370827e-10</v>
      </c>
      <c r="EU684">
        <v>-0.063082517618382</v>
      </c>
      <c r="EV684">
        <v>-0.00217948432402501</v>
      </c>
      <c r="EW684">
        <v>0.000453263451741206</v>
      </c>
      <c r="EX684">
        <v>-1.16319206543697e-06</v>
      </c>
      <c r="EY684">
        <v>-2</v>
      </c>
      <c r="EZ684">
        <v>2196</v>
      </c>
      <c r="FA684">
        <v>1</v>
      </c>
      <c r="FB684">
        <v>25</v>
      </c>
      <c r="FC684">
        <v>23.2</v>
      </c>
      <c r="FD684">
        <v>23.1</v>
      </c>
      <c r="FE684">
        <v>18</v>
      </c>
      <c r="FF684">
        <v>953.438</v>
      </c>
      <c r="FG684">
        <v>442.635</v>
      </c>
      <c r="FH684">
        <v>46.7004</v>
      </c>
      <c r="FI684">
        <v>26.3904</v>
      </c>
      <c r="FJ684">
        <v>30.0006</v>
      </c>
      <c r="FK684">
        <v>26.1085</v>
      </c>
      <c r="FL684">
        <v>26.1018</v>
      </c>
      <c r="FM684">
        <v>25.553</v>
      </c>
      <c r="FN684">
        <v>17.3167</v>
      </c>
      <c r="FO684">
        <v>0</v>
      </c>
      <c r="FP684">
        <v>47.5</v>
      </c>
      <c r="FQ684">
        <v>420</v>
      </c>
      <c r="FR684">
        <v>15.5303</v>
      </c>
      <c r="FS684">
        <v>101.356</v>
      </c>
      <c r="FT684">
        <v>101.947</v>
      </c>
    </row>
    <row r="685" spans="1:176">
      <c r="A685">
        <v>669</v>
      </c>
      <c r="B685">
        <v>1626127650.6</v>
      </c>
      <c r="C685">
        <v>1336.09999990463</v>
      </c>
      <c r="D685" t="s">
        <v>1632</v>
      </c>
      <c r="E685" t="s">
        <v>1633</v>
      </c>
      <c r="F685">
        <v>1</v>
      </c>
      <c r="I685">
        <v>1626127649.6</v>
      </c>
      <c r="J685">
        <f>(K685)/1000</f>
        <v>0</v>
      </c>
      <c r="K685">
        <f>1000*CC685*AI685*(BY685-BZ685)/(100*BR685*(1000-AI685*BY685))</f>
        <v>0</v>
      </c>
      <c r="L685">
        <f>CC685*AI685*(BX685-BW685*(1000-AI685*BZ685)/(1000-AI685*BY685))/(100*BR685)</f>
        <v>0</v>
      </c>
      <c r="M685">
        <f>BW685 - IF(AI685&gt;1, L685*BR685*100.0/(AK685*CK685), 0)</f>
        <v>0</v>
      </c>
      <c r="N685">
        <f>((T685-J685/2)*M685-L685)/(T685+J685/2)</f>
        <v>0</v>
      </c>
      <c r="O685">
        <f>N685*(CD685+CE685)/1000.0</f>
        <v>0</v>
      </c>
      <c r="P685">
        <f>(BW685 - IF(AI685&gt;1, L685*BR685*100.0/(AK685*CK685), 0))*(CD685+CE685)/1000.0</f>
        <v>0</v>
      </c>
      <c r="Q685">
        <f>2.0/((1/S685-1/R685)+SIGN(S685)*SQRT((1/S685-1/R685)*(1/S685-1/R685) + 4*BS685/((BS685+1)*(BS685+1))*(2*1/S685*1/R685-1/R685*1/R685)))</f>
        <v>0</v>
      </c>
      <c r="R685">
        <f>IF(LEFT(BT685,1)&lt;&gt;"0",IF(LEFT(BT685,1)="1",3.0,BU685),$D$5+$E$5*(CK685*CD685/($K$5*1000))+$F$5*(CK685*CD685/($K$5*1000))*MAX(MIN(BR685,$J$5),$I$5)*MAX(MIN(BR685,$J$5),$I$5)+$G$5*MAX(MIN(BR685,$J$5),$I$5)*(CK685*CD685/($K$5*1000))+$H$5*(CK685*CD685/($K$5*1000))*(CK685*CD685/($K$5*1000)))</f>
        <v>0</v>
      </c>
      <c r="S685">
        <f>J685*(1000-(1000*0.61365*exp(17.502*W685/(240.97+W685))/(CD685+CE685)+BY685)/2)/(1000*0.61365*exp(17.502*W685/(240.97+W685))/(CD685+CE685)-BY685)</f>
        <v>0</v>
      </c>
      <c r="T685">
        <f>1/((BS685+1)/(Q685/1.6)+1/(R685/1.37)) + BS685/((BS685+1)/(Q685/1.6) + BS685/(R685/1.37))</f>
        <v>0</v>
      </c>
      <c r="U685">
        <f>(BN685*BQ685)</f>
        <v>0</v>
      </c>
      <c r="V685">
        <f>(CF685+(U685+2*0.95*5.67E-8*(((CF685+$B$7)+273)^4-(CF685+273)^4)-44100*J685)/(1.84*29.3*R685+8*0.95*5.67E-8*(CF685+273)^3))</f>
        <v>0</v>
      </c>
      <c r="W685">
        <f>($C$7*CG685+$D$7*CH685+$E$7*V685)</f>
        <v>0</v>
      </c>
      <c r="X685">
        <f>0.61365*exp(17.502*W685/(240.97+W685))</f>
        <v>0</v>
      </c>
      <c r="Y685">
        <f>(Z685/AA685*100)</f>
        <v>0</v>
      </c>
      <c r="Z685">
        <f>BY685*(CD685+CE685)/1000</f>
        <v>0</v>
      </c>
      <c r="AA685">
        <f>0.61365*exp(17.502*CF685/(240.97+CF685))</f>
        <v>0</v>
      </c>
      <c r="AB685">
        <f>(X685-BY685*(CD685+CE685)/1000)</f>
        <v>0</v>
      </c>
      <c r="AC685">
        <f>(-J685*44100)</f>
        <v>0</v>
      </c>
      <c r="AD685">
        <f>2*29.3*R685*0.92*(CF685-W685)</f>
        <v>0</v>
      </c>
      <c r="AE685">
        <f>2*0.95*5.67E-8*(((CF685+$B$7)+273)^4-(W685+273)^4)</f>
        <v>0</v>
      </c>
      <c r="AF685">
        <f>U685+AE685+AC685+AD685</f>
        <v>0</v>
      </c>
      <c r="AG685">
        <v>5</v>
      </c>
      <c r="AH685">
        <v>1</v>
      </c>
      <c r="AI685">
        <f>IF(AG685*$H$13&gt;=AK685,1.0,(AK685/(AK685-AG685*$H$13)))</f>
        <v>0</v>
      </c>
      <c r="AJ685">
        <f>(AI685-1)*100</f>
        <v>0</v>
      </c>
      <c r="AK685">
        <f>MAX(0,($B$13+$C$13*CK685)/(1+$D$13*CK685)*CD685/(CF685+273)*$E$13)</f>
        <v>0</v>
      </c>
      <c r="AL685" t="s">
        <v>292</v>
      </c>
      <c r="AM685" t="s">
        <v>292</v>
      </c>
      <c r="AN685">
        <v>0</v>
      </c>
      <c r="AO685">
        <v>0</v>
      </c>
      <c r="AP685">
        <f>1-AN685/AO685</f>
        <v>0</v>
      </c>
      <c r="AQ685">
        <v>0</v>
      </c>
      <c r="AR685" t="s">
        <v>292</v>
      </c>
      <c r="AS685" t="s">
        <v>292</v>
      </c>
      <c r="AT685">
        <v>0</v>
      </c>
      <c r="AU685">
        <v>0</v>
      </c>
      <c r="AV685">
        <f>1-AT685/AU685</f>
        <v>0</v>
      </c>
      <c r="AW685">
        <v>0.5</v>
      </c>
      <c r="AX685">
        <f>BO685</f>
        <v>0</v>
      </c>
      <c r="AY685">
        <f>L685</f>
        <v>0</v>
      </c>
      <c r="AZ685">
        <f>AV685*AW685*AX685</f>
        <v>0</v>
      </c>
      <c r="BA685">
        <f>(AY685-AQ685)/AX685</f>
        <v>0</v>
      </c>
      <c r="BB685">
        <f>(AO685-AU685)/AU685</f>
        <v>0</v>
      </c>
      <c r="BC685">
        <f>AN685/(AP685+AN685/AU685)</f>
        <v>0</v>
      </c>
      <c r="BD685" t="s">
        <v>292</v>
      </c>
      <c r="BE685">
        <v>0</v>
      </c>
      <c r="BF685">
        <f>IF(BE685&lt;&gt;0, BE685, BC685)</f>
        <v>0</v>
      </c>
      <c r="BG685">
        <f>1-BF685/AU685</f>
        <v>0</v>
      </c>
      <c r="BH685">
        <f>(AU685-AT685)/(AU685-BF685)</f>
        <v>0</v>
      </c>
      <c r="BI685">
        <f>(AO685-AU685)/(AO685-BF685)</f>
        <v>0</v>
      </c>
      <c r="BJ685">
        <f>(AU685-AT685)/(AU685-AN685)</f>
        <v>0</v>
      </c>
      <c r="BK685">
        <f>(AO685-AU685)/(AO685-AN685)</f>
        <v>0</v>
      </c>
      <c r="BL685">
        <f>(BH685*BF685/AT685)</f>
        <v>0</v>
      </c>
      <c r="BM685">
        <f>(1-BL685)</f>
        <v>0</v>
      </c>
      <c r="BN685">
        <f>$B$11*CL685+$C$11*CM685+$F$11*CN685*(1-CQ685)</f>
        <v>0</v>
      </c>
      <c r="BO685">
        <f>BN685*BP685</f>
        <v>0</v>
      </c>
      <c r="BP685">
        <f>($B$11*$D$9+$C$11*$D$9+$F$11*((DA685+CS685)/MAX(DA685+CS685+DB685, 0.1)*$I$9+DB685/MAX(DA685+CS685+DB685, 0.1)*$J$9))/($B$11+$C$11+$F$11)</f>
        <v>0</v>
      </c>
      <c r="BQ685">
        <f>($B$11*$K$9+$C$11*$K$9+$F$11*((DA685+CS685)/MAX(DA685+CS685+DB685, 0.1)*$P$9+DB685/MAX(DA685+CS685+DB685, 0.1)*$Q$9))/($B$11+$C$11+$F$11)</f>
        <v>0</v>
      </c>
      <c r="BR685">
        <v>6</v>
      </c>
      <c r="BS685">
        <v>0.5</v>
      </c>
      <c r="BT685" t="s">
        <v>293</v>
      </c>
      <c r="BU685">
        <v>2</v>
      </c>
      <c r="BV685">
        <v>1626127649.6</v>
      </c>
      <c r="BW685">
        <v>400.922</v>
      </c>
      <c r="BX685">
        <v>419.959333333333</v>
      </c>
      <c r="BY685">
        <v>23.1525</v>
      </c>
      <c r="BZ685">
        <v>15.4984666666667</v>
      </c>
      <c r="CA685">
        <v>398.794</v>
      </c>
      <c r="CB685">
        <v>23.0394333333333</v>
      </c>
      <c r="CC685">
        <v>900.009</v>
      </c>
      <c r="CD685">
        <v>100.773333333333</v>
      </c>
      <c r="CE685">
        <v>0.115086</v>
      </c>
      <c r="CF685">
        <v>38.1767333333333</v>
      </c>
      <c r="CG685">
        <v>35.2582333333333</v>
      </c>
      <c r="CH685">
        <v>999.9</v>
      </c>
      <c r="CI685">
        <v>0</v>
      </c>
      <c r="CJ685">
        <v>0</v>
      </c>
      <c r="CK685">
        <v>10002.2733333333</v>
      </c>
      <c r="CL685">
        <v>0</v>
      </c>
      <c r="CM685">
        <v>0.221023</v>
      </c>
      <c r="CN685">
        <v>1459.92666666667</v>
      </c>
      <c r="CO685">
        <v>0.972995333333333</v>
      </c>
      <c r="CP685">
        <v>0.0270044666666667</v>
      </c>
      <c r="CQ685">
        <v>0</v>
      </c>
      <c r="CR685">
        <v>878.547333333333</v>
      </c>
      <c r="CS685">
        <v>4.99999</v>
      </c>
      <c r="CT685">
        <v>12981.0333333333</v>
      </c>
      <c r="CU685">
        <v>12727.6666666667</v>
      </c>
      <c r="CV685">
        <v>42.375</v>
      </c>
      <c r="CW685">
        <v>43.5</v>
      </c>
      <c r="CX685">
        <v>43.062</v>
      </c>
      <c r="CY685">
        <v>43.312</v>
      </c>
      <c r="CZ685">
        <v>45.375</v>
      </c>
      <c r="DA685">
        <v>1415.63666666667</v>
      </c>
      <c r="DB685">
        <v>39.29</v>
      </c>
      <c r="DC685">
        <v>0</v>
      </c>
      <c r="DD685">
        <v>1626127659.7</v>
      </c>
      <c r="DE685">
        <v>0</v>
      </c>
      <c r="DF685">
        <v>879.157576923077</v>
      </c>
      <c r="DG685">
        <v>-3.69637605783714</v>
      </c>
      <c r="DH685">
        <v>-46.7042735727192</v>
      </c>
      <c r="DI685">
        <v>12986.1192307692</v>
      </c>
      <c r="DJ685">
        <v>15</v>
      </c>
      <c r="DK685">
        <v>1626126261</v>
      </c>
      <c r="DL685" t="s">
        <v>294</v>
      </c>
      <c r="DM685">
        <v>1626126255</v>
      </c>
      <c r="DN685">
        <v>1626126261</v>
      </c>
      <c r="DO685">
        <v>7</v>
      </c>
      <c r="DP685">
        <v>0.339</v>
      </c>
      <c r="DQ685">
        <v>0.02</v>
      </c>
      <c r="DR685">
        <v>2.158</v>
      </c>
      <c r="DS685">
        <v>-0.064</v>
      </c>
      <c r="DT685">
        <v>420</v>
      </c>
      <c r="DU685">
        <v>4</v>
      </c>
      <c r="DV685">
        <v>0.09</v>
      </c>
      <c r="DW685">
        <v>0.05</v>
      </c>
      <c r="DX685">
        <v>-19.0307634146341</v>
      </c>
      <c r="DY685">
        <v>0.0413163763066045</v>
      </c>
      <c r="DZ685">
        <v>0.0148725275641079</v>
      </c>
      <c r="EA685">
        <v>1</v>
      </c>
      <c r="EB685">
        <v>879.332628571429</v>
      </c>
      <c r="EC685">
        <v>-3.20990347662993</v>
      </c>
      <c r="ED685">
        <v>0.3936573626692</v>
      </c>
      <c r="EE685">
        <v>1</v>
      </c>
      <c r="EF685">
        <v>7.61098365853659</v>
      </c>
      <c r="EG685">
        <v>0.2507425087108</v>
      </c>
      <c r="EH685">
        <v>0.026923916175491</v>
      </c>
      <c r="EI685">
        <v>0</v>
      </c>
      <c r="EJ685">
        <v>2</v>
      </c>
      <c r="EK685">
        <v>3</v>
      </c>
      <c r="EL685" t="s">
        <v>340</v>
      </c>
      <c r="EM685">
        <v>100</v>
      </c>
      <c r="EN685">
        <v>100</v>
      </c>
      <c r="EO685">
        <v>2.128</v>
      </c>
      <c r="EP685">
        <v>0.1133</v>
      </c>
      <c r="EQ685">
        <v>1.36772170046793</v>
      </c>
      <c r="ER685">
        <v>0.00225868272383977</v>
      </c>
      <c r="ES685">
        <v>-9.96746185667655e-07</v>
      </c>
      <c r="ET685">
        <v>2.83711317370827e-10</v>
      </c>
      <c r="EU685">
        <v>-0.063082517618382</v>
      </c>
      <c r="EV685">
        <v>-0.00217948432402501</v>
      </c>
      <c r="EW685">
        <v>0.000453263451741206</v>
      </c>
      <c r="EX685">
        <v>-1.16319206543697e-06</v>
      </c>
      <c r="EY685">
        <v>-2</v>
      </c>
      <c r="EZ685">
        <v>2196</v>
      </c>
      <c r="FA685">
        <v>1</v>
      </c>
      <c r="FB685">
        <v>25</v>
      </c>
      <c r="FC685">
        <v>23.3</v>
      </c>
      <c r="FD685">
        <v>23.2</v>
      </c>
      <c r="FE685">
        <v>18</v>
      </c>
      <c r="FF685">
        <v>953.572</v>
      </c>
      <c r="FG685">
        <v>442.749</v>
      </c>
      <c r="FH685">
        <v>46.7199</v>
      </c>
      <c r="FI685">
        <v>26.3938</v>
      </c>
      <c r="FJ685">
        <v>30.0007</v>
      </c>
      <c r="FK685">
        <v>26.1116</v>
      </c>
      <c r="FL685">
        <v>26.1046</v>
      </c>
      <c r="FM685">
        <v>25.5525</v>
      </c>
      <c r="FN685">
        <v>17.3167</v>
      </c>
      <c r="FO685">
        <v>0</v>
      </c>
      <c r="FP685">
        <v>47.5</v>
      </c>
      <c r="FQ685">
        <v>420</v>
      </c>
      <c r="FR685">
        <v>15.5303</v>
      </c>
      <c r="FS685">
        <v>101.356</v>
      </c>
      <c r="FT685">
        <v>101.947</v>
      </c>
    </row>
    <row r="686" spans="1:176">
      <c r="A686">
        <v>670</v>
      </c>
      <c r="B686">
        <v>1626127652.6</v>
      </c>
      <c r="C686">
        <v>1338.09999990463</v>
      </c>
      <c r="D686" t="s">
        <v>1634</v>
      </c>
      <c r="E686" t="s">
        <v>1635</v>
      </c>
      <c r="F686">
        <v>1</v>
      </c>
      <c r="I686">
        <v>1626127651.6</v>
      </c>
      <c r="J686">
        <f>(K686)/1000</f>
        <v>0</v>
      </c>
      <c r="K686">
        <f>1000*CC686*AI686*(BY686-BZ686)/(100*BR686*(1000-AI686*BY686))</f>
        <v>0</v>
      </c>
      <c r="L686">
        <f>CC686*AI686*(BX686-BW686*(1000-AI686*BZ686)/(1000-AI686*BY686))/(100*BR686)</f>
        <v>0</v>
      </c>
      <c r="M686">
        <f>BW686 - IF(AI686&gt;1, L686*BR686*100.0/(AK686*CK686), 0)</f>
        <v>0</v>
      </c>
      <c r="N686">
        <f>((T686-J686/2)*M686-L686)/(T686+J686/2)</f>
        <v>0</v>
      </c>
      <c r="O686">
        <f>N686*(CD686+CE686)/1000.0</f>
        <v>0</v>
      </c>
      <c r="P686">
        <f>(BW686 - IF(AI686&gt;1, L686*BR686*100.0/(AK686*CK686), 0))*(CD686+CE686)/1000.0</f>
        <v>0</v>
      </c>
      <c r="Q686">
        <f>2.0/((1/S686-1/R686)+SIGN(S686)*SQRT((1/S686-1/R686)*(1/S686-1/R686) + 4*BS686/((BS686+1)*(BS686+1))*(2*1/S686*1/R686-1/R686*1/R686)))</f>
        <v>0</v>
      </c>
      <c r="R686">
        <f>IF(LEFT(BT686,1)&lt;&gt;"0",IF(LEFT(BT686,1)="1",3.0,BU686),$D$5+$E$5*(CK686*CD686/($K$5*1000))+$F$5*(CK686*CD686/($K$5*1000))*MAX(MIN(BR686,$J$5),$I$5)*MAX(MIN(BR686,$J$5),$I$5)+$G$5*MAX(MIN(BR686,$J$5),$I$5)*(CK686*CD686/($K$5*1000))+$H$5*(CK686*CD686/($K$5*1000))*(CK686*CD686/($K$5*1000)))</f>
        <v>0</v>
      </c>
      <c r="S686">
        <f>J686*(1000-(1000*0.61365*exp(17.502*W686/(240.97+W686))/(CD686+CE686)+BY686)/2)/(1000*0.61365*exp(17.502*W686/(240.97+W686))/(CD686+CE686)-BY686)</f>
        <v>0</v>
      </c>
      <c r="T686">
        <f>1/((BS686+1)/(Q686/1.6)+1/(R686/1.37)) + BS686/((BS686+1)/(Q686/1.6) + BS686/(R686/1.37))</f>
        <v>0</v>
      </c>
      <c r="U686">
        <f>(BN686*BQ686)</f>
        <v>0</v>
      </c>
      <c r="V686">
        <f>(CF686+(U686+2*0.95*5.67E-8*(((CF686+$B$7)+273)^4-(CF686+273)^4)-44100*J686)/(1.84*29.3*R686+8*0.95*5.67E-8*(CF686+273)^3))</f>
        <v>0</v>
      </c>
      <c r="W686">
        <f>($C$7*CG686+$D$7*CH686+$E$7*V686)</f>
        <v>0</v>
      </c>
      <c r="X686">
        <f>0.61365*exp(17.502*W686/(240.97+W686))</f>
        <v>0</v>
      </c>
      <c r="Y686">
        <f>(Z686/AA686*100)</f>
        <v>0</v>
      </c>
      <c r="Z686">
        <f>BY686*(CD686+CE686)/1000</f>
        <v>0</v>
      </c>
      <c r="AA686">
        <f>0.61365*exp(17.502*CF686/(240.97+CF686))</f>
        <v>0</v>
      </c>
      <c r="AB686">
        <f>(X686-BY686*(CD686+CE686)/1000)</f>
        <v>0</v>
      </c>
      <c r="AC686">
        <f>(-J686*44100)</f>
        <v>0</v>
      </c>
      <c r="AD686">
        <f>2*29.3*R686*0.92*(CF686-W686)</f>
        <v>0</v>
      </c>
      <c r="AE686">
        <f>2*0.95*5.67E-8*(((CF686+$B$7)+273)^4-(W686+273)^4)</f>
        <v>0</v>
      </c>
      <c r="AF686">
        <f>U686+AE686+AC686+AD686</f>
        <v>0</v>
      </c>
      <c r="AG686">
        <v>5</v>
      </c>
      <c r="AH686">
        <v>1</v>
      </c>
      <c r="AI686">
        <f>IF(AG686*$H$13&gt;=AK686,1.0,(AK686/(AK686-AG686*$H$13)))</f>
        <v>0</v>
      </c>
      <c r="AJ686">
        <f>(AI686-1)*100</f>
        <v>0</v>
      </c>
      <c r="AK686">
        <f>MAX(0,($B$13+$C$13*CK686)/(1+$D$13*CK686)*CD686/(CF686+273)*$E$13)</f>
        <v>0</v>
      </c>
      <c r="AL686" t="s">
        <v>292</v>
      </c>
      <c r="AM686" t="s">
        <v>292</v>
      </c>
      <c r="AN686">
        <v>0</v>
      </c>
      <c r="AO686">
        <v>0</v>
      </c>
      <c r="AP686">
        <f>1-AN686/AO686</f>
        <v>0</v>
      </c>
      <c r="AQ686">
        <v>0</v>
      </c>
      <c r="AR686" t="s">
        <v>292</v>
      </c>
      <c r="AS686" t="s">
        <v>292</v>
      </c>
      <c r="AT686">
        <v>0</v>
      </c>
      <c r="AU686">
        <v>0</v>
      </c>
      <c r="AV686">
        <f>1-AT686/AU686</f>
        <v>0</v>
      </c>
      <c r="AW686">
        <v>0.5</v>
      </c>
      <c r="AX686">
        <f>BO686</f>
        <v>0</v>
      </c>
      <c r="AY686">
        <f>L686</f>
        <v>0</v>
      </c>
      <c r="AZ686">
        <f>AV686*AW686*AX686</f>
        <v>0</v>
      </c>
      <c r="BA686">
        <f>(AY686-AQ686)/AX686</f>
        <v>0</v>
      </c>
      <c r="BB686">
        <f>(AO686-AU686)/AU686</f>
        <v>0</v>
      </c>
      <c r="BC686">
        <f>AN686/(AP686+AN686/AU686)</f>
        <v>0</v>
      </c>
      <c r="BD686" t="s">
        <v>292</v>
      </c>
      <c r="BE686">
        <v>0</v>
      </c>
      <c r="BF686">
        <f>IF(BE686&lt;&gt;0, BE686, BC686)</f>
        <v>0</v>
      </c>
      <c r="BG686">
        <f>1-BF686/AU686</f>
        <v>0</v>
      </c>
      <c r="BH686">
        <f>(AU686-AT686)/(AU686-BF686)</f>
        <v>0</v>
      </c>
      <c r="BI686">
        <f>(AO686-AU686)/(AO686-BF686)</f>
        <v>0</v>
      </c>
      <c r="BJ686">
        <f>(AU686-AT686)/(AU686-AN686)</f>
        <v>0</v>
      </c>
      <c r="BK686">
        <f>(AO686-AU686)/(AO686-AN686)</f>
        <v>0</v>
      </c>
      <c r="BL686">
        <f>(BH686*BF686/AT686)</f>
        <v>0</v>
      </c>
      <c r="BM686">
        <f>(1-BL686)</f>
        <v>0</v>
      </c>
      <c r="BN686">
        <f>$B$11*CL686+$C$11*CM686+$F$11*CN686*(1-CQ686)</f>
        <v>0</v>
      </c>
      <c r="BO686">
        <f>BN686*BP686</f>
        <v>0</v>
      </c>
      <c r="BP686">
        <f>($B$11*$D$9+$C$11*$D$9+$F$11*((DA686+CS686)/MAX(DA686+CS686+DB686, 0.1)*$I$9+DB686/MAX(DA686+CS686+DB686, 0.1)*$J$9))/($B$11+$C$11+$F$11)</f>
        <v>0</v>
      </c>
      <c r="BQ686">
        <f>($B$11*$K$9+$C$11*$K$9+$F$11*((DA686+CS686)/MAX(DA686+CS686+DB686, 0.1)*$P$9+DB686/MAX(DA686+CS686+DB686, 0.1)*$Q$9))/($B$11+$C$11+$F$11)</f>
        <v>0</v>
      </c>
      <c r="BR686">
        <v>6</v>
      </c>
      <c r="BS686">
        <v>0.5</v>
      </c>
      <c r="BT686" t="s">
        <v>293</v>
      </c>
      <c r="BU686">
        <v>2</v>
      </c>
      <c r="BV686">
        <v>1626127651.6</v>
      </c>
      <c r="BW686">
        <v>400.967333333333</v>
      </c>
      <c r="BX686">
        <v>419.989333333333</v>
      </c>
      <c r="BY686">
        <v>23.1717333333333</v>
      </c>
      <c r="BZ686">
        <v>15.5010666666667</v>
      </c>
      <c r="CA686">
        <v>398.839333333333</v>
      </c>
      <c r="CB686">
        <v>23.0583</v>
      </c>
      <c r="CC686">
        <v>900.002333333333</v>
      </c>
      <c r="CD686">
        <v>100.773</v>
      </c>
      <c r="CE686">
        <v>0.114919333333333</v>
      </c>
      <c r="CF686">
        <v>38.1917333333333</v>
      </c>
      <c r="CG686">
        <v>35.2790666666667</v>
      </c>
      <c r="CH686">
        <v>999.9</v>
      </c>
      <c r="CI686">
        <v>0</v>
      </c>
      <c r="CJ686">
        <v>0</v>
      </c>
      <c r="CK686">
        <v>10006.4433333333</v>
      </c>
      <c r="CL686">
        <v>0</v>
      </c>
      <c r="CM686">
        <v>0.221023</v>
      </c>
      <c r="CN686">
        <v>1460.01</v>
      </c>
      <c r="CO686">
        <v>0.972997</v>
      </c>
      <c r="CP686">
        <v>0.0270029</v>
      </c>
      <c r="CQ686">
        <v>0</v>
      </c>
      <c r="CR686">
        <v>878.559333333333</v>
      </c>
      <c r="CS686">
        <v>4.99999</v>
      </c>
      <c r="CT686">
        <v>12980.1</v>
      </c>
      <c r="CU686">
        <v>12728.4</v>
      </c>
      <c r="CV686">
        <v>42.375</v>
      </c>
      <c r="CW686">
        <v>43.5</v>
      </c>
      <c r="CX686">
        <v>43.083</v>
      </c>
      <c r="CY686">
        <v>43.312</v>
      </c>
      <c r="CZ686">
        <v>45.375</v>
      </c>
      <c r="DA686">
        <v>1415.72</v>
      </c>
      <c r="DB686">
        <v>39.29</v>
      </c>
      <c r="DC686">
        <v>0</v>
      </c>
      <c r="DD686">
        <v>1626127662.1</v>
      </c>
      <c r="DE686">
        <v>0</v>
      </c>
      <c r="DF686">
        <v>879.018</v>
      </c>
      <c r="DG686">
        <v>-4.16895725869624</v>
      </c>
      <c r="DH686">
        <v>-44.4170940551461</v>
      </c>
      <c r="DI686">
        <v>12984.3538461538</v>
      </c>
      <c r="DJ686">
        <v>15</v>
      </c>
      <c r="DK686">
        <v>1626126261</v>
      </c>
      <c r="DL686" t="s">
        <v>294</v>
      </c>
      <c r="DM686">
        <v>1626126255</v>
      </c>
      <c r="DN686">
        <v>1626126261</v>
      </c>
      <c r="DO686">
        <v>7</v>
      </c>
      <c r="DP686">
        <v>0.339</v>
      </c>
      <c r="DQ686">
        <v>0.02</v>
      </c>
      <c r="DR686">
        <v>2.158</v>
      </c>
      <c r="DS686">
        <v>-0.064</v>
      </c>
      <c r="DT686">
        <v>420</v>
      </c>
      <c r="DU686">
        <v>4</v>
      </c>
      <c r="DV686">
        <v>0.09</v>
      </c>
      <c r="DW686">
        <v>0.05</v>
      </c>
      <c r="DX686">
        <v>-19.0300926829268</v>
      </c>
      <c r="DY686">
        <v>0.0473080139373011</v>
      </c>
      <c r="DZ686">
        <v>0.0151158032348945</v>
      </c>
      <c r="EA686">
        <v>1</v>
      </c>
      <c r="EB686">
        <v>879.192696969697</v>
      </c>
      <c r="EC686">
        <v>-3.29273066719019</v>
      </c>
      <c r="ED686">
        <v>0.391024101004749</v>
      </c>
      <c r="EE686">
        <v>1</v>
      </c>
      <c r="EF686">
        <v>7.62085341463415</v>
      </c>
      <c r="EG686">
        <v>0.248343135888509</v>
      </c>
      <c r="EH686">
        <v>0.0266600396693168</v>
      </c>
      <c r="EI686">
        <v>0</v>
      </c>
      <c r="EJ686">
        <v>2</v>
      </c>
      <c r="EK686">
        <v>3</v>
      </c>
      <c r="EL686" t="s">
        <v>340</v>
      </c>
      <c r="EM686">
        <v>100</v>
      </c>
      <c r="EN686">
        <v>100</v>
      </c>
      <c r="EO686">
        <v>2.128</v>
      </c>
      <c r="EP686">
        <v>0.1135</v>
      </c>
      <c r="EQ686">
        <v>1.36772170046793</v>
      </c>
      <c r="ER686">
        <v>0.00225868272383977</v>
      </c>
      <c r="ES686">
        <v>-9.96746185667655e-07</v>
      </c>
      <c r="ET686">
        <v>2.83711317370827e-10</v>
      </c>
      <c r="EU686">
        <v>-0.063082517618382</v>
      </c>
      <c r="EV686">
        <v>-0.00217948432402501</v>
      </c>
      <c r="EW686">
        <v>0.000453263451741206</v>
      </c>
      <c r="EX686">
        <v>-1.16319206543697e-06</v>
      </c>
      <c r="EY686">
        <v>-2</v>
      </c>
      <c r="EZ686">
        <v>2196</v>
      </c>
      <c r="FA686">
        <v>1</v>
      </c>
      <c r="FB686">
        <v>25</v>
      </c>
      <c r="FC686">
        <v>23.3</v>
      </c>
      <c r="FD686">
        <v>23.2</v>
      </c>
      <c r="FE686">
        <v>18</v>
      </c>
      <c r="FF686">
        <v>953.544</v>
      </c>
      <c r="FG686">
        <v>442.882</v>
      </c>
      <c r="FH686">
        <v>46.7399</v>
      </c>
      <c r="FI686">
        <v>26.3971</v>
      </c>
      <c r="FJ686">
        <v>30.0007</v>
      </c>
      <c r="FK686">
        <v>26.1146</v>
      </c>
      <c r="FL686">
        <v>26.1078</v>
      </c>
      <c r="FM686">
        <v>25.5523</v>
      </c>
      <c r="FN686">
        <v>17.0066</v>
      </c>
      <c r="FO686">
        <v>0</v>
      </c>
      <c r="FP686">
        <v>47.5</v>
      </c>
      <c r="FQ686">
        <v>420</v>
      </c>
      <c r="FR686">
        <v>15.6269</v>
      </c>
      <c r="FS686">
        <v>101.357</v>
      </c>
      <c r="FT686">
        <v>101.946</v>
      </c>
    </row>
    <row r="687" spans="1:176">
      <c r="A687">
        <v>671</v>
      </c>
      <c r="B687">
        <v>1626127654.6</v>
      </c>
      <c r="C687">
        <v>1340.09999990463</v>
      </c>
      <c r="D687" t="s">
        <v>1636</v>
      </c>
      <c r="E687" t="s">
        <v>1637</v>
      </c>
      <c r="F687">
        <v>1</v>
      </c>
      <c r="I687">
        <v>1626127653.6</v>
      </c>
      <c r="J687">
        <f>(K687)/1000</f>
        <v>0</v>
      </c>
      <c r="K687">
        <f>1000*CC687*AI687*(BY687-BZ687)/(100*BR687*(1000-AI687*BY687))</f>
        <v>0</v>
      </c>
      <c r="L687">
        <f>CC687*AI687*(BX687-BW687*(1000-AI687*BZ687)/(1000-AI687*BY687))/(100*BR687)</f>
        <v>0</v>
      </c>
      <c r="M687">
        <f>BW687 - IF(AI687&gt;1, L687*BR687*100.0/(AK687*CK687), 0)</f>
        <v>0</v>
      </c>
      <c r="N687">
        <f>((T687-J687/2)*M687-L687)/(T687+J687/2)</f>
        <v>0</v>
      </c>
      <c r="O687">
        <f>N687*(CD687+CE687)/1000.0</f>
        <v>0</v>
      </c>
      <c r="P687">
        <f>(BW687 - IF(AI687&gt;1, L687*BR687*100.0/(AK687*CK687), 0))*(CD687+CE687)/1000.0</f>
        <v>0</v>
      </c>
      <c r="Q687">
        <f>2.0/((1/S687-1/R687)+SIGN(S687)*SQRT((1/S687-1/R687)*(1/S687-1/R687) + 4*BS687/((BS687+1)*(BS687+1))*(2*1/S687*1/R687-1/R687*1/R687)))</f>
        <v>0</v>
      </c>
      <c r="R687">
        <f>IF(LEFT(BT687,1)&lt;&gt;"0",IF(LEFT(BT687,1)="1",3.0,BU687),$D$5+$E$5*(CK687*CD687/($K$5*1000))+$F$5*(CK687*CD687/($K$5*1000))*MAX(MIN(BR687,$J$5),$I$5)*MAX(MIN(BR687,$J$5),$I$5)+$G$5*MAX(MIN(BR687,$J$5),$I$5)*(CK687*CD687/($K$5*1000))+$H$5*(CK687*CD687/($K$5*1000))*(CK687*CD687/($K$5*1000)))</f>
        <v>0</v>
      </c>
      <c r="S687">
        <f>J687*(1000-(1000*0.61365*exp(17.502*W687/(240.97+W687))/(CD687+CE687)+BY687)/2)/(1000*0.61365*exp(17.502*W687/(240.97+W687))/(CD687+CE687)-BY687)</f>
        <v>0</v>
      </c>
      <c r="T687">
        <f>1/((BS687+1)/(Q687/1.6)+1/(R687/1.37)) + BS687/((BS687+1)/(Q687/1.6) + BS687/(R687/1.37))</f>
        <v>0</v>
      </c>
      <c r="U687">
        <f>(BN687*BQ687)</f>
        <v>0</v>
      </c>
      <c r="V687">
        <f>(CF687+(U687+2*0.95*5.67E-8*(((CF687+$B$7)+273)^4-(CF687+273)^4)-44100*J687)/(1.84*29.3*R687+8*0.95*5.67E-8*(CF687+273)^3))</f>
        <v>0</v>
      </c>
      <c r="W687">
        <f>($C$7*CG687+$D$7*CH687+$E$7*V687)</f>
        <v>0</v>
      </c>
      <c r="X687">
        <f>0.61365*exp(17.502*W687/(240.97+W687))</f>
        <v>0</v>
      </c>
      <c r="Y687">
        <f>(Z687/AA687*100)</f>
        <v>0</v>
      </c>
      <c r="Z687">
        <f>BY687*(CD687+CE687)/1000</f>
        <v>0</v>
      </c>
      <c r="AA687">
        <f>0.61365*exp(17.502*CF687/(240.97+CF687))</f>
        <v>0</v>
      </c>
      <c r="AB687">
        <f>(X687-BY687*(CD687+CE687)/1000)</f>
        <v>0</v>
      </c>
      <c r="AC687">
        <f>(-J687*44100)</f>
        <v>0</v>
      </c>
      <c r="AD687">
        <f>2*29.3*R687*0.92*(CF687-W687)</f>
        <v>0</v>
      </c>
      <c r="AE687">
        <f>2*0.95*5.67E-8*(((CF687+$B$7)+273)^4-(W687+273)^4)</f>
        <v>0</v>
      </c>
      <c r="AF687">
        <f>U687+AE687+AC687+AD687</f>
        <v>0</v>
      </c>
      <c r="AG687">
        <v>5</v>
      </c>
      <c r="AH687">
        <v>1</v>
      </c>
      <c r="AI687">
        <f>IF(AG687*$H$13&gt;=AK687,1.0,(AK687/(AK687-AG687*$H$13)))</f>
        <v>0</v>
      </c>
      <c r="AJ687">
        <f>(AI687-1)*100</f>
        <v>0</v>
      </c>
      <c r="AK687">
        <f>MAX(0,($B$13+$C$13*CK687)/(1+$D$13*CK687)*CD687/(CF687+273)*$E$13)</f>
        <v>0</v>
      </c>
      <c r="AL687" t="s">
        <v>292</v>
      </c>
      <c r="AM687" t="s">
        <v>292</v>
      </c>
      <c r="AN687">
        <v>0</v>
      </c>
      <c r="AO687">
        <v>0</v>
      </c>
      <c r="AP687">
        <f>1-AN687/AO687</f>
        <v>0</v>
      </c>
      <c r="AQ687">
        <v>0</v>
      </c>
      <c r="AR687" t="s">
        <v>292</v>
      </c>
      <c r="AS687" t="s">
        <v>292</v>
      </c>
      <c r="AT687">
        <v>0</v>
      </c>
      <c r="AU687">
        <v>0</v>
      </c>
      <c r="AV687">
        <f>1-AT687/AU687</f>
        <v>0</v>
      </c>
      <c r="AW687">
        <v>0.5</v>
      </c>
      <c r="AX687">
        <f>BO687</f>
        <v>0</v>
      </c>
      <c r="AY687">
        <f>L687</f>
        <v>0</v>
      </c>
      <c r="AZ687">
        <f>AV687*AW687*AX687</f>
        <v>0</v>
      </c>
      <c r="BA687">
        <f>(AY687-AQ687)/AX687</f>
        <v>0</v>
      </c>
      <c r="BB687">
        <f>(AO687-AU687)/AU687</f>
        <v>0</v>
      </c>
      <c r="BC687">
        <f>AN687/(AP687+AN687/AU687)</f>
        <v>0</v>
      </c>
      <c r="BD687" t="s">
        <v>292</v>
      </c>
      <c r="BE687">
        <v>0</v>
      </c>
      <c r="BF687">
        <f>IF(BE687&lt;&gt;0, BE687, BC687)</f>
        <v>0</v>
      </c>
      <c r="BG687">
        <f>1-BF687/AU687</f>
        <v>0</v>
      </c>
      <c r="BH687">
        <f>(AU687-AT687)/(AU687-BF687)</f>
        <v>0</v>
      </c>
      <c r="BI687">
        <f>(AO687-AU687)/(AO687-BF687)</f>
        <v>0</v>
      </c>
      <c r="BJ687">
        <f>(AU687-AT687)/(AU687-AN687)</f>
        <v>0</v>
      </c>
      <c r="BK687">
        <f>(AO687-AU687)/(AO687-AN687)</f>
        <v>0</v>
      </c>
      <c r="BL687">
        <f>(BH687*BF687/AT687)</f>
        <v>0</v>
      </c>
      <c r="BM687">
        <f>(1-BL687)</f>
        <v>0</v>
      </c>
      <c r="BN687">
        <f>$B$11*CL687+$C$11*CM687+$F$11*CN687*(1-CQ687)</f>
        <v>0</v>
      </c>
      <c r="BO687">
        <f>BN687*BP687</f>
        <v>0</v>
      </c>
      <c r="BP687">
        <f>($B$11*$D$9+$C$11*$D$9+$F$11*((DA687+CS687)/MAX(DA687+CS687+DB687, 0.1)*$I$9+DB687/MAX(DA687+CS687+DB687, 0.1)*$J$9))/($B$11+$C$11+$F$11)</f>
        <v>0</v>
      </c>
      <c r="BQ687">
        <f>($B$11*$K$9+$C$11*$K$9+$F$11*((DA687+CS687)/MAX(DA687+CS687+DB687, 0.1)*$P$9+DB687/MAX(DA687+CS687+DB687, 0.1)*$Q$9))/($B$11+$C$11+$F$11)</f>
        <v>0</v>
      </c>
      <c r="BR687">
        <v>6</v>
      </c>
      <c r="BS687">
        <v>0.5</v>
      </c>
      <c r="BT687" t="s">
        <v>293</v>
      </c>
      <c r="BU687">
        <v>2</v>
      </c>
      <c r="BV687">
        <v>1626127653.6</v>
      </c>
      <c r="BW687">
        <v>400.976666666667</v>
      </c>
      <c r="BX687">
        <v>419.998</v>
      </c>
      <c r="BY687">
        <v>23.1872</v>
      </c>
      <c r="BZ687">
        <v>15.5028333333333</v>
      </c>
      <c r="CA687">
        <v>398.848333333333</v>
      </c>
      <c r="CB687">
        <v>23.0735666666667</v>
      </c>
      <c r="CC687">
        <v>900.067666666667</v>
      </c>
      <c r="CD687">
        <v>100.772666666667</v>
      </c>
      <c r="CE687">
        <v>0.114004666666667</v>
      </c>
      <c r="CF687">
        <v>38.2076666666667</v>
      </c>
      <c r="CG687">
        <v>35.2954</v>
      </c>
      <c r="CH687">
        <v>999.9</v>
      </c>
      <c r="CI687">
        <v>0</v>
      </c>
      <c r="CJ687">
        <v>0</v>
      </c>
      <c r="CK687">
        <v>10032.7</v>
      </c>
      <c r="CL687">
        <v>0</v>
      </c>
      <c r="CM687">
        <v>0.221023</v>
      </c>
      <c r="CN687">
        <v>1460.00666666667</v>
      </c>
      <c r="CO687">
        <v>0.972997</v>
      </c>
      <c r="CP687">
        <v>0.0270029</v>
      </c>
      <c r="CQ687">
        <v>0</v>
      </c>
      <c r="CR687">
        <v>878.761666666667</v>
      </c>
      <c r="CS687">
        <v>4.99999</v>
      </c>
      <c r="CT687">
        <v>12978.4666666667</v>
      </c>
      <c r="CU687">
        <v>12728.4</v>
      </c>
      <c r="CV687">
        <v>42.3956666666667</v>
      </c>
      <c r="CW687">
        <v>43.5</v>
      </c>
      <c r="CX687">
        <v>43.125</v>
      </c>
      <c r="CY687">
        <v>43.312</v>
      </c>
      <c r="CZ687">
        <v>45.375</v>
      </c>
      <c r="DA687">
        <v>1415.71666666667</v>
      </c>
      <c r="DB687">
        <v>39.29</v>
      </c>
      <c r="DC687">
        <v>0</v>
      </c>
      <c r="DD687">
        <v>1626127663.9</v>
      </c>
      <c r="DE687">
        <v>0</v>
      </c>
      <c r="DF687">
        <v>878.9008</v>
      </c>
      <c r="DG687">
        <v>-3.65523076040295</v>
      </c>
      <c r="DH687">
        <v>-43.8923076724499</v>
      </c>
      <c r="DI687">
        <v>12982.784</v>
      </c>
      <c r="DJ687">
        <v>15</v>
      </c>
      <c r="DK687">
        <v>1626126261</v>
      </c>
      <c r="DL687" t="s">
        <v>294</v>
      </c>
      <c r="DM687">
        <v>1626126255</v>
      </c>
      <c r="DN687">
        <v>1626126261</v>
      </c>
      <c r="DO687">
        <v>7</v>
      </c>
      <c r="DP687">
        <v>0.339</v>
      </c>
      <c r="DQ687">
        <v>0.02</v>
      </c>
      <c r="DR687">
        <v>2.158</v>
      </c>
      <c r="DS687">
        <v>-0.064</v>
      </c>
      <c r="DT687">
        <v>420</v>
      </c>
      <c r="DU687">
        <v>4</v>
      </c>
      <c r="DV687">
        <v>0.09</v>
      </c>
      <c r="DW687">
        <v>0.05</v>
      </c>
      <c r="DX687">
        <v>-19.0284268292683</v>
      </c>
      <c r="DY687">
        <v>0.0358202090592012</v>
      </c>
      <c r="DZ687">
        <v>0.0146399557574675</v>
      </c>
      <c r="EA687">
        <v>1</v>
      </c>
      <c r="EB687">
        <v>879.11003030303</v>
      </c>
      <c r="EC687">
        <v>-3.28795929477836</v>
      </c>
      <c r="ED687">
        <v>0.393663945659272</v>
      </c>
      <c r="EE687">
        <v>1</v>
      </c>
      <c r="EF687">
        <v>7.63147170731707</v>
      </c>
      <c r="EG687">
        <v>0.243424808362372</v>
      </c>
      <c r="EH687">
        <v>0.0260847574314158</v>
      </c>
      <c r="EI687">
        <v>0</v>
      </c>
      <c r="EJ687">
        <v>2</v>
      </c>
      <c r="EK687">
        <v>3</v>
      </c>
      <c r="EL687" t="s">
        <v>340</v>
      </c>
      <c r="EM687">
        <v>100</v>
      </c>
      <c r="EN687">
        <v>100</v>
      </c>
      <c r="EO687">
        <v>2.128</v>
      </c>
      <c r="EP687">
        <v>0.1138</v>
      </c>
      <c r="EQ687">
        <v>1.36772170046793</v>
      </c>
      <c r="ER687">
        <v>0.00225868272383977</v>
      </c>
      <c r="ES687">
        <v>-9.96746185667655e-07</v>
      </c>
      <c r="ET687">
        <v>2.83711317370827e-10</v>
      </c>
      <c r="EU687">
        <v>-0.063082517618382</v>
      </c>
      <c r="EV687">
        <v>-0.00217948432402501</v>
      </c>
      <c r="EW687">
        <v>0.000453263451741206</v>
      </c>
      <c r="EX687">
        <v>-1.16319206543697e-06</v>
      </c>
      <c r="EY687">
        <v>-2</v>
      </c>
      <c r="EZ687">
        <v>2196</v>
      </c>
      <c r="FA687">
        <v>1</v>
      </c>
      <c r="FB687">
        <v>25</v>
      </c>
      <c r="FC687">
        <v>23.3</v>
      </c>
      <c r="FD687">
        <v>23.2</v>
      </c>
      <c r="FE687">
        <v>18</v>
      </c>
      <c r="FF687">
        <v>953.566</v>
      </c>
      <c r="FG687">
        <v>442.86</v>
      </c>
      <c r="FH687">
        <v>46.7597</v>
      </c>
      <c r="FI687">
        <v>26.4004</v>
      </c>
      <c r="FJ687">
        <v>30.0006</v>
      </c>
      <c r="FK687">
        <v>26.1174</v>
      </c>
      <c r="FL687">
        <v>26.1106</v>
      </c>
      <c r="FM687">
        <v>25.5532</v>
      </c>
      <c r="FN687">
        <v>17.0066</v>
      </c>
      <c r="FO687">
        <v>0</v>
      </c>
      <c r="FP687">
        <v>47.5</v>
      </c>
      <c r="FQ687">
        <v>420</v>
      </c>
      <c r="FR687">
        <v>15.646</v>
      </c>
      <c r="FS687">
        <v>101.356</v>
      </c>
      <c r="FT687">
        <v>101.945</v>
      </c>
    </row>
    <row r="688" spans="1:176">
      <c r="A688">
        <v>672</v>
      </c>
      <c r="B688">
        <v>1626127656.6</v>
      </c>
      <c r="C688">
        <v>1342.09999990463</v>
      </c>
      <c r="D688" t="s">
        <v>1638</v>
      </c>
      <c r="E688" t="s">
        <v>1639</v>
      </c>
      <c r="F688">
        <v>1</v>
      </c>
      <c r="I688">
        <v>1626127655.6</v>
      </c>
      <c r="J688">
        <f>(K688)/1000</f>
        <v>0</v>
      </c>
      <c r="K688">
        <f>1000*CC688*AI688*(BY688-BZ688)/(100*BR688*(1000-AI688*BY688))</f>
        <v>0</v>
      </c>
      <c r="L688">
        <f>CC688*AI688*(BX688-BW688*(1000-AI688*BZ688)/(1000-AI688*BY688))/(100*BR688)</f>
        <v>0</v>
      </c>
      <c r="M688">
        <f>BW688 - IF(AI688&gt;1, L688*BR688*100.0/(AK688*CK688), 0)</f>
        <v>0</v>
      </c>
      <c r="N688">
        <f>((T688-J688/2)*M688-L688)/(T688+J688/2)</f>
        <v>0</v>
      </c>
      <c r="O688">
        <f>N688*(CD688+CE688)/1000.0</f>
        <v>0</v>
      </c>
      <c r="P688">
        <f>(BW688 - IF(AI688&gt;1, L688*BR688*100.0/(AK688*CK688), 0))*(CD688+CE688)/1000.0</f>
        <v>0</v>
      </c>
      <c r="Q688">
        <f>2.0/((1/S688-1/R688)+SIGN(S688)*SQRT((1/S688-1/R688)*(1/S688-1/R688) + 4*BS688/((BS688+1)*(BS688+1))*(2*1/S688*1/R688-1/R688*1/R688)))</f>
        <v>0</v>
      </c>
      <c r="R688">
        <f>IF(LEFT(BT688,1)&lt;&gt;"0",IF(LEFT(BT688,1)="1",3.0,BU688),$D$5+$E$5*(CK688*CD688/($K$5*1000))+$F$5*(CK688*CD688/($K$5*1000))*MAX(MIN(BR688,$J$5),$I$5)*MAX(MIN(BR688,$J$5),$I$5)+$G$5*MAX(MIN(BR688,$J$5),$I$5)*(CK688*CD688/($K$5*1000))+$H$5*(CK688*CD688/($K$5*1000))*(CK688*CD688/($K$5*1000)))</f>
        <v>0</v>
      </c>
      <c r="S688">
        <f>J688*(1000-(1000*0.61365*exp(17.502*W688/(240.97+W688))/(CD688+CE688)+BY688)/2)/(1000*0.61365*exp(17.502*W688/(240.97+W688))/(CD688+CE688)-BY688)</f>
        <v>0</v>
      </c>
      <c r="T688">
        <f>1/((BS688+1)/(Q688/1.6)+1/(R688/1.37)) + BS688/((BS688+1)/(Q688/1.6) + BS688/(R688/1.37))</f>
        <v>0</v>
      </c>
      <c r="U688">
        <f>(BN688*BQ688)</f>
        <v>0</v>
      </c>
      <c r="V688">
        <f>(CF688+(U688+2*0.95*5.67E-8*(((CF688+$B$7)+273)^4-(CF688+273)^4)-44100*J688)/(1.84*29.3*R688+8*0.95*5.67E-8*(CF688+273)^3))</f>
        <v>0</v>
      </c>
      <c r="W688">
        <f>($C$7*CG688+$D$7*CH688+$E$7*V688)</f>
        <v>0</v>
      </c>
      <c r="X688">
        <f>0.61365*exp(17.502*W688/(240.97+W688))</f>
        <v>0</v>
      </c>
      <c r="Y688">
        <f>(Z688/AA688*100)</f>
        <v>0</v>
      </c>
      <c r="Z688">
        <f>BY688*(CD688+CE688)/1000</f>
        <v>0</v>
      </c>
      <c r="AA688">
        <f>0.61365*exp(17.502*CF688/(240.97+CF688))</f>
        <v>0</v>
      </c>
      <c r="AB688">
        <f>(X688-BY688*(CD688+CE688)/1000)</f>
        <v>0</v>
      </c>
      <c r="AC688">
        <f>(-J688*44100)</f>
        <v>0</v>
      </c>
      <c r="AD688">
        <f>2*29.3*R688*0.92*(CF688-W688)</f>
        <v>0</v>
      </c>
      <c r="AE688">
        <f>2*0.95*5.67E-8*(((CF688+$B$7)+273)^4-(W688+273)^4)</f>
        <v>0</v>
      </c>
      <c r="AF688">
        <f>U688+AE688+AC688+AD688</f>
        <v>0</v>
      </c>
      <c r="AG688">
        <v>4</v>
      </c>
      <c r="AH688">
        <v>0</v>
      </c>
      <c r="AI688">
        <f>IF(AG688*$H$13&gt;=AK688,1.0,(AK688/(AK688-AG688*$H$13)))</f>
        <v>0</v>
      </c>
      <c r="AJ688">
        <f>(AI688-1)*100</f>
        <v>0</v>
      </c>
      <c r="AK688">
        <f>MAX(0,($B$13+$C$13*CK688)/(1+$D$13*CK688)*CD688/(CF688+273)*$E$13)</f>
        <v>0</v>
      </c>
      <c r="AL688" t="s">
        <v>292</v>
      </c>
      <c r="AM688" t="s">
        <v>292</v>
      </c>
      <c r="AN688">
        <v>0</v>
      </c>
      <c r="AO688">
        <v>0</v>
      </c>
      <c r="AP688">
        <f>1-AN688/AO688</f>
        <v>0</v>
      </c>
      <c r="AQ688">
        <v>0</v>
      </c>
      <c r="AR688" t="s">
        <v>292</v>
      </c>
      <c r="AS688" t="s">
        <v>292</v>
      </c>
      <c r="AT688">
        <v>0</v>
      </c>
      <c r="AU688">
        <v>0</v>
      </c>
      <c r="AV688">
        <f>1-AT688/AU688</f>
        <v>0</v>
      </c>
      <c r="AW688">
        <v>0.5</v>
      </c>
      <c r="AX688">
        <f>BO688</f>
        <v>0</v>
      </c>
      <c r="AY688">
        <f>L688</f>
        <v>0</v>
      </c>
      <c r="AZ688">
        <f>AV688*AW688*AX688</f>
        <v>0</v>
      </c>
      <c r="BA688">
        <f>(AY688-AQ688)/AX688</f>
        <v>0</v>
      </c>
      <c r="BB688">
        <f>(AO688-AU688)/AU688</f>
        <v>0</v>
      </c>
      <c r="BC688">
        <f>AN688/(AP688+AN688/AU688)</f>
        <v>0</v>
      </c>
      <c r="BD688" t="s">
        <v>292</v>
      </c>
      <c r="BE688">
        <v>0</v>
      </c>
      <c r="BF688">
        <f>IF(BE688&lt;&gt;0, BE688, BC688)</f>
        <v>0</v>
      </c>
      <c r="BG688">
        <f>1-BF688/AU688</f>
        <v>0</v>
      </c>
      <c r="BH688">
        <f>(AU688-AT688)/(AU688-BF688)</f>
        <v>0</v>
      </c>
      <c r="BI688">
        <f>(AO688-AU688)/(AO688-BF688)</f>
        <v>0</v>
      </c>
      <c r="BJ688">
        <f>(AU688-AT688)/(AU688-AN688)</f>
        <v>0</v>
      </c>
      <c r="BK688">
        <f>(AO688-AU688)/(AO688-AN688)</f>
        <v>0</v>
      </c>
      <c r="BL688">
        <f>(BH688*BF688/AT688)</f>
        <v>0</v>
      </c>
      <c r="BM688">
        <f>(1-BL688)</f>
        <v>0</v>
      </c>
      <c r="BN688">
        <f>$B$11*CL688+$C$11*CM688+$F$11*CN688*(1-CQ688)</f>
        <v>0</v>
      </c>
      <c r="BO688">
        <f>BN688*BP688</f>
        <v>0</v>
      </c>
      <c r="BP688">
        <f>($B$11*$D$9+$C$11*$D$9+$F$11*((DA688+CS688)/MAX(DA688+CS688+DB688, 0.1)*$I$9+DB688/MAX(DA688+CS688+DB688, 0.1)*$J$9))/($B$11+$C$11+$F$11)</f>
        <v>0</v>
      </c>
      <c r="BQ688">
        <f>($B$11*$K$9+$C$11*$K$9+$F$11*((DA688+CS688)/MAX(DA688+CS688+DB688, 0.1)*$P$9+DB688/MAX(DA688+CS688+DB688, 0.1)*$Q$9))/($B$11+$C$11+$F$11)</f>
        <v>0</v>
      </c>
      <c r="BR688">
        <v>6</v>
      </c>
      <c r="BS688">
        <v>0.5</v>
      </c>
      <c r="BT688" t="s">
        <v>293</v>
      </c>
      <c r="BU688">
        <v>2</v>
      </c>
      <c r="BV688">
        <v>1626127655.6</v>
      </c>
      <c r="BW688">
        <v>400.975666666667</v>
      </c>
      <c r="BX688">
        <v>419.977333333333</v>
      </c>
      <c r="BY688">
        <v>23.2</v>
      </c>
      <c r="BZ688">
        <v>15.5079666666667</v>
      </c>
      <c r="CA688">
        <v>398.847666666667</v>
      </c>
      <c r="CB688">
        <v>23.0861333333333</v>
      </c>
      <c r="CC688">
        <v>900.054333333333</v>
      </c>
      <c r="CD688">
        <v>100.771666666667</v>
      </c>
      <c r="CE688">
        <v>0.114015333333333</v>
      </c>
      <c r="CF688">
        <v>38.2250333333333</v>
      </c>
      <c r="CG688">
        <v>35.3037666666667</v>
      </c>
      <c r="CH688">
        <v>999.9</v>
      </c>
      <c r="CI688">
        <v>0</v>
      </c>
      <c r="CJ688">
        <v>0</v>
      </c>
      <c r="CK688">
        <v>9993.13333333333</v>
      </c>
      <c r="CL688">
        <v>0</v>
      </c>
      <c r="CM688">
        <v>0.221023</v>
      </c>
      <c r="CN688">
        <v>1460.01</v>
      </c>
      <c r="CO688">
        <v>0.972997</v>
      </c>
      <c r="CP688">
        <v>0.0270029</v>
      </c>
      <c r="CQ688">
        <v>0</v>
      </c>
      <c r="CR688">
        <v>878.359333333333</v>
      </c>
      <c r="CS688">
        <v>4.99999</v>
      </c>
      <c r="CT688">
        <v>12975.7333333333</v>
      </c>
      <c r="CU688">
        <v>12728.4</v>
      </c>
      <c r="CV688">
        <v>42.437</v>
      </c>
      <c r="CW688">
        <v>43.5</v>
      </c>
      <c r="CX688">
        <v>43.125</v>
      </c>
      <c r="CY688">
        <v>43.312</v>
      </c>
      <c r="CZ688">
        <v>45.375</v>
      </c>
      <c r="DA688">
        <v>1415.72</v>
      </c>
      <c r="DB688">
        <v>39.29</v>
      </c>
      <c r="DC688">
        <v>0</v>
      </c>
      <c r="DD688">
        <v>1626127665.7</v>
      </c>
      <c r="DE688">
        <v>0</v>
      </c>
      <c r="DF688">
        <v>878.806769230769</v>
      </c>
      <c r="DG688">
        <v>-4.14092307805713</v>
      </c>
      <c r="DH688">
        <v>-47.811965872246</v>
      </c>
      <c r="DI688">
        <v>12981.6346153846</v>
      </c>
      <c r="DJ688">
        <v>15</v>
      </c>
      <c r="DK688">
        <v>1626126261</v>
      </c>
      <c r="DL688" t="s">
        <v>294</v>
      </c>
      <c r="DM688">
        <v>1626126255</v>
      </c>
      <c r="DN688">
        <v>1626126261</v>
      </c>
      <c r="DO688">
        <v>7</v>
      </c>
      <c r="DP688">
        <v>0.339</v>
      </c>
      <c r="DQ688">
        <v>0.02</v>
      </c>
      <c r="DR688">
        <v>2.158</v>
      </c>
      <c r="DS688">
        <v>-0.064</v>
      </c>
      <c r="DT688">
        <v>420</v>
      </c>
      <c r="DU688">
        <v>4</v>
      </c>
      <c r="DV688">
        <v>0.09</v>
      </c>
      <c r="DW688">
        <v>0.05</v>
      </c>
      <c r="DX688">
        <v>-19.0247414634146</v>
      </c>
      <c r="DY688">
        <v>0.0254320557491145</v>
      </c>
      <c r="DZ688">
        <v>0.0139257258970891</v>
      </c>
      <c r="EA688">
        <v>1</v>
      </c>
      <c r="EB688">
        <v>879.002657142857</v>
      </c>
      <c r="EC688">
        <v>-3.53828803985022</v>
      </c>
      <c r="ED688">
        <v>0.423207408985718</v>
      </c>
      <c r="EE688">
        <v>1</v>
      </c>
      <c r="EF688">
        <v>7.64175658536585</v>
      </c>
      <c r="EG688">
        <v>0.243910034843219</v>
      </c>
      <c r="EH688">
        <v>0.0261333311710615</v>
      </c>
      <c r="EI688">
        <v>0</v>
      </c>
      <c r="EJ688">
        <v>2</v>
      </c>
      <c r="EK688">
        <v>3</v>
      </c>
      <c r="EL688" t="s">
        <v>340</v>
      </c>
      <c r="EM688">
        <v>100</v>
      </c>
      <c r="EN688">
        <v>100</v>
      </c>
      <c r="EO688">
        <v>2.128</v>
      </c>
      <c r="EP688">
        <v>0.114</v>
      </c>
      <c r="EQ688">
        <v>1.36772170046793</v>
      </c>
      <c r="ER688">
        <v>0.00225868272383977</v>
      </c>
      <c r="ES688">
        <v>-9.96746185667655e-07</v>
      </c>
      <c r="ET688">
        <v>2.83711317370827e-10</v>
      </c>
      <c r="EU688">
        <v>-0.063082517618382</v>
      </c>
      <c r="EV688">
        <v>-0.00217948432402501</v>
      </c>
      <c r="EW688">
        <v>0.000453263451741206</v>
      </c>
      <c r="EX688">
        <v>-1.16319206543697e-06</v>
      </c>
      <c r="EY688">
        <v>-2</v>
      </c>
      <c r="EZ688">
        <v>2196</v>
      </c>
      <c r="FA688">
        <v>1</v>
      </c>
      <c r="FB688">
        <v>25</v>
      </c>
      <c r="FC688">
        <v>23.4</v>
      </c>
      <c r="FD688">
        <v>23.3</v>
      </c>
      <c r="FE688">
        <v>18</v>
      </c>
      <c r="FF688">
        <v>953.884</v>
      </c>
      <c r="FG688">
        <v>442.943</v>
      </c>
      <c r="FH688">
        <v>46.7789</v>
      </c>
      <c r="FI688">
        <v>26.404</v>
      </c>
      <c r="FJ688">
        <v>30.0006</v>
      </c>
      <c r="FK688">
        <v>26.1204</v>
      </c>
      <c r="FL688">
        <v>26.1134</v>
      </c>
      <c r="FM688">
        <v>25.5536</v>
      </c>
      <c r="FN688">
        <v>16.7244</v>
      </c>
      <c r="FO688">
        <v>0</v>
      </c>
      <c r="FP688">
        <v>47.5</v>
      </c>
      <c r="FQ688">
        <v>420</v>
      </c>
      <c r="FR688">
        <v>15.6521</v>
      </c>
      <c r="FS688">
        <v>101.356</v>
      </c>
      <c r="FT688">
        <v>101.945</v>
      </c>
    </row>
    <row r="689" spans="1:176">
      <c r="A689">
        <v>673</v>
      </c>
      <c r="B689">
        <v>1626127658.6</v>
      </c>
      <c r="C689">
        <v>1344.09999990463</v>
      </c>
      <c r="D689" t="s">
        <v>1640</v>
      </c>
      <c r="E689" t="s">
        <v>1641</v>
      </c>
      <c r="F689">
        <v>1</v>
      </c>
      <c r="I689">
        <v>1626127657.6</v>
      </c>
      <c r="J689">
        <f>(K689)/1000</f>
        <v>0</v>
      </c>
      <c r="K689">
        <f>1000*CC689*AI689*(BY689-BZ689)/(100*BR689*(1000-AI689*BY689))</f>
        <v>0</v>
      </c>
      <c r="L689">
        <f>CC689*AI689*(BX689-BW689*(1000-AI689*BZ689)/(1000-AI689*BY689))/(100*BR689)</f>
        <v>0</v>
      </c>
      <c r="M689">
        <f>BW689 - IF(AI689&gt;1, L689*BR689*100.0/(AK689*CK689), 0)</f>
        <v>0</v>
      </c>
      <c r="N689">
        <f>((T689-J689/2)*M689-L689)/(T689+J689/2)</f>
        <v>0</v>
      </c>
      <c r="O689">
        <f>N689*(CD689+CE689)/1000.0</f>
        <v>0</v>
      </c>
      <c r="P689">
        <f>(BW689 - IF(AI689&gt;1, L689*BR689*100.0/(AK689*CK689), 0))*(CD689+CE689)/1000.0</f>
        <v>0</v>
      </c>
      <c r="Q689">
        <f>2.0/((1/S689-1/R689)+SIGN(S689)*SQRT((1/S689-1/R689)*(1/S689-1/R689) + 4*BS689/((BS689+1)*(BS689+1))*(2*1/S689*1/R689-1/R689*1/R689)))</f>
        <v>0</v>
      </c>
      <c r="R689">
        <f>IF(LEFT(BT689,1)&lt;&gt;"0",IF(LEFT(BT689,1)="1",3.0,BU689),$D$5+$E$5*(CK689*CD689/($K$5*1000))+$F$5*(CK689*CD689/($K$5*1000))*MAX(MIN(BR689,$J$5),$I$5)*MAX(MIN(BR689,$J$5),$I$5)+$G$5*MAX(MIN(BR689,$J$5),$I$5)*(CK689*CD689/($K$5*1000))+$H$5*(CK689*CD689/($K$5*1000))*(CK689*CD689/($K$5*1000)))</f>
        <v>0</v>
      </c>
      <c r="S689">
        <f>J689*(1000-(1000*0.61365*exp(17.502*W689/(240.97+W689))/(CD689+CE689)+BY689)/2)/(1000*0.61365*exp(17.502*W689/(240.97+W689))/(CD689+CE689)-BY689)</f>
        <v>0</v>
      </c>
      <c r="T689">
        <f>1/((BS689+1)/(Q689/1.6)+1/(R689/1.37)) + BS689/((BS689+1)/(Q689/1.6) + BS689/(R689/1.37))</f>
        <v>0</v>
      </c>
      <c r="U689">
        <f>(BN689*BQ689)</f>
        <v>0</v>
      </c>
      <c r="V689">
        <f>(CF689+(U689+2*0.95*5.67E-8*(((CF689+$B$7)+273)^4-(CF689+273)^4)-44100*J689)/(1.84*29.3*R689+8*0.95*5.67E-8*(CF689+273)^3))</f>
        <v>0</v>
      </c>
      <c r="W689">
        <f>($C$7*CG689+$D$7*CH689+$E$7*V689)</f>
        <v>0</v>
      </c>
      <c r="X689">
        <f>0.61365*exp(17.502*W689/(240.97+W689))</f>
        <v>0</v>
      </c>
      <c r="Y689">
        <f>(Z689/AA689*100)</f>
        <v>0</v>
      </c>
      <c r="Z689">
        <f>BY689*(CD689+CE689)/1000</f>
        <v>0</v>
      </c>
      <c r="AA689">
        <f>0.61365*exp(17.502*CF689/(240.97+CF689))</f>
        <v>0</v>
      </c>
      <c r="AB689">
        <f>(X689-BY689*(CD689+CE689)/1000)</f>
        <v>0</v>
      </c>
      <c r="AC689">
        <f>(-J689*44100)</f>
        <v>0</v>
      </c>
      <c r="AD689">
        <f>2*29.3*R689*0.92*(CF689-W689)</f>
        <v>0</v>
      </c>
      <c r="AE689">
        <f>2*0.95*5.67E-8*(((CF689+$B$7)+273)^4-(W689+273)^4)</f>
        <v>0</v>
      </c>
      <c r="AF689">
        <f>U689+AE689+AC689+AD689</f>
        <v>0</v>
      </c>
      <c r="AG689">
        <v>4</v>
      </c>
      <c r="AH689">
        <v>0</v>
      </c>
      <c r="AI689">
        <f>IF(AG689*$H$13&gt;=AK689,1.0,(AK689/(AK689-AG689*$H$13)))</f>
        <v>0</v>
      </c>
      <c r="AJ689">
        <f>(AI689-1)*100</f>
        <v>0</v>
      </c>
      <c r="AK689">
        <f>MAX(0,($B$13+$C$13*CK689)/(1+$D$13*CK689)*CD689/(CF689+273)*$E$13)</f>
        <v>0</v>
      </c>
      <c r="AL689" t="s">
        <v>292</v>
      </c>
      <c r="AM689" t="s">
        <v>292</v>
      </c>
      <c r="AN689">
        <v>0</v>
      </c>
      <c r="AO689">
        <v>0</v>
      </c>
      <c r="AP689">
        <f>1-AN689/AO689</f>
        <v>0</v>
      </c>
      <c r="AQ689">
        <v>0</v>
      </c>
      <c r="AR689" t="s">
        <v>292</v>
      </c>
      <c r="AS689" t="s">
        <v>292</v>
      </c>
      <c r="AT689">
        <v>0</v>
      </c>
      <c r="AU689">
        <v>0</v>
      </c>
      <c r="AV689">
        <f>1-AT689/AU689</f>
        <v>0</v>
      </c>
      <c r="AW689">
        <v>0.5</v>
      </c>
      <c r="AX689">
        <f>BO689</f>
        <v>0</v>
      </c>
      <c r="AY689">
        <f>L689</f>
        <v>0</v>
      </c>
      <c r="AZ689">
        <f>AV689*AW689*AX689</f>
        <v>0</v>
      </c>
      <c r="BA689">
        <f>(AY689-AQ689)/AX689</f>
        <v>0</v>
      </c>
      <c r="BB689">
        <f>(AO689-AU689)/AU689</f>
        <v>0</v>
      </c>
      <c r="BC689">
        <f>AN689/(AP689+AN689/AU689)</f>
        <v>0</v>
      </c>
      <c r="BD689" t="s">
        <v>292</v>
      </c>
      <c r="BE689">
        <v>0</v>
      </c>
      <c r="BF689">
        <f>IF(BE689&lt;&gt;0, BE689, BC689)</f>
        <v>0</v>
      </c>
      <c r="BG689">
        <f>1-BF689/AU689</f>
        <v>0</v>
      </c>
      <c r="BH689">
        <f>(AU689-AT689)/(AU689-BF689)</f>
        <v>0</v>
      </c>
      <c r="BI689">
        <f>(AO689-AU689)/(AO689-BF689)</f>
        <v>0</v>
      </c>
      <c r="BJ689">
        <f>(AU689-AT689)/(AU689-AN689)</f>
        <v>0</v>
      </c>
      <c r="BK689">
        <f>(AO689-AU689)/(AO689-AN689)</f>
        <v>0</v>
      </c>
      <c r="BL689">
        <f>(BH689*BF689/AT689)</f>
        <v>0</v>
      </c>
      <c r="BM689">
        <f>(1-BL689)</f>
        <v>0</v>
      </c>
      <c r="BN689">
        <f>$B$11*CL689+$C$11*CM689+$F$11*CN689*(1-CQ689)</f>
        <v>0</v>
      </c>
      <c r="BO689">
        <f>BN689*BP689</f>
        <v>0</v>
      </c>
      <c r="BP689">
        <f>($B$11*$D$9+$C$11*$D$9+$F$11*((DA689+CS689)/MAX(DA689+CS689+DB689, 0.1)*$I$9+DB689/MAX(DA689+CS689+DB689, 0.1)*$J$9))/($B$11+$C$11+$F$11)</f>
        <v>0</v>
      </c>
      <c r="BQ689">
        <f>($B$11*$K$9+$C$11*$K$9+$F$11*((DA689+CS689)/MAX(DA689+CS689+DB689, 0.1)*$P$9+DB689/MAX(DA689+CS689+DB689, 0.1)*$Q$9))/($B$11+$C$11+$F$11)</f>
        <v>0</v>
      </c>
      <c r="BR689">
        <v>6</v>
      </c>
      <c r="BS689">
        <v>0.5</v>
      </c>
      <c r="BT689" t="s">
        <v>293</v>
      </c>
      <c r="BU689">
        <v>2</v>
      </c>
      <c r="BV689">
        <v>1626127657.6</v>
      </c>
      <c r="BW689">
        <v>400.964</v>
      </c>
      <c r="BX689">
        <v>419.951</v>
      </c>
      <c r="BY689">
        <v>23.2158</v>
      </c>
      <c r="BZ689">
        <v>15.5195666666667</v>
      </c>
      <c r="CA689">
        <v>398.836</v>
      </c>
      <c r="CB689">
        <v>23.1016333333333</v>
      </c>
      <c r="CC689">
        <v>899.950333333333</v>
      </c>
      <c r="CD689">
        <v>100.772</v>
      </c>
      <c r="CE689">
        <v>0.114412666666667</v>
      </c>
      <c r="CF689">
        <v>38.2420666666667</v>
      </c>
      <c r="CG689">
        <v>35.3148666666667</v>
      </c>
      <c r="CH689">
        <v>999.9</v>
      </c>
      <c r="CI689">
        <v>0</v>
      </c>
      <c r="CJ689">
        <v>0</v>
      </c>
      <c r="CK689">
        <v>9970</v>
      </c>
      <c r="CL689">
        <v>0</v>
      </c>
      <c r="CM689">
        <v>0.221023</v>
      </c>
      <c r="CN689">
        <v>1459.99666666667</v>
      </c>
      <c r="CO689">
        <v>0.972997</v>
      </c>
      <c r="CP689">
        <v>0.0270029</v>
      </c>
      <c r="CQ689">
        <v>0</v>
      </c>
      <c r="CR689">
        <v>878.423333333333</v>
      </c>
      <c r="CS689">
        <v>4.99999</v>
      </c>
      <c r="CT689">
        <v>12974.4</v>
      </c>
      <c r="CU689">
        <v>12728.3</v>
      </c>
      <c r="CV689">
        <v>42.437</v>
      </c>
      <c r="CW689">
        <v>43.5</v>
      </c>
      <c r="CX689">
        <v>43.125</v>
      </c>
      <c r="CY689">
        <v>43.312</v>
      </c>
      <c r="CZ689">
        <v>45.375</v>
      </c>
      <c r="DA689">
        <v>1415.70666666667</v>
      </c>
      <c r="DB689">
        <v>39.29</v>
      </c>
      <c r="DC689">
        <v>0</v>
      </c>
      <c r="DD689">
        <v>1626127668.1</v>
      </c>
      <c r="DE689">
        <v>0</v>
      </c>
      <c r="DF689">
        <v>878.671307692308</v>
      </c>
      <c r="DG689">
        <v>-3.65517948737958</v>
      </c>
      <c r="DH689">
        <v>-47.8085470373404</v>
      </c>
      <c r="DI689">
        <v>12979.6538461538</v>
      </c>
      <c r="DJ689">
        <v>15</v>
      </c>
      <c r="DK689">
        <v>1626126261</v>
      </c>
      <c r="DL689" t="s">
        <v>294</v>
      </c>
      <c r="DM689">
        <v>1626126255</v>
      </c>
      <c r="DN689">
        <v>1626126261</v>
      </c>
      <c r="DO689">
        <v>7</v>
      </c>
      <c r="DP689">
        <v>0.339</v>
      </c>
      <c r="DQ689">
        <v>0.02</v>
      </c>
      <c r="DR689">
        <v>2.158</v>
      </c>
      <c r="DS689">
        <v>-0.064</v>
      </c>
      <c r="DT689">
        <v>420</v>
      </c>
      <c r="DU689">
        <v>4</v>
      </c>
      <c r="DV689">
        <v>0.09</v>
      </c>
      <c r="DW689">
        <v>0.05</v>
      </c>
      <c r="DX689">
        <v>-19.0206902439024</v>
      </c>
      <c r="DY689">
        <v>0.0726104529616315</v>
      </c>
      <c r="DZ689">
        <v>0.0174570525950507</v>
      </c>
      <c r="EA689">
        <v>1</v>
      </c>
      <c r="EB689">
        <v>878.868515151515</v>
      </c>
      <c r="EC689">
        <v>-3.80674642283874</v>
      </c>
      <c r="ED689">
        <v>0.42486455033818</v>
      </c>
      <c r="EE689">
        <v>1</v>
      </c>
      <c r="EF689">
        <v>7.65063853658537</v>
      </c>
      <c r="EG689">
        <v>0.255043902438996</v>
      </c>
      <c r="EH689">
        <v>0.0272042991187303</v>
      </c>
      <c r="EI689">
        <v>0</v>
      </c>
      <c r="EJ689">
        <v>2</v>
      </c>
      <c r="EK689">
        <v>3</v>
      </c>
      <c r="EL689" t="s">
        <v>340</v>
      </c>
      <c r="EM689">
        <v>100</v>
      </c>
      <c r="EN689">
        <v>100</v>
      </c>
      <c r="EO689">
        <v>2.128</v>
      </c>
      <c r="EP689">
        <v>0.1143</v>
      </c>
      <c r="EQ689">
        <v>1.36772170046793</v>
      </c>
      <c r="ER689">
        <v>0.00225868272383977</v>
      </c>
      <c r="ES689">
        <v>-9.96746185667655e-07</v>
      </c>
      <c r="ET689">
        <v>2.83711317370827e-10</v>
      </c>
      <c r="EU689">
        <v>-0.063082517618382</v>
      </c>
      <c r="EV689">
        <v>-0.00217948432402501</v>
      </c>
      <c r="EW689">
        <v>0.000453263451741206</v>
      </c>
      <c r="EX689">
        <v>-1.16319206543697e-06</v>
      </c>
      <c r="EY689">
        <v>-2</v>
      </c>
      <c r="EZ689">
        <v>2196</v>
      </c>
      <c r="FA689">
        <v>1</v>
      </c>
      <c r="FB689">
        <v>25</v>
      </c>
      <c r="FC689">
        <v>23.4</v>
      </c>
      <c r="FD689">
        <v>23.3</v>
      </c>
      <c r="FE689">
        <v>18</v>
      </c>
      <c r="FF689">
        <v>953.83</v>
      </c>
      <c r="FG689">
        <v>443.072</v>
      </c>
      <c r="FH689">
        <v>46.7987</v>
      </c>
      <c r="FI689">
        <v>26.4083</v>
      </c>
      <c r="FJ689">
        <v>30.0007</v>
      </c>
      <c r="FK689">
        <v>26.1234</v>
      </c>
      <c r="FL689">
        <v>26.116</v>
      </c>
      <c r="FM689">
        <v>25.5546</v>
      </c>
      <c r="FN689">
        <v>16.7244</v>
      </c>
      <c r="FO689">
        <v>0</v>
      </c>
      <c r="FP689">
        <v>47.5</v>
      </c>
      <c r="FQ689">
        <v>420</v>
      </c>
      <c r="FR689">
        <v>15.657</v>
      </c>
      <c r="FS689">
        <v>101.356</v>
      </c>
      <c r="FT689">
        <v>101.945</v>
      </c>
    </row>
    <row r="690" spans="1:176">
      <c r="A690">
        <v>674</v>
      </c>
      <c r="B690">
        <v>1626127660.6</v>
      </c>
      <c r="C690">
        <v>1346.09999990463</v>
      </c>
      <c r="D690" t="s">
        <v>1642</v>
      </c>
      <c r="E690" t="s">
        <v>1643</v>
      </c>
      <c r="F690">
        <v>1</v>
      </c>
      <c r="I690">
        <v>1626127659.6</v>
      </c>
      <c r="J690">
        <f>(K690)/1000</f>
        <v>0</v>
      </c>
      <c r="K690">
        <f>1000*CC690*AI690*(BY690-BZ690)/(100*BR690*(1000-AI690*BY690))</f>
        <v>0</v>
      </c>
      <c r="L690">
        <f>CC690*AI690*(BX690-BW690*(1000-AI690*BZ690)/(1000-AI690*BY690))/(100*BR690)</f>
        <v>0</v>
      </c>
      <c r="M690">
        <f>BW690 - IF(AI690&gt;1, L690*BR690*100.0/(AK690*CK690), 0)</f>
        <v>0</v>
      </c>
      <c r="N690">
        <f>((T690-J690/2)*M690-L690)/(T690+J690/2)</f>
        <v>0</v>
      </c>
      <c r="O690">
        <f>N690*(CD690+CE690)/1000.0</f>
        <v>0</v>
      </c>
      <c r="P690">
        <f>(BW690 - IF(AI690&gt;1, L690*BR690*100.0/(AK690*CK690), 0))*(CD690+CE690)/1000.0</f>
        <v>0</v>
      </c>
      <c r="Q690">
        <f>2.0/((1/S690-1/R690)+SIGN(S690)*SQRT((1/S690-1/R690)*(1/S690-1/R690) + 4*BS690/((BS690+1)*(BS690+1))*(2*1/S690*1/R690-1/R690*1/R690)))</f>
        <v>0</v>
      </c>
      <c r="R690">
        <f>IF(LEFT(BT690,1)&lt;&gt;"0",IF(LEFT(BT690,1)="1",3.0,BU690),$D$5+$E$5*(CK690*CD690/($K$5*1000))+$F$5*(CK690*CD690/($K$5*1000))*MAX(MIN(BR690,$J$5),$I$5)*MAX(MIN(BR690,$J$5),$I$5)+$G$5*MAX(MIN(BR690,$J$5),$I$5)*(CK690*CD690/($K$5*1000))+$H$5*(CK690*CD690/($K$5*1000))*(CK690*CD690/($K$5*1000)))</f>
        <v>0</v>
      </c>
      <c r="S690">
        <f>J690*(1000-(1000*0.61365*exp(17.502*W690/(240.97+W690))/(CD690+CE690)+BY690)/2)/(1000*0.61365*exp(17.502*W690/(240.97+W690))/(CD690+CE690)-BY690)</f>
        <v>0</v>
      </c>
      <c r="T690">
        <f>1/((BS690+1)/(Q690/1.6)+1/(R690/1.37)) + BS690/((BS690+1)/(Q690/1.6) + BS690/(R690/1.37))</f>
        <v>0</v>
      </c>
      <c r="U690">
        <f>(BN690*BQ690)</f>
        <v>0</v>
      </c>
      <c r="V690">
        <f>(CF690+(U690+2*0.95*5.67E-8*(((CF690+$B$7)+273)^4-(CF690+273)^4)-44100*J690)/(1.84*29.3*R690+8*0.95*5.67E-8*(CF690+273)^3))</f>
        <v>0</v>
      </c>
      <c r="W690">
        <f>($C$7*CG690+$D$7*CH690+$E$7*V690)</f>
        <v>0</v>
      </c>
      <c r="X690">
        <f>0.61365*exp(17.502*W690/(240.97+W690))</f>
        <v>0</v>
      </c>
      <c r="Y690">
        <f>(Z690/AA690*100)</f>
        <v>0</v>
      </c>
      <c r="Z690">
        <f>BY690*(CD690+CE690)/1000</f>
        <v>0</v>
      </c>
      <c r="AA690">
        <f>0.61365*exp(17.502*CF690/(240.97+CF690))</f>
        <v>0</v>
      </c>
      <c r="AB690">
        <f>(X690-BY690*(CD690+CE690)/1000)</f>
        <v>0</v>
      </c>
      <c r="AC690">
        <f>(-J690*44100)</f>
        <v>0</v>
      </c>
      <c r="AD690">
        <f>2*29.3*R690*0.92*(CF690-W690)</f>
        <v>0</v>
      </c>
      <c r="AE690">
        <f>2*0.95*5.67E-8*(((CF690+$B$7)+273)^4-(W690+273)^4)</f>
        <v>0</v>
      </c>
      <c r="AF690">
        <f>U690+AE690+AC690+AD690</f>
        <v>0</v>
      </c>
      <c r="AG690">
        <v>4</v>
      </c>
      <c r="AH690">
        <v>0</v>
      </c>
      <c r="AI690">
        <f>IF(AG690*$H$13&gt;=AK690,1.0,(AK690/(AK690-AG690*$H$13)))</f>
        <v>0</v>
      </c>
      <c r="AJ690">
        <f>(AI690-1)*100</f>
        <v>0</v>
      </c>
      <c r="AK690">
        <f>MAX(0,($B$13+$C$13*CK690)/(1+$D$13*CK690)*CD690/(CF690+273)*$E$13)</f>
        <v>0</v>
      </c>
      <c r="AL690" t="s">
        <v>292</v>
      </c>
      <c r="AM690" t="s">
        <v>292</v>
      </c>
      <c r="AN690">
        <v>0</v>
      </c>
      <c r="AO690">
        <v>0</v>
      </c>
      <c r="AP690">
        <f>1-AN690/AO690</f>
        <v>0</v>
      </c>
      <c r="AQ690">
        <v>0</v>
      </c>
      <c r="AR690" t="s">
        <v>292</v>
      </c>
      <c r="AS690" t="s">
        <v>292</v>
      </c>
      <c r="AT690">
        <v>0</v>
      </c>
      <c r="AU690">
        <v>0</v>
      </c>
      <c r="AV690">
        <f>1-AT690/AU690</f>
        <v>0</v>
      </c>
      <c r="AW690">
        <v>0.5</v>
      </c>
      <c r="AX690">
        <f>BO690</f>
        <v>0</v>
      </c>
      <c r="AY690">
        <f>L690</f>
        <v>0</v>
      </c>
      <c r="AZ690">
        <f>AV690*AW690*AX690</f>
        <v>0</v>
      </c>
      <c r="BA690">
        <f>(AY690-AQ690)/AX690</f>
        <v>0</v>
      </c>
      <c r="BB690">
        <f>(AO690-AU690)/AU690</f>
        <v>0</v>
      </c>
      <c r="BC690">
        <f>AN690/(AP690+AN690/AU690)</f>
        <v>0</v>
      </c>
      <c r="BD690" t="s">
        <v>292</v>
      </c>
      <c r="BE690">
        <v>0</v>
      </c>
      <c r="BF690">
        <f>IF(BE690&lt;&gt;0, BE690, BC690)</f>
        <v>0</v>
      </c>
      <c r="BG690">
        <f>1-BF690/AU690</f>
        <v>0</v>
      </c>
      <c r="BH690">
        <f>(AU690-AT690)/(AU690-BF690)</f>
        <v>0</v>
      </c>
      <c r="BI690">
        <f>(AO690-AU690)/(AO690-BF690)</f>
        <v>0</v>
      </c>
      <c r="BJ690">
        <f>(AU690-AT690)/(AU690-AN690)</f>
        <v>0</v>
      </c>
      <c r="BK690">
        <f>(AO690-AU690)/(AO690-AN690)</f>
        <v>0</v>
      </c>
      <c r="BL690">
        <f>(BH690*BF690/AT690)</f>
        <v>0</v>
      </c>
      <c r="BM690">
        <f>(1-BL690)</f>
        <v>0</v>
      </c>
      <c r="BN690">
        <f>$B$11*CL690+$C$11*CM690+$F$11*CN690*(1-CQ690)</f>
        <v>0</v>
      </c>
      <c r="BO690">
        <f>BN690*BP690</f>
        <v>0</v>
      </c>
      <c r="BP690">
        <f>($B$11*$D$9+$C$11*$D$9+$F$11*((DA690+CS690)/MAX(DA690+CS690+DB690, 0.1)*$I$9+DB690/MAX(DA690+CS690+DB690, 0.1)*$J$9))/($B$11+$C$11+$F$11)</f>
        <v>0</v>
      </c>
      <c r="BQ690">
        <f>($B$11*$K$9+$C$11*$K$9+$F$11*((DA690+CS690)/MAX(DA690+CS690+DB690, 0.1)*$P$9+DB690/MAX(DA690+CS690+DB690, 0.1)*$Q$9))/($B$11+$C$11+$F$11)</f>
        <v>0</v>
      </c>
      <c r="BR690">
        <v>6</v>
      </c>
      <c r="BS690">
        <v>0.5</v>
      </c>
      <c r="BT690" t="s">
        <v>293</v>
      </c>
      <c r="BU690">
        <v>2</v>
      </c>
      <c r="BV690">
        <v>1626127659.6</v>
      </c>
      <c r="BW690">
        <v>400.943666666667</v>
      </c>
      <c r="BX690">
        <v>419.962666666667</v>
      </c>
      <c r="BY690">
        <v>23.2372</v>
      </c>
      <c r="BZ690">
        <v>15.5437666666667</v>
      </c>
      <c r="CA690">
        <v>398.815666666667</v>
      </c>
      <c r="CB690">
        <v>23.1227</v>
      </c>
      <c r="CC690">
        <v>899.980333333333</v>
      </c>
      <c r="CD690">
        <v>100.771</v>
      </c>
      <c r="CE690">
        <v>0.114240333333333</v>
      </c>
      <c r="CF690">
        <v>38.2572666666667</v>
      </c>
      <c r="CG690">
        <v>35.3302666666667</v>
      </c>
      <c r="CH690">
        <v>999.9</v>
      </c>
      <c r="CI690">
        <v>0</v>
      </c>
      <c r="CJ690">
        <v>0</v>
      </c>
      <c r="CK690">
        <v>9991.24666666667</v>
      </c>
      <c r="CL690">
        <v>0</v>
      </c>
      <c r="CM690">
        <v>0.221023</v>
      </c>
      <c r="CN690">
        <v>1460</v>
      </c>
      <c r="CO690">
        <v>0.972997</v>
      </c>
      <c r="CP690">
        <v>0.0270029</v>
      </c>
      <c r="CQ690">
        <v>0</v>
      </c>
      <c r="CR690">
        <v>878.231333333333</v>
      </c>
      <c r="CS690">
        <v>4.99999</v>
      </c>
      <c r="CT690">
        <v>12973.0333333333</v>
      </c>
      <c r="CU690">
        <v>12728.3333333333</v>
      </c>
      <c r="CV690">
        <v>42.437</v>
      </c>
      <c r="CW690">
        <v>43.5</v>
      </c>
      <c r="CX690">
        <v>43.125</v>
      </c>
      <c r="CY690">
        <v>43.312</v>
      </c>
      <c r="CZ690">
        <v>45.375</v>
      </c>
      <c r="DA690">
        <v>1415.71</v>
      </c>
      <c r="DB690">
        <v>39.29</v>
      </c>
      <c r="DC690">
        <v>0</v>
      </c>
      <c r="DD690">
        <v>1626127669.9</v>
      </c>
      <c r="DE690">
        <v>0</v>
      </c>
      <c r="DF690">
        <v>878.53652</v>
      </c>
      <c r="DG690">
        <v>-2.99415383549863</v>
      </c>
      <c r="DH690">
        <v>-47.8769230283729</v>
      </c>
      <c r="DI690">
        <v>12977.968</v>
      </c>
      <c r="DJ690">
        <v>15</v>
      </c>
      <c r="DK690">
        <v>1626126261</v>
      </c>
      <c r="DL690" t="s">
        <v>294</v>
      </c>
      <c r="DM690">
        <v>1626126255</v>
      </c>
      <c r="DN690">
        <v>1626126261</v>
      </c>
      <c r="DO690">
        <v>7</v>
      </c>
      <c r="DP690">
        <v>0.339</v>
      </c>
      <c r="DQ690">
        <v>0.02</v>
      </c>
      <c r="DR690">
        <v>2.158</v>
      </c>
      <c r="DS690">
        <v>-0.064</v>
      </c>
      <c r="DT690">
        <v>420</v>
      </c>
      <c r="DU690">
        <v>4</v>
      </c>
      <c r="DV690">
        <v>0.09</v>
      </c>
      <c r="DW690">
        <v>0.05</v>
      </c>
      <c r="DX690">
        <v>-19.0203463414634</v>
      </c>
      <c r="DY690">
        <v>0.106124738675985</v>
      </c>
      <c r="DZ690">
        <v>0.0173571816522094</v>
      </c>
      <c r="EA690">
        <v>1</v>
      </c>
      <c r="EB690">
        <v>878.763515151515</v>
      </c>
      <c r="EC690">
        <v>-3.45922753163772</v>
      </c>
      <c r="ED690">
        <v>0.386169935996315</v>
      </c>
      <c r="EE690">
        <v>1</v>
      </c>
      <c r="EF690">
        <v>7.65789634146341</v>
      </c>
      <c r="EG690">
        <v>0.265139790940767</v>
      </c>
      <c r="EH690">
        <v>0.0279935406099944</v>
      </c>
      <c r="EI690">
        <v>0</v>
      </c>
      <c r="EJ690">
        <v>2</v>
      </c>
      <c r="EK690">
        <v>3</v>
      </c>
      <c r="EL690" t="s">
        <v>340</v>
      </c>
      <c r="EM690">
        <v>100</v>
      </c>
      <c r="EN690">
        <v>100</v>
      </c>
      <c r="EO690">
        <v>2.128</v>
      </c>
      <c r="EP690">
        <v>0.1147</v>
      </c>
      <c r="EQ690">
        <v>1.36772170046793</v>
      </c>
      <c r="ER690">
        <v>0.00225868272383977</v>
      </c>
      <c r="ES690">
        <v>-9.96746185667655e-07</v>
      </c>
      <c r="ET690">
        <v>2.83711317370827e-10</v>
      </c>
      <c r="EU690">
        <v>-0.063082517618382</v>
      </c>
      <c r="EV690">
        <v>-0.00217948432402501</v>
      </c>
      <c r="EW690">
        <v>0.000453263451741206</v>
      </c>
      <c r="EX690">
        <v>-1.16319206543697e-06</v>
      </c>
      <c r="EY690">
        <v>-2</v>
      </c>
      <c r="EZ690">
        <v>2196</v>
      </c>
      <c r="FA690">
        <v>1</v>
      </c>
      <c r="FB690">
        <v>25</v>
      </c>
      <c r="FC690">
        <v>23.4</v>
      </c>
      <c r="FD690">
        <v>23.3</v>
      </c>
      <c r="FE690">
        <v>18</v>
      </c>
      <c r="FF690">
        <v>953.852</v>
      </c>
      <c r="FG690">
        <v>442.943</v>
      </c>
      <c r="FH690">
        <v>46.8189</v>
      </c>
      <c r="FI690">
        <v>26.4116</v>
      </c>
      <c r="FJ690">
        <v>30.0006</v>
      </c>
      <c r="FK690">
        <v>26.1262</v>
      </c>
      <c r="FL690">
        <v>26.1188</v>
      </c>
      <c r="FM690">
        <v>25.5547</v>
      </c>
      <c r="FN690">
        <v>16.7244</v>
      </c>
      <c r="FO690">
        <v>0</v>
      </c>
      <c r="FP690">
        <v>47.5</v>
      </c>
      <c r="FQ690">
        <v>420</v>
      </c>
      <c r="FR690">
        <v>15.6442</v>
      </c>
      <c r="FS690">
        <v>101.355</v>
      </c>
      <c r="FT690">
        <v>101.945</v>
      </c>
    </row>
    <row r="691" spans="1:176">
      <c r="A691">
        <v>675</v>
      </c>
      <c r="B691">
        <v>1626127662.6</v>
      </c>
      <c r="C691">
        <v>1348.09999990463</v>
      </c>
      <c r="D691" t="s">
        <v>1644</v>
      </c>
      <c r="E691" t="s">
        <v>1645</v>
      </c>
      <c r="F691">
        <v>1</v>
      </c>
      <c r="I691">
        <v>1626127661.6</v>
      </c>
      <c r="J691">
        <f>(K691)/1000</f>
        <v>0</v>
      </c>
      <c r="K691">
        <f>1000*CC691*AI691*(BY691-BZ691)/(100*BR691*(1000-AI691*BY691))</f>
        <v>0</v>
      </c>
      <c r="L691">
        <f>CC691*AI691*(BX691-BW691*(1000-AI691*BZ691)/(1000-AI691*BY691))/(100*BR691)</f>
        <v>0</v>
      </c>
      <c r="M691">
        <f>BW691 - IF(AI691&gt;1, L691*BR691*100.0/(AK691*CK691), 0)</f>
        <v>0</v>
      </c>
      <c r="N691">
        <f>((T691-J691/2)*M691-L691)/(T691+J691/2)</f>
        <v>0</v>
      </c>
      <c r="O691">
        <f>N691*(CD691+CE691)/1000.0</f>
        <v>0</v>
      </c>
      <c r="P691">
        <f>(BW691 - IF(AI691&gt;1, L691*BR691*100.0/(AK691*CK691), 0))*(CD691+CE691)/1000.0</f>
        <v>0</v>
      </c>
      <c r="Q691">
        <f>2.0/((1/S691-1/R691)+SIGN(S691)*SQRT((1/S691-1/R691)*(1/S691-1/R691) + 4*BS691/((BS691+1)*(BS691+1))*(2*1/S691*1/R691-1/R691*1/R691)))</f>
        <v>0</v>
      </c>
      <c r="R691">
        <f>IF(LEFT(BT691,1)&lt;&gt;"0",IF(LEFT(BT691,1)="1",3.0,BU691),$D$5+$E$5*(CK691*CD691/($K$5*1000))+$F$5*(CK691*CD691/($K$5*1000))*MAX(MIN(BR691,$J$5),$I$5)*MAX(MIN(BR691,$J$5),$I$5)+$G$5*MAX(MIN(BR691,$J$5),$I$5)*(CK691*CD691/($K$5*1000))+$H$5*(CK691*CD691/($K$5*1000))*(CK691*CD691/($K$5*1000)))</f>
        <v>0</v>
      </c>
      <c r="S691">
        <f>J691*(1000-(1000*0.61365*exp(17.502*W691/(240.97+W691))/(CD691+CE691)+BY691)/2)/(1000*0.61365*exp(17.502*W691/(240.97+W691))/(CD691+CE691)-BY691)</f>
        <v>0</v>
      </c>
      <c r="T691">
        <f>1/((BS691+1)/(Q691/1.6)+1/(R691/1.37)) + BS691/((BS691+1)/(Q691/1.6) + BS691/(R691/1.37))</f>
        <v>0</v>
      </c>
      <c r="U691">
        <f>(BN691*BQ691)</f>
        <v>0</v>
      </c>
      <c r="V691">
        <f>(CF691+(U691+2*0.95*5.67E-8*(((CF691+$B$7)+273)^4-(CF691+273)^4)-44100*J691)/(1.84*29.3*R691+8*0.95*5.67E-8*(CF691+273)^3))</f>
        <v>0</v>
      </c>
      <c r="W691">
        <f>($C$7*CG691+$D$7*CH691+$E$7*V691)</f>
        <v>0</v>
      </c>
      <c r="X691">
        <f>0.61365*exp(17.502*W691/(240.97+W691))</f>
        <v>0</v>
      </c>
      <c r="Y691">
        <f>(Z691/AA691*100)</f>
        <v>0</v>
      </c>
      <c r="Z691">
        <f>BY691*(CD691+CE691)/1000</f>
        <v>0</v>
      </c>
      <c r="AA691">
        <f>0.61365*exp(17.502*CF691/(240.97+CF691))</f>
        <v>0</v>
      </c>
      <c r="AB691">
        <f>(X691-BY691*(CD691+CE691)/1000)</f>
        <v>0</v>
      </c>
      <c r="AC691">
        <f>(-J691*44100)</f>
        <v>0</v>
      </c>
      <c r="AD691">
        <f>2*29.3*R691*0.92*(CF691-W691)</f>
        <v>0</v>
      </c>
      <c r="AE691">
        <f>2*0.95*5.67E-8*(((CF691+$B$7)+273)^4-(W691+273)^4)</f>
        <v>0</v>
      </c>
      <c r="AF691">
        <f>U691+AE691+AC691+AD691</f>
        <v>0</v>
      </c>
      <c r="AG691">
        <v>5</v>
      </c>
      <c r="AH691">
        <v>1</v>
      </c>
      <c r="AI691">
        <f>IF(AG691*$H$13&gt;=AK691,1.0,(AK691/(AK691-AG691*$H$13)))</f>
        <v>0</v>
      </c>
      <c r="AJ691">
        <f>(AI691-1)*100</f>
        <v>0</v>
      </c>
      <c r="AK691">
        <f>MAX(0,($B$13+$C$13*CK691)/(1+$D$13*CK691)*CD691/(CF691+273)*$E$13)</f>
        <v>0</v>
      </c>
      <c r="AL691" t="s">
        <v>292</v>
      </c>
      <c r="AM691" t="s">
        <v>292</v>
      </c>
      <c r="AN691">
        <v>0</v>
      </c>
      <c r="AO691">
        <v>0</v>
      </c>
      <c r="AP691">
        <f>1-AN691/AO691</f>
        <v>0</v>
      </c>
      <c r="AQ691">
        <v>0</v>
      </c>
      <c r="AR691" t="s">
        <v>292</v>
      </c>
      <c r="AS691" t="s">
        <v>292</v>
      </c>
      <c r="AT691">
        <v>0</v>
      </c>
      <c r="AU691">
        <v>0</v>
      </c>
      <c r="AV691">
        <f>1-AT691/AU691</f>
        <v>0</v>
      </c>
      <c r="AW691">
        <v>0.5</v>
      </c>
      <c r="AX691">
        <f>BO691</f>
        <v>0</v>
      </c>
      <c r="AY691">
        <f>L691</f>
        <v>0</v>
      </c>
      <c r="AZ691">
        <f>AV691*AW691*AX691</f>
        <v>0</v>
      </c>
      <c r="BA691">
        <f>(AY691-AQ691)/AX691</f>
        <v>0</v>
      </c>
      <c r="BB691">
        <f>(AO691-AU691)/AU691</f>
        <v>0</v>
      </c>
      <c r="BC691">
        <f>AN691/(AP691+AN691/AU691)</f>
        <v>0</v>
      </c>
      <c r="BD691" t="s">
        <v>292</v>
      </c>
      <c r="BE691">
        <v>0</v>
      </c>
      <c r="BF691">
        <f>IF(BE691&lt;&gt;0, BE691, BC691)</f>
        <v>0</v>
      </c>
      <c r="BG691">
        <f>1-BF691/AU691</f>
        <v>0</v>
      </c>
      <c r="BH691">
        <f>(AU691-AT691)/(AU691-BF691)</f>
        <v>0</v>
      </c>
      <c r="BI691">
        <f>(AO691-AU691)/(AO691-BF691)</f>
        <v>0</v>
      </c>
      <c r="BJ691">
        <f>(AU691-AT691)/(AU691-AN691)</f>
        <v>0</v>
      </c>
      <c r="BK691">
        <f>(AO691-AU691)/(AO691-AN691)</f>
        <v>0</v>
      </c>
      <c r="BL691">
        <f>(BH691*BF691/AT691)</f>
        <v>0</v>
      </c>
      <c r="BM691">
        <f>(1-BL691)</f>
        <v>0</v>
      </c>
      <c r="BN691">
        <f>$B$11*CL691+$C$11*CM691+$F$11*CN691*(1-CQ691)</f>
        <v>0</v>
      </c>
      <c r="BO691">
        <f>BN691*BP691</f>
        <v>0</v>
      </c>
      <c r="BP691">
        <f>($B$11*$D$9+$C$11*$D$9+$F$11*((DA691+CS691)/MAX(DA691+CS691+DB691, 0.1)*$I$9+DB691/MAX(DA691+CS691+DB691, 0.1)*$J$9))/($B$11+$C$11+$F$11)</f>
        <v>0</v>
      </c>
      <c r="BQ691">
        <f>($B$11*$K$9+$C$11*$K$9+$F$11*((DA691+CS691)/MAX(DA691+CS691+DB691, 0.1)*$P$9+DB691/MAX(DA691+CS691+DB691, 0.1)*$Q$9))/($B$11+$C$11+$F$11)</f>
        <v>0</v>
      </c>
      <c r="BR691">
        <v>6</v>
      </c>
      <c r="BS691">
        <v>0.5</v>
      </c>
      <c r="BT691" t="s">
        <v>293</v>
      </c>
      <c r="BU691">
        <v>2</v>
      </c>
      <c r="BV691">
        <v>1626127661.6</v>
      </c>
      <c r="BW691">
        <v>400.938666666667</v>
      </c>
      <c r="BX691">
        <v>419.980666666667</v>
      </c>
      <c r="BY691">
        <v>23.2602333333333</v>
      </c>
      <c r="BZ691">
        <v>15.5670666666667</v>
      </c>
      <c r="CA691">
        <v>398.810666666667</v>
      </c>
      <c r="CB691">
        <v>23.1453666666667</v>
      </c>
      <c r="CC691">
        <v>899.985666666667</v>
      </c>
      <c r="CD691">
        <v>100.772333333333</v>
      </c>
      <c r="CE691">
        <v>0.114827</v>
      </c>
      <c r="CF691">
        <v>38.2741</v>
      </c>
      <c r="CG691">
        <v>35.3417666666667</v>
      </c>
      <c r="CH691">
        <v>999.9</v>
      </c>
      <c r="CI691">
        <v>0</v>
      </c>
      <c r="CJ691">
        <v>0</v>
      </c>
      <c r="CK691">
        <v>9976.88</v>
      </c>
      <c r="CL691">
        <v>0</v>
      </c>
      <c r="CM691">
        <v>0.221023</v>
      </c>
      <c r="CN691">
        <v>1459.99</v>
      </c>
      <c r="CO691">
        <v>0.972997</v>
      </c>
      <c r="CP691">
        <v>0.0270029</v>
      </c>
      <c r="CQ691">
        <v>0</v>
      </c>
      <c r="CR691">
        <v>878.006666666667</v>
      </c>
      <c r="CS691">
        <v>4.99999</v>
      </c>
      <c r="CT691">
        <v>12971.8666666667</v>
      </c>
      <c r="CU691">
        <v>12728.3</v>
      </c>
      <c r="CV691">
        <v>42.437</v>
      </c>
      <c r="CW691">
        <v>43.5</v>
      </c>
      <c r="CX691">
        <v>43.125</v>
      </c>
      <c r="CY691">
        <v>43.312</v>
      </c>
      <c r="CZ691">
        <v>45.375</v>
      </c>
      <c r="DA691">
        <v>1415.7</v>
      </c>
      <c r="DB691">
        <v>39.29</v>
      </c>
      <c r="DC691">
        <v>0</v>
      </c>
      <c r="DD691">
        <v>1626127671.7</v>
      </c>
      <c r="DE691">
        <v>0</v>
      </c>
      <c r="DF691">
        <v>878.453423076923</v>
      </c>
      <c r="DG691">
        <v>-3.28714529695302</v>
      </c>
      <c r="DH691">
        <v>-47.425641084626</v>
      </c>
      <c r="DI691">
        <v>12976.7923076923</v>
      </c>
      <c r="DJ691">
        <v>15</v>
      </c>
      <c r="DK691">
        <v>1626126261</v>
      </c>
      <c r="DL691" t="s">
        <v>294</v>
      </c>
      <c r="DM691">
        <v>1626126255</v>
      </c>
      <c r="DN691">
        <v>1626126261</v>
      </c>
      <c r="DO691">
        <v>7</v>
      </c>
      <c r="DP691">
        <v>0.339</v>
      </c>
      <c r="DQ691">
        <v>0.02</v>
      </c>
      <c r="DR691">
        <v>2.158</v>
      </c>
      <c r="DS691">
        <v>-0.064</v>
      </c>
      <c r="DT691">
        <v>420</v>
      </c>
      <c r="DU691">
        <v>4</v>
      </c>
      <c r="DV691">
        <v>0.09</v>
      </c>
      <c r="DW691">
        <v>0.05</v>
      </c>
      <c r="DX691">
        <v>-19.0213243902439</v>
      </c>
      <c r="DY691">
        <v>0.0694494773518759</v>
      </c>
      <c r="DZ691">
        <v>0.0181074271311837</v>
      </c>
      <c r="EA691">
        <v>1</v>
      </c>
      <c r="EB691">
        <v>878.659485714286</v>
      </c>
      <c r="EC691">
        <v>-3.66732681017694</v>
      </c>
      <c r="ED691">
        <v>0.417256986344219</v>
      </c>
      <c r="EE691">
        <v>1</v>
      </c>
      <c r="EF691">
        <v>7.66389195121951</v>
      </c>
      <c r="EG691">
        <v>0.267601463414648</v>
      </c>
      <c r="EH691">
        <v>0.0281540228221616</v>
      </c>
      <c r="EI691">
        <v>0</v>
      </c>
      <c r="EJ691">
        <v>2</v>
      </c>
      <c r="EK691">
        <v>3</v>
      </c>
      <c r="EL691" t="s">
        <v>340</v>
      </c>
      <c r="EM691">
        <v>100</v>
      </c>
      <c r="EN691">
        <v>100</v>
      </c>
      <c r="EO691">
        <v>2.128</v>
      </c>
      <c r="EP691">
        <v>0.1151</v>
      </c>
      <c r="EQ691">
        <v>1.36772170046793</v>
      </c>
      <c r="ER691">
        <v>0.00225868272383977</v>
      </c>
      <c r="ES691">
        <v>-9.96746185667655e-07</v>
      </c>
      <c r="ET691">
        <v>2.83711317370827e-10</v>
      </c>
      <c r="EU691">
        <v>-0.063082517618382</v>
      </c>
      <c r="EV691">
        <v>-0.00217948432402501</v>
      </c>
      <c r="EW691">
        <v>0.000453263451741206</v>
      </c>
      <c r="EX691">
        <v>-1.16319206543697e-06</v>
      </c>
      <c r="EY691">
        <v>-2</v>
      </c>
      <c r="EZ691">
        <v>2196</v>
      </c>
      <c r="FA691">
        <v>1</v>
      </c>
      <c r="FB691">
        <v>25</v>
      </c>
      <c r="FC691">
        <v>23.5</v>
      </c>
      <c r="FD691">
        <v>23.4</v>
      </c>
      <c r="FE691">
        <v>18</v>
      </c>
      <c r="FF691">
        <v>953.592</v>
      </c>
      <c r="FG691">
        <v>443.061</v>
      </c>
      <c r="FH691">
        <v>46.8388</v>
      </c>
      <c r="FI691">
        <v>26.4152</v>
      </c>
      <c r="FJ691">
        <v>30.0007</v>
      </c>
      <c r="FK691">
        <v>26.1293</v>
      </c>
      <c r="FL691">
        <v>26.1221</v>
      </c>
      <c r="FM691">
        <v>25.5546</v>
      </c>
      <c r="FN691">
        <v>16.7244</v>
      </c>
      <c r="FO691">
        <v>0</v>
      </c>
      <c r="FP691">
        <v>47.5</v>
      </c>
      <c r="FQ691">
        <v>420</v>
      </c>
      <c r="FR691">
        <v>15.6265</v>
      </c>
      <c r="FS691">
        <v>101.354</v>
      </c>
      <c r="FT691">
        <v>101.944</v>
      </c>
    </row>
    <row r="692" spans="1:176">
      <c r="A692">
        <v>676</v>
      </c>
      <c r="B692">
        <v>1626127664.6</v>
      </c>
      <c r="C692">
        <v>1350.09999990463</v>
      </c>
      <c r="D692" t="s">
        <v>1646</v>
      </c>
      <c r="E692" t="s">
        <v>1647</v>
      </c>
      <c r="F692">
        <v>1</v>
      </c>
      <c r="I692">
        <v>1626127663.6</v>
      </c>
      <c r="J692">
        <f>(K692)/1000</f>
        <v>0</v>
      </c>
      <c r="K692">
        <f>1000*CC692*AI692*(BY692-BZ692)/(100*BR692*(1000-AI692*BY692))</f>
        <v>0</v>
      </c>
      <c r="L692">
        <f>CC692*AI692*(BX692-BW692*(1000-AI692*BZ692)/(1000-AI692*BY692))/(100*BR692)</f>
        <v>0</v>
      </c>
      <c r="M692">
        <f>BW692 - IF(AI692&gt;1, L692*BR692*100.0/(AK692*CK692), 0)</f>
        <v>0</v>
      </c>
      <c r="N692">
        <f>((T692-J692/2)*M692-L692)/(T692+J692/2)</f>
        <v>0</v>
      </c>
      <c r="O692">
        <f>N692*(CD692+CE692)/1000.0</f>
        <v>0</v>
      </c>
      <c r="P692">
        <f>(BW692 - IF(AI692&gt;1, L692*BR692*100.0/(AK692*CK692), 0))*(CD692+CE692)/1000.0</f>
        <v>0</v>
      </c>
      <c r="Q692">
        <f>2.0/((1/S692-1/R692)+SIGN(S692)*SQRT((1/S692-1/R692)*(1/S692-1/R692) + 4*BS692/((BS692+1)*(BS692+1))*(2*1/S692*1/R692-1/R692*1/R692)))</f>
        <v>0</v>
      </c>
      <c r="R692">
        <f>IF(LEFT(BT692,1)&lt;&gt;"0",IF(LEFT(BT692,1)="1",3.0,BU692),$D$5+$E$5*(CK692*CD692/($K$5*1000))+$F$5*(CK692*CD692/($K$5*1000))*MAX(MIN(BR692,$J$5),$I$5)*MAX(MIN(BR692,$J$5),$I$5)+$G$5*MAX(MIN(BR692,$J$5),$I$5)*(CK692*CD692/($K$5*1000))+$H$5*(CK692*CD692/($K$5*1000))*(CK692*CD692/($K$5*1000)))</f>
        <v>0</v>
      </c>
      <c r="S692">
        <f>J692*(1000-(1000*0.61365*exp(17.502*W692/(240.97+W692))/(CD692+CE692)+BY692)/2)/(1000*0.61365*exp(17.502*W692/(240.97+W692))/(CD692+CE692)-BY692)</f>
        <v>0</v>
      </c>
      <c r="T692">
        <f>1/((BS692+1)/(Q692/1.6)+1/(R692/1.37)) + BS692/((BS692+1)/(Q692/1.6) + BS692/(R692/1.37))</f>
        <v>0</v>
      </c>
      <c r="U692">
        <f>(BN692*BQ692)</f>
        <v>0</v>
      </c>
      <c r="V692">
        <f>(CF692+(U692+2*0.95*5.67E-8*(((CF692+$B$7)+273)^4-(CF692+273)^4)-44100*J692)/(1.84*29.3*R692+8*0.95*5.67E-8*(CF692+273)^3))</f>
        <v>0</v>
      </c>
      <c r="W692">
        <f>($C$7*CG692+$D$7*CH692+$E$7*V692)</f>
        <v>0</v>
      </c>
      <c r="X692">
        <f>0.61365*exp(17.502*W692/(240.97+W692))</f>
        <v>0</v>
      </c>
      <c r="Y692">
        <f>(Z692/AA692*100)</f>
        <v>0</v>
      </c>
      <c r="Z692">
        <f>BY692*(CD692+CE692)/1000</f>
        <v>0</v>
      </c>
      <c r="AA692">
        <f>0.61365*exp(17.502*CF692/(240.97+CF692))</f>
        <v>0</v>
      </c>
      <c r="AB692">
        <f>(X692-BY692*(CD692+CE692)/1000)</f>
        <v>0</v>
      </c>
      <c r="AC692">
        <f>(-J692*44100)</f>
        <v>0</v>
      </c>
      <c r="AD692">
        <f>2*29.3*R692*0.92*(CF692-W692)</f>
        <v>0</v>
      </c>
      <c r="AE692">
        <f>2*0.95*5.67E-8*(((CF692+$B$7)+273)^4-(W692+273)^4)</f>
        <v>0</v>
      </c>
      <c r="AF692">
        <f>U692+AE692+AC692+AD692</f>
        <v>0</v>
      </c>
      <c r="AG692">
        <v>5</v>
      </c>
      <c r="AH692">
        <v>1</v>
      </c>
      <c r="AI692">
        <f>IF(AG692*$H$13&gt;=AK692,1.0,(AK692/(AK692-AG692*$H$13)))</f>
        <v>0</v>
      </c>
      <c r="AJ692">
        <f>(AI692-1)*100</f>
        <v>0</v>
      </c>
      <c r="AK692">
        <f>MAX(0,($B$13+$C$13*CK692)/(1+$D$13*CK692)*CD692/(CF692+273)*$E$13)</f>
        <v>0</v>
      </c>
      <c r="AL692" t="s">
        <v>292</v>
      </c>
      <c r="AM692" t="s">
        <v>292</v>
      </c>
      <c r="AN692">
        <v>0</v>
      </c>
      <c r="AO692">
        <v>0</v>
      </c>
      <c r="AP692">
        <f>1-AN692/AO692</f>
        <v>0</v>
      </c>
      <c r="AQ692">
        <v>0</v>
      </c>
      <c r="AR692" t="s">
        <v>292</v>
      </c>
      <c r="AS692" t="s">
        <v>292</v>
      </c>
      <c r="AT692">
        <v>0</v>
      </c>
      <c r="AU692">
        <v>0</v>
      </c>
      <c r="AV692">
        <f>1-AT692/AU692</f>
        <v>0</v>
      </c>
      <c r="AW692">
        <v>0.5</v>
      </c>
      <c r="AX692">
        <f>BO692</f>
        <v>0</v>
      </c>
      <c r="AY692">
        <f>L692</f>
        <v>0</v>
      </c>
      <c r="AZ692">
        <f>AV692*AW692*AX692</f>
        <v>0</v>
      </c>
      <c r="BA692">
        <f>(AY692-AQ692)/AX692</f>
        <v>0</v>
      </c>
      <c r="BB692">
        <f>(AO692-AU692)/AU692</f>
        <v>0</v>
      </c>
      <c r="BC692">
        <f>AN692/(AP692+AN692/AU692)</f>
        <v>0</v>
      </c>
      <c r="BD692" t="s">
        <v>292</v>
      </c>
      <c r="BE692">
        <v>0</v>
      </c>
      <c r="BF692">
        <f>IF(BE692&lt;&gt;0, BE692, BC692)</f>
        <v>0</v>
      </c>
      <c r="BG692">
        <f>1-BF692/AU692</f>
        <v>0</v>
      </c>
      <c r="BH692">
        <f>(AU692-AT692)/(AU692-BF692)</f>
        <v>0</v>
      </c>
      <c r="BI692">
        <f>(AO692-AU692)/(AO692-BF692)</f>
        <v>0</v>
      </c>
      <c r="BJ692">
        <f>(AU692-AT692)/(AU692-AN692)</f>
        <v>0</v>
      </c>
      <c r="BK692">
        <f>(AO692-AU692)/(AO692-AN692)</f>
        <v>0</v>
      </c>
      <c r="BL692">
        <f>(BH692*BF692/AT692)</f>
        <v>0</v>
      </c>
      <c r="BM692">
        <f>(1-BL692)</f>
        <v>0</v>
      </c>
      <c r="BN692">
        <f>$B$11*CL692+$C$11*CM692+$F$11*CN692*(1-CQ692)</f>
        <v>0</v>
      </c>
      <c r="BO692">
        <f>BN692*BP692</f>
        <v>0</v>
      </c>
      <c r="BP692">
        <f>($B$11*$D$9+$C$11*$D$9+$F$11*((DA692+CS692)/MAX(DA692+CS692+DB692, 0.1)*$I$9+DB692/MAX(DA692+CS692+DB692, 0.1)*$J$9))/($B$11+$C$11+$F$11)</f>
        <v>0</v>
      </c>
      <c r="BQ692">
        <f>($B$11*$K$9+$C$11*$K$9+$F$11*((DA692+CS692)/MAX(DA692+CS692+DB692, 0.1)*$P$9+DB692/MAX(DA692+CS692+DB692, 0.1)*$Q$9))/($B$11+$C$11+$F$11)</f>
        <v>0</v>
      </c>
      <c r="BR692">
        <v>6</v>
      </c>
      <c r="BS692">
        <v>0.5</v>
      </c>
      <c r="BT692" t="s">
        <v>293</v>
      </c>
      <c r="BU692">
        <v>2</v>
      </c>
      <c r="BV692">
        <v>1626127663.6</v>
      </c>
      <c r="BW692">
        <v>400.95</v>
      </c>
      <c r="BX692">
        <v>419.973333333333</v>
      </c>
      <c r="BY692">
        <v>23.2856666666667</v>
      </c>
      <c r="BZ692">
        <v>15.5746666666667</v>
      </c>
      <c r="CA692">
        <v>398.822</v>
      </c>
      <c r="CB692">
        <v>23.1704</v>
      </c>
      <c r="CC692">
        <v>900.015</v>
      </c>
      <c r="CD692">
        <v>100.773</v>
      </c>
      <c r="CE692">
        <v>0.115154333333333</v>
      </c>
      <c r="CF692">
        <v>38.2915666666667</v>
      </c>
      <c r="CG692">
        <v>35.3502333333333</v>
      </c>
      <c r="CH692">
        <v>999.9</v>
      </c>
      <c r="CI692">
        <v>0</v>
      </c>
      <c r="CJ692">
        <v>0</v>
      </c>
      <c r="CK692">
        <v>9999.39333333333</v>
      </c>
      <c r="CL692">
        <v>0</v>
      </c>
      <c r="CM692">
        <v>0.221023</v>
      </c>
      <c r="CN692">
        <v>1459.99</v>
      </c>
      <c r="CO692">
        <v>0.972997</v>
      </c>
      <c r="CP692">
        <v>0.0270029</v>
      </c>
      <c r="CQ692">
        <v>0</v>
      </c>
      <c r="CR692">
        <v>877.605666666667</v>
      </c>
      <c r="CS692">
        <v>4.99999</v>
      </c>
      <c r="CT692">
        <v>12969.9666666667</v>
      </c>
      <c r="CU692">
        <v>12728.3</v>
      </c>
      <c r="CV692">
        <v>42.437</v>
      </c>
      <c r="CW692">
        <v>43.5</v>
      </c>
      <c r="CX692">
        <v>43.125</v>
      </c>
      <c r="CY692">
        <v>43.312</v>
      </c>
      <c r="CZ692">
        <v>45.4163333333333</v>
      </c>
      <c r="DA692">
        <v>1415.7</v>
      </c>
      <c r="DB692">
        <v>39.29</v>
      </c>
      <c r="DC692">
        <v>0</v>
      </c>
      <c r="DD692">
        <v>1626127674.1</v>
      </c>
      <c r="DE692">
        <v>0</v>
      </c>
      <c r="DF692">
        <v>878.2675</v>
      </c>
      <c r="DG692">
        <v>-3.85521367817628</v>
      </c>
      <c r="DH692">
        <v>-50.8820512837874</v>
      </c>
      <c r="DI692">
        <v>12975.0423076923</v>
      </c>
      <c r="DJ692">
        <v>15</v>
      </c>
      <c r="DK692">
        <v>1626126261</v>
      </c>
      <c r="DL692" t="s">
        <v>294</v>
      </c>
      <c r="DM692">
        <v>1626126255</v>
      </c>
      <c r="DN692">
        <v>1626126261</v>
      </c>
      <c r="DO692">
        <v>7</v>
      </c>
      <c r="DP692">
        <v>0.339</v>
      </c>
      <c r="DQ692">
        <v>0.02</v>
      </c>
      <c r="DR692">
        <v>2.158</v>
      </c>
      <c r="DS692">
        <v>-0.064</v>
      </c>
      <c r="DT692">
        <v>420</v>
      </c>
      <c r="DU692">
        <v>4</v>
      </c>
      <c r="DV692">
        <v>0.09</v>
      </c>
      <c r="DW692">
        <v>0.05</v>
      </c>
      <c r="DX692">
        <v>-19.019843902439</v>
      </c>
      <c r="DY692">
        <v>-0.0054146341463492</v>
      </c>
      <c r="DZ692">
        <v>0.015975439209665</v>
      </c>
      <c r="EA692">
        <v>1</v>
      </c>
      <c r="EB692">
        <v>878.490848484848</v>
      </c>
      <c r="EC692">
        <v>-3.81785177047224</v>
      </c>
      <c r="ED692">
        <v>0.419945964865474</v>
      </c>
      <c r="EE692">
        <v>1</v>
      </c>
      <c r="EF692">
        <v>7.67084463414634</v>
      </c>
      <c r="EG692">
        <v>0.271339024390252</v>
      </c>
      <c r="EH692">
        <v>0.0284418022908022</v>
      </c>
      <c r="EI692">
        <v>0</v>
      </c>
      <c r="EJ692">
        <v>2</v>
      </c>
      <c r="EK692">
        <v>3</v>
      </c>
      <c r="EL692" t="s">
        <v>340</v>
      </c>
      <c r="EM692">
        <v>100</v>
      </c>
      <c r="EN692">
        <v>100</v>
      </c>
      <c r="EO692">
        <v>2.128</v>
      </c>
      <c r="EP692">
        <v>0.1155</v>
      </c>
      <c r="EQ692">
        <v>1.36772170046793</v>
      </c>
      <c r="ER692">
        <v>0.00225868272383977</v>
      </c>
      <c r="ES692">
        <v>-9.96746185667655e-07</v>
      </c>
      <c r="ET692">
        <v>2.83711317370827e-10</v>
      </c>
      <c r="EU692">
        <v>-0.063082517618382</v>
      </c>
      <c r="EV692">
        <v>-0.00217948432402501</v>
      </c>
      <c r="EW692">
        <v>0.000453263451741206</v>
      </c>
      <c r="EX692">
        <v>-1.16319206543697e-06</v>
      </c>
      <c r="EY692">
        <v>-2</v>
      </c>
      <c r="EZ692">
        <v>2196</v>
      </c>
      <c r="FA692">
        <v>1</v>
      </c>
      <c r="FB692">
        <v>25</v>
      </c>
      <c r="FC692">
        <v>23.5</v>
      </c>
      <c r="FD692">
        <v>23.4</v>
      </c>
      <c r="FE692">
        <v>18</v>
      </c>
      <c r="FF692">
        <v>953.564</v>
      </c>
      <c r="FG692">
        <v>443.24</v>
      </c>
      <c r="FH692">
        <v>46.8586</v>
      </c>
      <c r="FI692">
        <v>26.4189</v>
      </c>
      <c r="FJ692">
        <v>30.0008</v>
      </c>
      <c r="FK692">
        <v>26.1322</v>
      </c>
      <c r="FL692">
        <v>26.1253</v>
      </c>
      <c r="FM692">
        <v>25.5561</v>
      </c>
      <c r="FN692">
        <v>16.7244</v>
      </c>
      <c r="FO692">
        <v>0</v>
      </c>
      <c r="FP692">
        <v>47.5</v>
      </c>
      <c r="FQ692">
        <v>420</v>
      </c>
      <c r="FR692">
        <v>15.6257</v>
      </c>
      <c r="FS692">
        <v>101.353</v>
      </c>
      <c r="FT692">
        <v>101.943</v>
      </c>
    </row>
    <row r="693" spans="1:176">
      <c r="A693">
        <v>677</v>
      </c>
      <c r="B693">
        <v>1626127666.6</v>
      </c>
      <c r="C693">
        <v>1352.09999990463</v>
      </c>
      <c r="D693" t="s">
        <v>1648</v>
      </c>
      <c r="E693" t="s">
        <v>1649</v>
      </c>
      <c r="F693">
        <v>1</v>
      </c>
      <c r="I693">
        <v>1626127665.6</v>
      </c>
      <c r="J693">
        <f>(K693)/1000</f>
        <v>0</v>
      </c>
      <c r="K693">
        <f>1000*CC693*AI693*(BY693-BZ693)/(100*BR693*(1000-AI693*BY693))</f>
        <v>0</v>
      </c>
      <c r="L693">
        <f>CC693*AI693*(BX693-BW693*(1000-AI693*BZ693)/(1000-AI693*BY693))/(100*BR693)</f>
        <v>0</v>
      </c>
      <c r="M693">
        <f>BW693 - IF(AI693&gt;1, L693*BR693*100.0/(AK693*CK693), 0)</f>
        <v>0</v>
      </c>
      <c r="N693">
        <f>((T693-J693/2)*M693-L693)/(T693+J693/2)</f>
        <v>0</v>
      </c>
      <c r="O693">
        <f>N693*(CD693+CE693)/1000.0</f>
        <v>0</v>
      </c>
      <c r="P693">
        <f>(BW693 - IF(AI693&gt;1, L693*BR693*100.0/(AK693*CK693), 0))*(CD693+CE693)/1000.0</f>
        <v>0</v>
      </c>
      <c r="Q693">
        <f>2.0/((1/S693-1/R693)+SIGN(S693)*SQRT((1/S693-1/R693)*(1/S693-1/R693) + 4*BS693/((BS693+1)*(BS693+1))*(2*1/S693*1/R693-1/R693*1/R693)))</f>
        <v>0</v>
      </c>
      <c r="R693">
        <f>IF(LEFT(BT693,1)&lt;&gt;"0",IF(LEFT(BT693,1)="1",3.0,BU693),$D$5+$E$5*(CK693*CD693/($K$5*1000))+$F$5*(CK693*CD693/($K$5*1000))*MAX(MIN(BR693,$J$5),$I$5)*MAX(MIN(BR693,$J$5),$I$5)+$G$5*MAX(MIN(BR693,$J$5),$I$5)*(CK693*CD693/($K$5*1000))+$H$5*(CK693*CD693/($K$5*1000))*(CK693*CD693/($K$5*1000)))</f>
        <v>0</v>
      </c>
      <c r="S693">
        <f>J693*(1000-(1000*0.61365*exp(17.502*W693/(240.97+W693))/(CD693+CE693)+BY693)/2)/(1000*0.61365*exp(17.502*W693/(240.97+W693))/(CD693+CE693)-BY693)</f>
        <v>0</v>
      </c>
      <c r="T693">
        <f>1/((BS693+1)/(Q693/1.6)+1/(R693/1.37)) + BS693/((BS693+1)/(Q693/1.6) + BS693/(R693/1.37))</f>
        <v>0</v>
      </c>
      <c r="U693">
        <f>(BN693*BQ693)</f>
        <v>0</v>
      </c>
      <c r="V693">
        <f>(CF693+(U693+2*0.95*5.67E-8*(((CF693+$B$7)+273)^4-(CF693+273)^4)-44100*J693)/(1.84*29.3*R693+8*0.95*5.67E-8*(CF693+273)^3))</f>
        <v>0</v>
      </c>
      <c r="W693">
        <f>($C$7*CG693+$D$7*CH693+$E$7*V693)</f>
        <v>0</v>
      </c>
      <c r="X693">
        <f>0.61365*exp(17.502*W693/(240.97+W693))</f>
        <v>0</v>
      </c>
      <c r="Y693">
        <f>(Z693/AA693*100)</f>
        <v>0</v>
      </c>
      <c r="Z693">
        <f>BY693*(CD693+CE693)/1000</f>
        <v>0</v>
      </c>
      <c r="AA693">
        <f>0.61365*exp(17.502*CF693/(240.97+CF693))</f>
        <v>0</v>
      </c>
      <c r="AB693">
        <f>(X693-BY693*(CD693+CE693)/1000)</f>
        <v>0</v>
      </c>
      <c r="AC693">
        <f>(-J693*44100)</f>
        <v>0</v>
      </c>
      <c r="AD693">
        <f>2*29.3*R693*0.92*(CF693-W693)</f>
        <v>0</v>
      </c>
      <c r="AE693">
        <f>2*0.95*5.67E-8*(((CF693+$B$7)+273)^4-(W693+273)^4)</f>
        <v>0</v>
      </c>
      <c r="AF693">
        <f>U693+AE693+AC693+AD693</f>
        <v>0</v>
      </c>
      <c r="AG693">
        <v>4</v>
      </c>
      <c r="AH693">
        <v>0</v>
      </c>
      <c r="AI693">
        <f>IF(AG693*$H$13&gt;=AK693,1.0,(AK693/(AK693-AG693*$H$13)))</f>
        <v>0</v>
      </c>
      <c r="AJ693">
        <f>(AI693-1)*100</f>
        <v>0</v>
      </c>
      <c r="AK693">
        <f>MAX(0,($B$13+$C$13*CK693)/(1+$D$13*CK693)*CD693/(CF693+273)*$E$13)</f>
        <v>0</v>
      </c>
      <c r="AL693" t="s">
        <v>292</v>
      </c>
      <c r="AM693" t="s">
        <v>292</v>
      </c>
      <c r="AN693">
        <v>0</v>
      </c>
      <c r="AO693">
        <v>0</v>
      </c>
      <c r="AP693">
        <f>1-AN693/AO693</f>
        <v>0</v>
      </c>
      <c r="AQ693">
        <v>0</v>
      </c>
      <c r="AR693" t="s">
        <v>292</v>
      </c>
      <c r="AS693" t="s">
        <v>292</v>
      </c>
      <c r="AT693">
        <v>0</v>
      </c>
      <c r="AU693">
        <v>0</v>
      </c>
      <c r="AV693">
        <f>1-AT693/AU693</f>
        <v>0</v>
      </c>
      <c r="AW693">
        <v>0.5</v>
      </c>
      <c r="AX693">
        <f>BO693</f>
        <v>0</v>
      </c>
      <c r="AY693">
        <f>L693</f>
        <v>0</v>
      </c>
      <c r="AZ693">
        <f>AV693*AW693*AX693</f>
        <v>0</v>
      </c>
      <c r="BA693">
        <f>(AY693-AQ693)/AX693</f>
        <v>0</v>
      </c>
      <c r="BB693">
        <f>(AO693-AU693)/AU693</f>
        <v>0</v>
      </c>
      <c r="BC693">
        <f>AN693/(AP693+AN693/AU693)</f>
        <v>0</v>
      </c>
      <c r="BD693" t="s">
        <v>292</v>
      </c>
      <c r="BE693">
        <v>0</v>
      </c>
      <c r="BF693">
        <f>IF(BE693&lt;&gt;0, BE693, BC693)</f>
        <v>0</v>
      </c>
      <c r="BG693">
        <f>1-BF693/AU693</f>
        <v>0</v>
      </c>
      <c r="BH693">
        <f>(AU693-AT693)/(AU693-BF693)</f>
        <v>0</v>
      </c>
      <c r="BI693">
        <f>(AO693-AU693)/(AO693-BF693)</f>
        <v>0</v>
      </c>
      <c r="BJ693">
        <f>(AU693-AT693)/(AU693-AN693)</f>
        <v>0</v>
      </c>
      <c r="BK693">
        <f>(AO693-AU693)/(AO693-AN693)</f>
        <v>0</v>
      </c>
      <c r="BL693">
        <f>(BH693*BF693/AT693)</f>
        <v>0</v>
      </c>
      <c r="BM693">
        <f>(1-BL693)</f>
        <v>0</v>
      </c>
      <c r="BN693">
        <f>$B$11*CL693+$C$11*CM693+$F$11*CN693*(1-CQ693)</f>
        <v>0</v>
      </c>
      <c r="BO693">
        <f>BN693*BP693</f>
        <v>0</v>
      </c>
      <c r="BP693">
        <f>($B$11*$D$9+$C$11*$D$9+$F$11*((DA693+CS693)/MAX(DA693+CS693+DB693, 0.1)*$I$9+DB693/MAX(DA693+CS693+DB693, 0.1)*$J$9))/($B$11+$C$11+$F$11)</f>
        <v>0</v>
      </c>
      <c r="BQ693">
        <f>($B$11*$K$9+$C$11*$K$9+$F$11*((DA693+CS693)/MAX(DA693+CS693+DB693, 0.1)*$P$9+DB693/MAX(DA693+CS693+DB693, 0.1)*$Q$9))/($B$11+$C$11+$F$11)</f>
        <v>0</v>
      </c>
      <c r="BR693">
        <v>6</v>
      </c>
      <c r="BS693">
        <v>0.5</v>
      </c>
      <c r="BT693" t="s">
        <v>293</v>
      </c>
      <c r="BU693">
        <v>2</v>
      </c>
      <c r="BV693">
        <v>1626127665.6</v>
      </c>
      <c r="BW693">
        <v>400.971</v>
      </c>
      <c r="BX693">
        <v>419.957333333333</v>
      </c>
      <c r="BY693">
        <v>23.3082</v>
      </c>
      <c r="BZ693">
        <v>15.5777</v>
      </c>
      <c r="CA693">
        <v>398.843</v>
      </c>
      <c r="CB693">
        <v>23.1925333333333</v>
      </c>
      <c r="CC693">
        <v>899.997</v>
      </c>
      <c r="CD693">
        <v>100.771333333333</v>
      </c>
      <c r="CE693">
        <v>0.114857666666667</v>
      </c>
      <c r="CF693">
        <v>38.3077333333333</v>
      </c>
      <c r="CG693">
        <v>35.3733</v>
      </c>
      <c r="CH693">
        <v>999.9</v>
      </c>
      <c r="CI693">
        <v>0</v>
      </c>
      <c r="CJ693">
        <v>0</v>
      </c>
      <c r="CK693">
        <v>10011.0333333333</v>
      </c>
      <c r="CL693">
        <v>0</v>
      </c>
      <c r="CM693">
        <v>0.221023</v>
      </c>
      <c r="CN693">
        <v>1459.99</v>
      </c>
      <c r="CO693">
        <v>0.972997</v>
      </c>
      <c r="CP693">
        <v>0.0270029</v>
      </c>
      <c r="CQ693">
        <v>0</v>
      </c>
      <c r="CR693">
        <v>877.780666666667</v>
      </c>
      <c r="CS693">
        <v>4.99999</v>
      </c>
      <c r="CT693">
        <v>12968.5</v>
      </c>
      <c r="CU693">
        <v>12728.2333333333</v>
      </c>
      <c r="CV693">
        <v>42.437</v>
      </c>
      <c r="CW693">
        <v>43.5</v>
      </c>
      <c r="CX693">
        <v>43.125</v>
      </c>
      <c r="CY693">
        <v>43.312</v>
      </c>
      <c r="CZ693">
        <v>45.4163333333333</v>
      </c>
      <c r="DA693">
        <v>1415.7</v>
      </c>
      <c r="DB693">
        <v>39.29</v>
      </c>
      <c r="DC693">
        <v>0</v>
      </c>
      <c r="DD693">
        <v>1626127675.9</v>
      </c>
      <c r="DE693">
        <v>0</v>
      </c>
      <c r="DF693">
        <v>878.15164</v>
      </c>
      <c r="DG693">
        <v>-4.3378461489897</v>
      </c>
      <c r="DH693">
        <v>-48.5230768511521</v>
      </c>
      <c r="DI693">
        <v>12973.256</v>
      </c>
      <c r="DJ693">
        <v>15</v>
      </c>
      <c r="DK693">
        <v>1626126261</v>
      </c>
      <c r="DL693" t="s">
        <v>294</v>
      </c>
      <c r="DM693">
        <v>1626126255</v>
      </c>
      <c r="DN693">
        <v>1626126261</v>
      </c>
      <c r="DO693">
        <v>7</v>
      </c>
      <c r="DP693">
        <v>0.339</v>
      </c>
      <c r="DQ693">
        <v>0.02</v>
      </c>
      <c r="DR693">
        <v>2.158</v>
      </c>
      <c r="DS693">
        <v>-0.064</v>
      </c>
      <c r="DT693">
        <v>420</v>
      </c>
      <c r="DU693">
        <v>4</v>
      </c>
      <c r="DV693">
        <v>0.09</v>
      </c>
      <c r="DW693">
        <v>0.05</v>
      </c>
      <c r="DX693">
        <v>-19.017843902439</v>
      </c>
      <c r="DY693">
        <v>0.0251937282229841</v>
      </c>
      <c r="DZ693">
        <v>0.0171592263282935</v>
      </c>
      <c r="EA693">
        <v>1</v>
      </c>
      <c r="EB693">
        <v>878.36103030303</v>
      </c>
      <c r="EC693">
        <v>-3.7653665927789</v>
      </c>
      <c r="ED693">
        <v>0.41301225198999</v>
      </c>
      <c r="EE693">
        <v>1</v>
      </c>
      <c r="EF693">
        <v>7.68021487804878</v>
      </c>
      <c r="EG693">
        <v>0.270838118466882</v>
      </c>
      <c r="EH693">
        <v>0.0283742094439738</v>
      </c>
      <c r="EI693">
        <v>0</v>
      </c>
      <c r="EJ693">
        <v>2</v>
      </c>
      <c r="EK693">
        <v>3</v>
      </c>
      <c r="EL693" t="s">
        <v>340</v>
      </c>
      <c r="EM693">
        <v>100</v>
      </c>
      <c r="EN693">
        <v>100</v>
      </c>
      <c r="EO693">
        <v>2.128</v>
      </c>
      <c r="EP693">
        <v>0.1159</v>
      </c>
      <c r="EQ693">
        <v>1.36772170046793</v>
      </c>
      <c r="ER693">
        <v>0.00225868272383977</v>
      </c>
      <c r="ES693">
        <v>-9.96746185667655e-07</v>
      </c>
      <c r="ET693">
        <v>2.83711317370827e-10</v>
      </c>
      <c r="EU693">
        <v>-0.063082517618382</v>
      </c>
      <c r="EV693">
        <v>-0.00217948432402501</v>
      </c>
      <c r="EW693">
        <v>0.000453263451741206</v>
      </c>
      <c r="EX693">
        <v>-1.16319206543697e-06</v>
      </c>
      <c r="EY693">
        <v>-2</v>
      </c>
      <c r="EZ693">
        <v>2196</v>
      </c>
      <c r="FA693">
        <v>1</v>
      </c>
      <c r="FB693">
        <v>25</v>
      </c>
      <c r="FC693">
        <v>23.5</v>
      </c>
      <c r="FD693">
        <v>23.4</v>
      </c>
      <c r="FE693">
        <v>18</v>
      </c>
      <c r="FF693">
        <v>953.796</v>
      </c>
      <c r="FG693">
        <v>443.217</v>
      </c>
      <c r="FH693">
        <v>46.8779</v>
      </c>
      <c r="FI693">
        <v>26.4222</v>
      </c>
      <c r="FJ693">
        <v>30.0006</v>
      </c>
      <c r="FK693">
        <v>26.135</v>
      </c>
      <c r="FL693">
        <v>26.128</v>
      </c>
      <c r="FM693">
        <v>25.5569</v>
      </c>
      <c r="FN693">
        <v>16.38</v>
      </c>
      <c r="FO693">
        <v>0.400778</v>
      </c>
      <c r="FP693">
        <v>47.5</v>
      </c>
      <c r="FQ693">
        <v>420</v>
      </c>
      <c r="FR693">
        <v>15.7257</v>
      </c>
      <c r="FS693">
        <v>101.352</v>
      </c>
      <c r="FT693">
        <v>101.943</v>
      </c>
    </row>
    <row r="694" spans="1:176">
      <c r="A694">
        <v>678</v>
      </c>
      <c r="B694">
        <v>1626127668.6</v>
      </c>
      <c r="C694">
        <v>1354.09999990463</v>
      </c>
      <c r="D694" t="s">
        <v>1650</v>
      </c>
      <c r="E694" t="s">
        <v>1651</v>
      </c>
      <c r="F694">
        <v>1</v>
      </c>
      <c r="I694">
        <v>1626127667.6</v>
      </c>
      <c r="J694">
        <f>(K694)/1000</f>
        <v>0</v>
      </c>
      <c r="K694">
        <f>1000*CC694*AI694*(BY694-BZ694)/(100*BR694*(1000-AI694*BY694))</f>
        <v>0</v>
      </c>
      <c r="L694">
        <f>CC694*AI694*(BX694-BW694*(1000-AI694*BZ694)/(1000-AI694*BY694))/(100*BR694)</f>
        <v>0</v>
      </c>
      <c r="M694">
        <f>BW694 - IF(AI694&gt;1, L694*BR694*100.0/(AK694*CK694), 0)</f>
        <v>0</v>
      </c>
      <c r="N694">
        <f>((T694-J694/2)*M694-L694)/(T694+J694/2)</f>
        <v>0</v>
      </c>
      <c r="O694">
        <f>N694*(CD694+CE694)/1000.0</f>
        <v>0</v>
      </c>
      <c r="P694">
        <f>(BW694 - IF(AI694&gt;1, L694*BR694*100.0/(AK694*CK694), 0))*(CD694+CE694)/1000.0</f>
        <v>0</v>
      </c>
      <c r="Q694">
        <f>2.0/((1/S694-1/R694)+SIGN(S694)*SQRT((1/S694-1/R694)*(1/S694-1/R694) + 4*BS694/((BS694+1)*(BS694+1))*(2*1/S694*1/R694-1/R694*1/R694)))</f>
        <v>0</v>
      </c>
      <c r="R694">
        <f>IF(LEFT(BT694,1)&lt;&gt;"0",IF(LEFT(BT694,1)="1",3.0,BU694),$D$5+$E$5*(CK694*CD694/($K$5*1000))+$F$5*(CK694*CD694/($K$5*1000))*MAX(MIN(BR694,$J$5),$I$5)*MAX(MIN(BR694,$J$5),$I$5)+$G$5*MAX(MIN(BR694,$J$5),$I$5)*(CK694*CD694/($K$5*1000))+$H$5*(CK694*CD694/($K$5*1000))*(CK694*CD694/($K$5*1000)))</f>
        <v>0</v>
      </c>
      <c r="S694">
        <f>J694*(1000-(1000*0.61365*exp(17.502*W694/(240.97+W694))/(CD694+CE694)+BY694)/2)/(1000*0.61365*exp(17.502*W694/(240.97+W694))/(CD694+CE694)-BY694)</f>
        <v>0</v>
      </c>
      <c r="T694">
        <f>1/((BS694+1)/(Q694/1.6)+1/(R694/1.37)) + BS694/((BS694+1)/(Q694/1.6) + BS694/(R694/1.37))</f>
        <v>0</v>
      </c>
      <c r="U694">
        <f>(BN694*BQ694)</f>
        <v>0</v>
      </c>
      <c r="V694">
        <f>(CF694+(U694+2*0.95*5.67E-8*(((CF694+$B$7)+273)^4-(CF694+273)^4)-44100*J694)/(1.84*29.3*R694+8*0.95*5.67E-8*(CF694+273)^3))</f>
        <v>0</v>
      </c>
      <c r="W694">
        <f>($C$7*CG694+$D$7*CH694+$E$7*V694)</f>
        <v>0</v>
      </c>
      <c r="X694">
        <f>0.61365*exp(17.502*W694/(240.97+W694))</f>
        <v>0</v>
      </c>
      <c r="Y694">
        <f>(Z694/AA694*100)</f>
        <v>0</v>
      </c>
      <c r="Z694">
        <f>BY694*(CD694+CE694)/1000</f>
        <v>0</v>
      </c>
      <c r="AA694">
        <f>0.61365*exp(17.502*CF694/(240.97+CF694))</f>
        <v>0</v>
      </c>
      <c r="AB694">
        <f>(X694-BY694*(CD694+CE694)/1000)</f>
        <v>0</v>
      </c>
      <c r="AC694">
        <f>(-J694*44100)</f>
        <v>0</v>
      </c>
      <c r="AD694">
        <f>2*29.3*R694*0.92*(CF694-W694)</f>
        <v>0</v>
      </c>
      <c r="AE694">
        <f>2*0.95*5.67E-8*(((CF694+$B$7)+273)^4-(W694+273)^4)</f>
        <v>0</v>
      </c>
      <c r="AF694">
        <f>U694+AE694+AC694+AD694</f>
        <v>0</v>
      </c>
      <c r="AG694">
        <v>4</v>
      </c>
      <c r="AH694">
        <v>0</v>
      </c>
      <c r="AI694">
        <f>IF(AG694*$H$13&gt;=AK694,1.0,(AK694/(AK694-AG694*$H$13)))</f>
        <v>0</v>
      </c>
      <c r="AJ694">
        <f>(AI694-1)*100</f>
        <v>0</v>
      </c>
      <c r="AK694">
        <f>MAX(0,($B$13+$C$13*CK694)/(1+$D$13*CK694)*CD694/(CF694+273)*$E$13)</f>
        <v>0</v>
      </c>
      <c r="AL694" t="s">
        <v>292</v>
      </c>
      <c r="AM694" t="s">
        <v>292</v>
      </c>
      <c r="AN694">
        <v>0</v>
      </c>
      <c r="AO694">
        <v>0</v>
      </c>
      <c r="AP694">
        <f>1-AN694/AO694</f>
        <v>0</v>
      </c>
      <c r="AQ694">
        <v>0</v>
      </c>
      <c r="AR694" t="s">
        <v>292</v>
      </c>
      <c r="AS694" t="s">
        <v>292</v>
      </c>
      <c r="AT694">
        <v>0</v>
      </c>
      <c r="AU694">
        <v>0</v>
      </c>
      <c r="AV694">
        <f>1-AT694/AU694</f>
        <v>0</v>
      </c>
      <c r="AW694">
        <v>0.5</v>
      </c>
      <c r="AX694">
        <f>BO694</f>
        <v>0</v>
      </c>
      <c r="AY694">
        <f>L694</f>
        <v>0</v>
      </c>
      <c r="AZ694">
        <f>AV694*AW694*AX694</f>
        <v>0</v>
      </c>
      <c r="BA694">
        <f>(AY694-AQ694)/AX694</f>
        <v>0</v>
      </c>
      <c r="BB694">
        <f>(AO694-AU694)/AU694</f>
        <v>0</v>
      </c>
      <c r="BC694">
        <f>AN694/(AP694+AN694/AU694)</f>
        <v>0</v>
      </c>
      <c r="BD694" t="s">
        <v>292</v>
      </c>
      <c r="BE694">
        <v>0</v>
      </c>
      <c r="BF694">
        <f>IF(BE694&lt;&gt;0, BE694, BC694)</f>
        <v>0</v>
      </c>
      <c r="BG694">
        <f>1-BF694/AU694</f>
        <v>0</v>
      </c>
      <c r="BH694">
        <f>(AU694-AT694)/(AU694-BF694)</f>
        <v>0</v>
      </c>
      <c r="BI694">
        <f>(AO694-AU694)/(AO694-BF694)</f>
        <v>0</v>
      </c>
      <c r="BJ694">
        <f>(AU694-AT694)/(AU694-AN694)</f>
        <v>0</v>
      </c>
      <c r="BK694">
        <f>(AO694-AU694)/(AO694-AN694)</f>
        <v>0</v>
      </c>
      <c r="BL694">
        <f>(BH694*BF694/AT694)</f>
        <v>0</v>
      </c>
      <c r="BM694">
        <f>(1-BL694)</f>
        <v>0</v>
      </c>
      <c r="BN694">
        <f>$B$11*CL694+$C$11*CM694+$F$11*CN694*(1-CQ694)</f>
        <v>0</v>
      </c>
      <c r="BO694">
        <f>BN694*BP694</f>
        <v>0</v>
      </c>
      <c r="BP694">
        <f>($B$11*$D$9+$C$11*$D$9+$F$11*((DA694+CS694)/MAX(DA694+CS694+DB694, 0.1)*$I$9+DB694/MAX(DA694+CS694+DB694, 0.1)*$J$9))/($B$11+$C$11+$F$11)</f>
        <v>0</v>
      </c>
      <c r="BQ694">
        <f>($B$11*$K$9+$C$11*$K$9+$F$11*((DA694+CS694)/MAX(DA694+CS694+DB694, 0.1)*$P$9+DB694/MAX(DA694+CS694+DB694, 0.1)*$Q$9))/($B$11+$C$11+$F$11)</f>
        <v>0</v>
      </c>
      <c r="BR694">
        <v>6</v>
      </c>
      <c r="BS694">
        <v>0.5</v>
      </c>
      <c r="BT694" t="s">
        <v>293</v>
      </c>
      <c r="BU694">
        <v>2</v>
      </c>
      <c r="BV694">
        <v>1626127667.6</v>
      </c>
      <c r="BW694">
        <v>400.936666666667</v>
      </c>
      <c r="BX694">
        <v>419.948</v>
      </c>
      <c r="BY694">
        <v>23.3263666666667</v>
      </c>
      <c r="BZ694">
        <v>15.5816333333333</v>
      </c>
      <c r="CA694">
        <v>398.808666666667</v>
      </c>
      <c r="CB694">
        <v>23.2104</v>
      </c>
      <c r="CC694">
        <v>899.987</v>
      </c>
      <c r="CD694">
        <v>100.773</v>
      </c>
      <c r="CE694">
        <v>0.114489</v>
      </c>
      <c r="CF694">
        <v>38.3229333333333</v>
      </c>
      <c r="CG694">
        <v>35.3993</v>
      </c>
      <c r="CH694">
        <v>999.9</v>
      </c>
      <c r="CI694">
        <v>0</v>
      </c>
      <c r="CJ694">
        <v>0</v>
      </c>
      <c r="CK694">
        <v>10007.9</v>
      </c>
      <c r="CL694">
        <v>0</v>
      </c>
      <c r="CM694">
        <v>0.221023</v>
      </c>
      <c r="CN694">
        <v>1459.98</v>
      </c>
      <c r="CO694">
        <v>0.972997</v>
      </c>
      <c r="CP694">
        <v>0.0270029</v>
      </c>
      <c r="CQ694">
        <v>0</v>
      </c>
      <c r="CR694">
        <v>877.529666666667</v>
      </c>
      <c r="CS694">
        <v>4.99999</v>
      </c>
      <c r="CT694">
        <v>12966.8666666667</v>
      </c>
      <c r="CU694">
        <v>12728.1</v>
      </c>
      <c r="CV694">
        <v>42.479</v>
      </c>
      <c r="CW694">
        <v>43.5</v>
      </c>
      <c r="CX694">
        <v>43.125</v>
      </c>
      <c r="CY694">
        <v>43.312</v>
      </c>
      <c r="CZ694">
        <v>45.437</v>
      </c>
      <c r="DA694">
        <v>1415.69</v>
      </c>
      <c r="DB694">
        <v>39.29</v>
      </c>
      <c r="DC694">
        <v>0</v>
      </c>
      <c r="DD694">
        <v>1626127677.7</v>
      </c>
      <c r="DE694">
        <v>0</v>
      </c>
      <c r="DF694">
        <v>878.070961538461</v>
      </c>
      <c r="DG694">
        <v>-4.48974359166377</v>
      </c>
      <c r="DH694">
        <v>-47.1179487495477</v>
      </c>
      <c r="DI694">
        <v>12972.0307692308</v>
      </c>
      <c r="DJ694">
        <v>15</v>
      </c>
      <c r="DK694">
        <v>1626126261</v>
      </c>
      <c r="DL694" t="s">
        <v>294</v>
      </c>
      <c r="DM694">
        <v>1626126255</v>
      </c>
      <c r="DN694">
        <v>1626126261</v>
      </c>
      <c r="DO694">
        <v>7</v>
      </c>
      <c r="DP694">
        <v>0.339</v>
      </c>
      <c r="DQ694">
        <v>0.02</v>
      </c>
      <c r="DR694">
        <v>2.158</v>
      </c>
      <c r="DS694">
        <v>-0.064</v>
      </c>
      <c r="DT694">
        <v>420</v>
      </c>
      <c r="DU694">
        <v>4</v>
      </c>
      <c r="DV694">
        <v>0.09</v>
      </c>
      <c r="DW694">
        <v>0.05</v>
      </c>
      <c r="DX694">
        <v>-19.0158951219512</v>
      </c>
      <c r="DY694">
        <v>0.0740278745644642</v>
      </c>
      <c r="DZ694">
        <v>0.0191266504305496</v>
      </c>
      <c r="EA694">
        <v>1</v>
      </c>
      <c r="EB694">
        <v>878.254057142857</v>
      </c>
      <c r="EC694">
        <v>-3.89826223091966</v>
      </c>
      <c r="ED694">
        <v>0.443067356559903</v>
      </c>
      <c r="EE694">
        <v>1</v>
      </c>
      <c r="EF694">
        <v>7.69139195121951</v>
      </c>
      <c r="EG694">
        <v>0.259755888501736</v>
      </c>
      <c r="EH694">
        <v>0.0270613458662938</v>
      </c>
      <c r="EI694">
        <v>0</v>
      </c>
      <c r="EJ694">
        <v>2</v>
      </c>
      <c r="EK694">
        <v>3</v>
      </c>
      <c r="EL694" t="s">
        <v>340</v>
      </c>
      <c r="EM694">
        <v>100</v>
      </c>
      <c r="EN694">
        <v>100</v>
      </c>
      <c r="EO694">
        <v>2.127</v>
      </c>
      <c r="EP694">
        <v>0.1161</v>
      </c>
      <c r="EQ694">
        <v>1.36772170046793</v>
      </c>
      <c r="ER694">
        <v>0.00225868272383977</v>
      </c>
      <c r="ES694">
        <v>-9.96746185667655e-07</v>
      </c>
      <c r="ET694">
        <v>2.83711317370827e-10</v>
      </c>
      <c r="EU694">
        <v>-0.063082517618382</v>
      </c>
      <c r="EV694">
        <v>-0.00217948432402501</v>
      </c>
      <c r="EW694">
        <v>0.000453263451741206</v>
      </c>
      <c r="EX694">
        <v>-1.16319206543697e-06</v>
      </c>
      <c r="EY694">
        <v>-2</v>
      </c>
      <c r="EZ694">
        <v>2196</v>
      </c>
      <c r="FA694">
        <v>1</v>
      </c>
      <c r="FB694">
        <v>25</v>
      </c>
      <c r="FC694">
        <v>23.6</v>
      </c>
      <c r="FD694">
        <v>23.5</v>
      </c>
      <c r="FE694">
        <v>18</v>
      </c>
      <c r="FF694">
        <v>953.798</v>
      </c>
      <c r="FG694">
        <v>443.114</v>
      </c>
      <c r="FH694">
        <v>46.8962</v>
      </c>
      <c r="FI694">
        <v>26.4256</v>
      </c>
      <c r="FJ694">
        <v>30.0005</v>
      </c>
      <c r="FK694">
        <v>26.1381</v>
      </c>
      <c r="FL694">
        <v>26.1303</v>
      </c>
      <c r="FM694">
        <v>25.5585</v>
      </c>
      <c r="FN694">
        <v>16.38</v>
      </c>
      <c r="FO694">
        <v>0.400778</v>
      </c>
      <c r="FP694">
        <v>47.5</v>
      </c>
      <c r="FQ694">
        <v>420</v>
      </c>
      <c r="FR694">
        <v>15.7311</v>
      </c>
      <c r="FS694">
        <v>101.352</v>
      </c>
      <c r="FT694">
        <v>101.942</v>
      </c>
    </row>
    <row r="695" spans="1:176">
      <c r="A695">
        <v>679</v>
      </c>
      <c r="B695">
        <v>1626127670.6</v>
      </c>
      <c r="C695">
        <v>1356.09999990463</v>
      </c>
      <c r="D695" t="s">
        <v>1652</v>
      </c>
      <c r="E695" t="s">
        <v>1653</v>
      </c>
      <c r="F695">
        <v>1</v>
      </c>
      <c r="I695">
        <v>1626127669.6</v>
      </c>
      <c r="J695">
        <f>(K695)/1000</f>
        <v>0</v>
      </c>
      <c r="K695">
        <f>1000*CC695*AI695*(BY695-BZ695)/(100*BR695*(1000-AI695*BY695))</f>
        <v>0</v>
      </c>
      <c r="L695">
        <f>CC695*AI695*(BX695-BW695*(1000-AI695*BZ695)/(1000-AI695*BY695))/(100*BR695)</f>
        <v>0</v>
      </c>
      <c r="M695">
        <f>BW695 - IF(AI695&gt;1, L695*BR695*100.0/(AK695*CK695), 0)</f>
        <v>0</v>
      </c>
      <c r="N695">
        <f>((T695-J695/2)*M695-L695)/(T695+J695/2)</f>
        <v>0</v>
      </c>
      <c r="O695">
        <f>N695*(CD695+CE695)/1000.0</f>
        <v>0</v>
      </c>
      <c r="P695">
        <f>(BW695 - IF(AI695&gt;1, L695*BR695*100.0/(AK695*CK695), 0))*(CD695+CE695)/1000.0</f>
        <v>0</v>
      </c>
      <c r="Q695">
        <f>2.0/((1/S695-1/R695)+SIGN(S695)*SQRT((1/S695-1/R695)*(1/S695-1/R695) + 4*BS695/((BS695+1)*(BS695+1))*(2*1/S695*1/R695-1/R695*1/R695)))</f>
        <v>0</v>
      </c>
      <c r="R695">
        <f>IF(LEFT(BT695,1)&lt;&gt;"0",IF(LEFT(BT695,1)="1",3.0,BU695),$D$5+$E$5*(CK695*CD695/($K$5*1000))+$F$5*(CK695*CD695/($K$5*1000))*MAX(MIN(BR695,$J$5),$I$5)*MAX(MIN(BR695,$J$5),$I$5)+$G$5*MAX(MIN(BR695,$J$5),$I$5)*(CK695*CD695/($K$5*1000))+$H$5*(CK695*CD695/($K$5*1000))*(CK695*CD695/($K$5*1000)))</f>
        <v>0</v>
      </c>
      <c r="S695">
        <f>J695*(1000-(1000*0.61365*exp(17.502*W695/(240.97+W695))/(CD695+CE695)+BY695)/2)/(1000*0.61365*exp(17.502*W695/(240.97+W695))/(CD695+CE695)-BY695)</f>
        <v>0</v>
      </c>
      <c r="T695">
        <f>1/((BS695+1)/(Q695/1.6)+1/(R695/1.37)) + BS695/((BS695+1)/(Q695/1.6) + BS695/(R695/1.37))</f>
        <v>0</v>
      </c>
      <c r="U695">
        <f>(BN695*BQ695)</f>
        <v>0</v>
      </c>
      <c r="V695">
        <f>(CF695+(U695+2*0.95*5.67E-8*(((CF695+$B$7)+273)^4-(CF695+273)^4)-44100*J695)/(1.84*29.3*R695+8*0.95*5.67E-8*(CF695+273)^3))</f>
        <v>0</v>
      </c>
      <c r="W695">
        <f>($C$7*CG695+$D$7*CH695+$E$7*V695)</f>
        <v>0</v>
      </c>
      <c r="X695">
        <f>0.61365*exp(17.502*W695/(240.97+W695))</f>
        <v>0</v>
      </c>
      <c r="Y695">
        <f>(Z695/AA695*100)</f>
        <v>0</v>
      </c>
      <c r="Z695">
        <f>BY695*(CD695+CE695)/1000</f>
        <v>0</v>
      </c>
      <c r="AA695">
        <f>0.61365*exp(17.502*CF695/(240.97+CF695))</f>
        <v>0</v>
      </c>
      <c r="AB695">
        <f>(X695-BY695*(CD695+CE695)/1000)</f>
        <v>0</v>
      </c>
      <c r="AC695">
        <f>(-J695*44100)</f>
        <v>0</v>
      </c>
      <c r="AD695">
        <f>2*29.3*R695*0.92*(CF695-W695)</f>
        <v>0</v>
      </c>
      <c r="AE695">
        <f>2*0.95*5.67E-8*(((CF695+$B$7)+273)^4-(W695+273)^4)</f>
        <v>0</v>
      </c>
      <c r="AF695">
        <f>U695+AE695+AC695+AD695</f>
        <v>0</v>
      </c>
      <c r="AG695">
        <v>4</v>
      </c>
      <c r="AH695">
        <v>0</v>
      </c>
      <c r="AI695">
        <f>IF(AG695*$H$13&gt;=AK695,1.0,(AK695/(AK695-AG695*$H$13)))</f>
        <v>0</v>
      </c>
      <c r="AJ695">
        <f>(AI695-1)*100</f>
        <v>0</v>
      </c>
      <c r="AK695">
        <f>MAX(0,($B$13+$C$13*CK695)/(1+$D$13*CK695)*CD695/(CF695+273)*$E$13)</f>
        <v>0</v>
      </c>
      <c r="AL695" t="s">
        <v>292</v>
      </c>
      <c r="AM695" t="s">
        <v>292</v>
      </c>
      <c r="AN695">
        <v>0</v>
      </c>
      <c r="AO695">
        <v>0</v>
      </c>
      <c r="AP695">
        <f>1-AN695/AO695</f>
        <v>0</v>
      </c>
      <c r="AQ695">
        <v>0</v>
      </c>
      <c r="AR695" t="s">
        <v>292</v>
      </c>
      <c r="AS695" t="s">
        <v>292</v>
      </c>
      <c r="AT695">
        <v>0</v>
      </c>
      <c r="AU695">
        <v>0</v>
      </c>
      <c r="AV695">
        <f>1-AT695/AU695</f>
        <v>0</v>
      </c>
      <c r="AW695">
        <v>0.5</v>
      </c>
      <c r="AX695">
        <f>BO695</f>
        <v>0</v>
      </c>
      <c r="AY695">
        <f>L695</f>
        <v>0</v>
      </c>
      <c r="AZ695">
        <f>AV695*AW695*AX695</f>
        <v>0</v>
      </c>
      <c r="BA695">
        <f>(AY695-AQ695)/AX695</f>
        <v>0</v>
      </c>
      <c r="BB695">
        <f>(AO695-AU695)/AU695</f>
        <v>0</v>
      </c>
      <c r="BC695">
        <f>AN695/(AP695+AN695/AU695)</f>
        <v>0</v>
      </c>
      <c r="BD695" t="s">
        <v>292</v>
      </c>
      <c r="BE695">
        <v>0</v>
      </c>
      <c r="BF695">
        <f>IF(BE695&lt;&gt;0, BE695, BC695)</f>
        <v>0</v>
      </c>
      <c r="BG695">
        <f>1-BF695/AU695</f>
        <v>0</v>
      </c>
      <c r="BH695">
        <f>(AU695-AT695)/(AU695-BF695)</f>
        <v>0</v>
      </c>
      <c r="BI695">
        <f>(AO695-AU695)/(AO695-BF695)</f>
        <v>0</v>
      </c>
      <c r="BJ695">
        <f>(AU695-AT695)/(AU695-AN695)</f>
        <v>0</v>
      </c>
      <c r="BK695">
        <f>(AO695-AU695)/(AO695-AN695)</f>
        <v>0</v>
      </c>
      <c r="BL695">
        <f>(BH695*BF695/AT695)</f>
        <v>0</v>
      </c>
      <c r="BM695">
        <f>(1-BL695)</f>
        <v>0</v>
      </c>
      <c r="BN695">
        <f>$B$11*CL695+$C$11*CM695+$F$11*CN695*(1-CQ695)</f>
        <v>0</v>
      </c>
      <c r="BO695">
        <f>BN695*BP695</f>
        <v>0</v>
      </c>
      <c r="BP695">
        <f>($B$11*$D$9+$C$11*$D$9+$F$11*((DA695+CS695)/MAX(DA695+CS695+DB695, 0.1)*$I$9+DB695/MAX(DA695+CS695+DB695, 0.1)*$J$9))/($B$11+$C$11+$F$11)</f>
        <v>0</v>
      </c>
      <c r="BQ695">
        <f>($B$11*$K$9+$C$11*$K$9+$F$11*((DA695+CS695)/MAX(DA695+CS695+DB695, 0.1)*$P$9+DB695/MAX(DA695+CS695+DB695, 0.1)*$Q$9))/($B$11+$C$11+$F$11)</f>
        <v>0</v>
      </c>
      <c r="BR695">
        <v>6</v>
      </c>
      <c r="BS695">
        <v>0.5</v>
      </c>
      <c r="BT695" t="s">
        <v>293</v>
      </c>
      <c r="BU695">
        <v>2</v>
      </c>
      <c r="BV695">
        <v>1626127669.6</v>
      </c>
      <c r="BW695">
        <v>400.906</v>
      </c>
      <c r="BX695">
        <v>419.944</v>
      </c>
      <c r="BY695">
        <v>23.3439666666667</v>
      </c>
      <c r="BZ695">
        <v>15.6001666666667</v>
      </c>
      <c r="CA695">
        <v>398.778</v>
      </c>
      <c r="CB695">
        <v>23.2277333333333</v>
      </c>
      <c r="CC695">
        <v>900.036666666667</v>
      </c>
      <c r="CD695">
        <v>100.773333333333</v>
      </c>
      <c r="CE695">
        <v>0.114611333333333</v>
      </c>
      <c r="CF695">
        <v>38.3355</v>
      </c>
      <c r="CG695">
        <v>35.4209666666667</v>
      </c>
      <c r="CH695">
        <v>999.9</v>
      </c>
      <c r="CI695">
        <v>0</v>
      </c>
      <c r="CJ695">
        <v>0</v>
      </c>
      <c r="CK695">
        <v>10005.3933333333</v>
      </c>
      <c r="CL695">
        <v>0</v>
      </c>
      <c r="CM695">
        <v>0.221023</v>
      </c>
      <c r="CN695">
        <v>1459.97333333333</v>
      </c>
      <c r="CO695">
        <v>0.972997</v>
      </c>
      <c r="CP695">
        <v>0.0270029</v>
      </c>
      <c r="CQ695">
        <v>0</v>
      </c>
      <c r="CR695">
        <v>877.559666666667</v>
      </c>
      <c r="CS695">
        <v>4.99999</v>
      </c>
      <c r="CT695">
        <v>12965.8</v>
      </c>
      <c r="CU695">
        <v>12728.1333333333</v>
      </c>
      <c r="CV695">
        <v>42.479</v>
      </c>
      <c r="CW695">
        <v>43.5</v>
      </c>
      <c r="CX695">
        <v>43.125</v>
      </c>
      <c r="CY695">
        <v>43.375</v>
      </c>
      <c r="CZ695">
        <v>45.437</v>
      </c>
      <c r="DA695">
        <v>1415.68333333333</v>
      </c>
      <c r="DB695">
        <v>39.29</v>
      </c>
      <c r="DC695">
        <v>0</v>
      </c>
      <c r="DD695">
        <v>1626127680.1</v>
      </c>
      <c r="DE695">
        <v>0</v>
      </c>
      <c r="DF695">
        <v>877.918038461539</v>
      </c>
      <c r="DG695">
        <v>-3.65883760874556</v>
      </c>
      <c r="DH695">
        <v>-43.8700854702977</v>
      </c>
      <c r="DI695">
        <v>12970.1846153846</v>
      </c>
      <c r="DJ695">
        <v>15</v>
      </c>
      <c r="DK695">
        <v>1626126261</v>
      </c>
      <c r="DL695" t="s">
        <v>294</v>
      </c>
      <c r="DM695">
        <v>1626126255</v>
      </c>
      <c r="DN695">
        <v>1626126261</v>
      </c>
      <c r="DO695">
        <v>7</v>
      </c>
      <c r="DP695">
        <v>0.339</v>
      </c>
      <c r="DQ695">
        <v>0.02</v>
      </c>
      <c r="DR695">
        <v>2.158</v>
      </c>
      <c r="DS695">
        <v>-0.064</v>
      </c>
      <c r="DT695">
        <v>420</v>
      </c>
      <c r="DU695">
        <v>4</v>
      </c>
      <c r="DV695">
        <v>0.09</v>
      </c>
      <c r="DW695">
        <v>0.05</v>
      </c>
      <c r="DX695">
        <v>-19.0151219512195</v>
      </c>
      <c r="DY695">
        <v>0.0252752613239924</v>
      </c>
      <c r="DZ695">
        <v>0.0184834601368836</v>
      </c>
      <c r="EA695">
        <v>1</v>
      </c>
      <c r="EB695">
        <v>878.120151515152</v>
      </c>
      <c r="EC695">
        <v>-3.7387661624286</v>
      </c>
      <c r="ED695">
        <v>0.410569310666715</v>
      </c>
      <c r="EE695">
        <v>1</v>
      </c>
      <c r="EF695">
        <v>7.70171804878049</v>
      </c>
      <c r="EG695">
        <v>0.246495261324042</v>
      </c>
      <c r="EH695">
        <v>0.0255523046757336</v>
      </c>
      <c r="EI695">
        <v>0</v>
      </c>
      <c r="EJ695">
        <v>2</v>
      </c>
      <c r="EK695">
        <v>3</v>
      </c>
      <c r="EL695" t="s">
        <v>340</v>
      </c>
      <c r="EM695">
        <v>100</v>
      </c>
      <c r="EN695">
        <v>100</v>
      </c>
      <c r="EO695">
        <v>2.128</v>
      </c>
      <c r="EP695">
        <v>0.1165</v>
      </c>
      <c r="EQ695">
        <v>1.36772170046793</v>
      </c>
      <c r="ER695">
        <v>0.00225868272383977</v>
      </c>
      <c r="ES695">
        <v>-9.96746185667655e-07</v>
      </c>
      <c r="ET695">
        <v>2.83711317370827e-10</v>
      </c>
      <c r="EU695">
        <v>-0.063082517618382</v>
      </c>
      <c r="EV695">
        <v>-0.00217948432402501</v>
      </c>
      <c r="EW695">
        <v>0.000453263451741206</v>
      </c>
      <c r="EX695">
        <v>-1.16319206543697e-06</v>
      </c>
      <c r="EY695">
        <v>-2</v>
      </c>
      <c r="EZ695">
        <v>2196</v>
      </c>
      <c r="FA695">
        <v>1</v>
      </c>
      <c r="FB695">
        <v>25</v>
      </c>
      <c r="FC695">
        <v>23.6</v>
      </c>
      <c r="FD695">
        <v>23.5</v>
      </c>
      <c r="FE695">
        <v>18</v>
      </c>
      <c r="FF695">
        <v>954.059</v>
      </c>
      <c r="FG695">
        <v>443.09</v>
      </c>
      <c r="FH695">
        <v>46.9148</v>
      </c>
      <c r="FI695">
        <v>26.4289</v>
      </c>
      <c r="FJ695">
        <v>30.0007</v>
      </c>
      <c r="FK695">
        <v>26.1411</v>
      </c>
      <c r="FL695">
        <v>26.1331</v>
      </c>
      <c r="FM695">
        <v>25.5591</v>
      </c>
      <c r="FN695">
        <v>16.0794</v>
      </c>
      <c r="FO695">
        <v>0.400778</v>
      </c>
      <c r="FP695">
        <v>47.5</v>
      </c>
      <c r="FQ695">
        <v>420</v>
      </c>
      <c r="FR695">
        <v>15.7423</v>
      </c>
      <c r="FS695">
        <v>101.351</v>
      </c>
      <c r="FT695">
        <v>101.942</v>
      </c>
    </row>
    <row r="696" spans="1:176">
      <c r="A696">
        <v>680</v>
      </c>
      <c r="B696">
        <v>1626127672.6</v>
      </c>
      <c r="C696">
        <v>1358.09999990463</v>
      </c>
      <c r="D696" t="s">
        <v>1654</v>
      </c>
      <c r="E696" t="s">
        <v>1655</v>
      </c>
      <c r="F696">
        <v>1</v>
      </c>
      <c r="I696">
        <v>1626127671.6</v>
      </c>
      <c r="J696">
        <f>(K696)/1000</f>
        <v>0</v>
      </c>
      <c r="K696">
        <f>1000*CC696*AI696*(BY696-BZ696)/(100*BR696*(1000-AI696*BY696))</f>
        <v>0</v>
      </c>
      <c r="L696">
        <f>CC696*AI696*(BX696-BW696*(1000-AI696*BZ696)/(1000-AI696*BY696))/(100*BR696)</f>
        <v>0</v>
      </c>
      <c r="M696">
        <f>BW696 - IF(AI696&gt;1, L696*BR696*100.0/(AK696*CK696), 0)</f>
        <v>0</v>
      </c>
      <c r="N696">
        <f>((T696-J696/2)*M696-L696)/(T696+J696/2)</f>
        <v>0</v>
      </c>
      <c r="O696">
        <f>N696*(CD696+CE696)/1000.0</f>
        <v>0</v>
      </c>
      <c r="P696">
        <f>(BW696 - IF(AI696&gt;1, L696*BR696*100.0/(AK696*CK696), 0))*(CD696+CE696)/1000.0</f>
        <v>0</v>
      </c>
      <c r="Q696">
        <f>2.0/((1/S696-1/R696)+SIGN(S696)*SQRT((1/S696-1/R696)*(1/S696-1/R696) + 4*BS696/((BS696+1)*(BS696+1))*(2*1/S696*1/R696-1/R696*1/R696)))</f>
        <v>0</v>
      </c>
      <c r="R696">
        <f>IF(LEFT(BT696,1)&lt;&gt;"0",IF(LEFT(BT696,1)="1",3.0,BU696),$D$5+$E$5*(CK696*CD696/($K$5*1000))+$F$5*(CK696*CD696/($K$5*1000))*MAX(MIN(BR696,$J$5),$I$5)*MAX(MIN(BR696,$J$5),$I$5)+$G$5*MAX(MIN(BR696,$J$5),$I$5)*(CK696*CD696/($K$5*1000))+$H$5*(CK696*CD696/($K$5*1000))*(CK696*CD696/($K$5*1000)))</f>
        <v>0</v>
      </c>
      <c r="S696">
        <f>J696*(1000-(1000*0.61365*exp(17.502*W696/(240.97+W696))/(CD696+CE696)+BY696)/2)/(1000*0.61365*exp(17.502*W696/(240.97+W696))/(CD696+CE696)-BY696)</f>
        <v>0</v>
      </c>
      <c r="T696">
        <f>1/((BS696+1)/(Q696/1.6)+1/(R696/1.37)) + BS696/((BS696+1)/(Q696/1.6) + BS696/(R696/1.37))</f>
        <v>0</v>
      </c>
      <c r="U696">
        <f>(BN696*BQ696)</f>
        <v>0</v>
      </c>
      <c r="V696">
        <f>(CF696+(U696+2*0.95*5.67E-8*(((CF696+$B$7)+273)^4-(CF696+273)^4)-44100*J696)/(1.84*29.3*R696+8*0.95*5.67E-8*(CF696+273)^3))</f>
        <v>0</v>
      </c>
      <c r="W696">
        <f>($C$7*CG696+$D$7*CH696+$E$7*V696)</f>
        <v>0</v>
      </c>
      <c r="X696">
        <f>0.61365*exp(17.502*W696/(240.97+W696))</f>
        <v>0</v>
      </c>
      <c r="Y696">
        <f>(Z696/AA696*100)</f>
        <v>0</v>
      </c>
      <c r="Z696">
        <f>BY696*(CD696+CE696)/1000</f>
        <v>0</v>
      </c>
      <c r="AA696">
        <f>0.61365*exp(17.502*CF696/(240.97+CF696))</f>
        <v>0</v>
      </c>
      <c r="AB696">
        <f>(X696-BY696*(CD696+CE696)/1000)</f>
        <v>0</v>
      </c>
      <c r="AC696">
        <f>(-J696*44100)</f>
        <v>0</v>
      </c>
      <c r="AD696">
        <f>2*29.3*R696*0.92*(CF696-W696)</f>
        <v>0</v>
      </c>
      <c r="AE696">
        <f>2*0.95*5.67E-8*(((CF696+$B$7)+273)^4-(W696+273)^4)</f>
        <v>0</v>
      </c>
      <c r="AF696">
        <f>U696+AE696+AC696+AD696</f>
        <v>0</v>
      </c>
      <c r="AG696">
        <v>4</v>
      </c>
      <c r="AH696">
        <v>0</v>
      </c>
      <c r="AI696">
        <f>IF(AG696*$H$13&gt;=AK696,1.0,(AK696/(AK696-AG696*$H$13)))</f>
        <v>0</v>
      </c>
      <c r="AJ696">
        <f>(AI696-1)*100</f>
        <v>0</v>
      </c>
      <c r="AK696">
        <f>MAX(0,($B$13+$C$13*CK696)/(1+$D$13*CK696)*CD696/(CF696+273)*$E$13)</f>
        <v>0</v>
      </c>
      <c r="AL696" t="s">
        <v>292</v>
      </c>
      <c r="AM696" t="s">
        <v>292</v>
      </c>
      <c r="AN696">
        <v>0</v>
      </c>
      <c r="AO696">
        <v>0</v>
      </c>
      <c r="AP696">
        <f>1-AN696/AO696</f>
        <v>0</v>
      </c>
      <c r="AQ696">
        <v>0</v>
      </c>
      <c r="AR696" t="s">
        <v>292</v>
      </c>
      <c r="AS696" t="s">
        <v>292</v>
      </c>
      <c r="AT696">
        <v>0</v>
      </c>
      <c r="AU696">
        <v>0</v>
      </c>
      <c r="AV696">
        <f>1-AT696/AU696</f>
        <v>0</v>
      </c>
      <c r="AW696">
        <v>0.5</v>
      </c>
      <c r="AX696">
        <f>BO696</f>
        <v>0</v>
      </c>
      <c r="AY696">
        <f>L696</f>
        <v>0</v>
      </c>
      <c r="AZ696">
        <f>AV696*AW696*AX696</f>
        <v>0</v>
      </c>
      <c r="BA696">
        <f>(AY696-AQ696)/AX696</f>
        <v>0</v>
      </c>
      <c r="BB696">
        <f>(AO696-AU696)/AU696</f>
        <v>0</v>
      </c>
      <c r="BC696">
        <f>AN696/(AP696+AN696/AU696)</f>
        <v>0</v>
      </c>
      <c r="BD696" t="s">
        <v>292</v>
      </c>
      <c r="BE696">
        <v>0</v>
      </c>
      <c r="BF696">
        <f>IF(BE696&lt;&gt;0, BE696, BC696)</f>
        <v>0</v>
      </c>
      <c r="BG696">
        <f>1-BF696/AU696</f>
        <v>0</v>
      </c>
      <c r="BH696">
        <f>(AU696-AT696)/(AU696-BF696)</f>
        <v>0</v>
      </c>
      <c r="BI696">
        <f>(AO696-AU696)/(AO696-BF696)</f>
        <v>0</v>
      </c>
      <c r="BJ696">
        <f>(AU696-AT696)/(AU696-AN696)</f>
        <v>0</v>
      </c>
      <c r="BK696">
        <f>(AO696-AU696)/(AO696-AN696)</f>
        <v>0</v>
      </c>
      <c r="BL696">
        <f>(BH696*BF696/AT696)</f>
        <v>0</v>
      </c>
      <c r="BM696">
        <f>(1-BL696)</f>
        <v>0</v>
      </c>
      <c r="BN696">
        <f>$B$11*CL696+$C$11*CM696+$F$11*CN696*(1-CQ696)</f>
        <v>0</v>
      </c>
      <c r="BO696">
        <f>BN696*BP696</f>
        <v>0</v>
      </c>
      <c r="BP696">
        <f>($B$11*$D$9+$C$11*$D$9+$F$11*((DA696+CS696)/MAX(DA696+CS696+DB696, 0.1)*$I$9+DB696/MAX(DA696+CS696+DB696, 0.1)*$J$9))/($B$11+$C$11+$F$11)</f>
        <v>0</v>
      </c>
      <c r="BQ696">
        <f>($B$11*$K$9+$C$11*$K$9+$F$11*((DA696+CS696)/MAX(DA696+CS696+DB696, 0.1)*$P$9+DB696/MAX(DA696+CS696+DB696, 0.1)*$Q$9))/($B$11+$C$11+$F$11)</f>
        <v>0</v>
      </c>
      <c r="BR696">
        <v>6</v>
      </c>
      <c r="BS696">
        <v>0.5</v>
      </c>
      <c r="BT696" t="s">
        <v>293</v>
      </c>
      <c r="BU696">
        <v>2</v>
      </c>
      <c r="BV696">
        <v>1626127671.6</v>
      </c>
      <c r="BW696">
        <v>400.934</v>
      </c>
      <c r="BX696">
        <v>419.945</v>
      </c>
      <c r="BY696">
        <v>23.3642333333333</v>
      </c>
      <c r="BZ696">
        <v>15.6236333333333</v>
      </c>
      <c r="CA696">
        <v>398.806</v>
      </c>
      <c r="CB696">
        <v>23.2476333333333</v>
      </c>
      <c r="CC696">
        <v>900.008333333333</v>
      </c>
      <c r="CD696">
        <v>100.773666666667</v>
      </c>
      <c r="CE696">
        <v>0.114718333333333</v>
      </c>
      <c r="CF696">
        <v>38.349</v>
      </c>
      <c r="CG696">
        <v>35.4359333333333</v>
      </c>
      <c r="CH696">
        <v>999.9</v>
      </c>
      <c r="CI696">
        <v>0</v>
      </c>
      <c r="CJ696">
        <v>0</v>
      </c>
      <c r="CK696">
        <v>9985.41666666667</v>
      </c>
      <c r="CL696">
        <v>0</v>
      </c>
      <c r="CM696">
        <v>0.221023</v>
      </c>
      <c r="CN696">
        <v>1459.97</v>
      </c>
      <c r="CO696">
        <v>0.972997</v>
      </c>
      <c r="CP696">
        <v>0.0270029</v>
      </c>
      <c r="CQ696">
        <v>0</v>
      </c>
      <c r="CR696">
        <v>877.663</v>
      </c>
      <c r="CS696">
        <v>4.99999</v>
      </c>
      <c r="CT696">
        <v>12963.9333333333</v>
      </c>
      <c r="CU696">
        <v>12728.1</v>
      </c>
      <c r="CV696">
        <v>42.5</v>
      </c>
      <c r="CW696">
        <v>43.5</v>
      </c>
      <c r="CX696">
        <v>43.1663333333333</v>
      </c>
      <c r="CY696">
        <v>43.375</v>
      </c>
      <c r="CZ696">
        <v>45.437</v>
      </c>
      <c r="DA696">
        <v>1415.68</v>
      </c>
      <c r="DB696">
        <v>39.29</v>
      </c>
      <c r="DC696">
        <v>0</v>
      </c>
      <c r="DD696">
        <v>1626127681.9</v>
      </c>
      <c r="DE696">
        <v>0</v>
      </c>
      <c r="DF696">
        <v>877.8094</v>
      </c>
      <c r="DG696">
        <v>-3.46884615094555</v>
      </c>
      <c r="DH696">
        <v>-45.2307691658547</v>
      </c>
      <c r="DI696">
        <v>12968.6</v>
      </c>
      <c r="DJ696">
        <v>15</v>
      </c>
      <c r="DK696">
        <v>1626126261</v>
      </c>
      <c r="DL696" t="s">
        <v>294</v>
      </c>
      <c r="DM696">
        <v>1626126255</v>
      </c>
      <c r="DN696">
        <v>1626126261</v>
      </c>
      <c r="DO696">
        <v>7</v>
      </c>
      <c r="DP696">
        <v>0.339</v>
      </c>
      <c r="DQ696">
        <v>0.02</v>
      </c>
      <c r="DR696">
        <v>2.158</v>
      </c>
      <c r="DS696">
        <v>-0.064</v>
      </c>
      <c r="DT696">
        <v>420</v>
      </c>
      <c r="DU696">
        <v>4</v>
      </c>
      <c r="DV696">
        <v>0.09</v>
      </c>
      <c r="DW696">
        <v>0.05</v>
      </c>
      <c r="DX696">
        <v>-19.0151268292683</v>
      </c>
      <c r="DY696">
        <v>-0.0252752613240382</v>
      </c>
      <c r="DZ696">
        <v>0.0191306933102755</v>
      </c>
      <c r="EA696">
        <v>1</v>
      </c>
      <c r="EB696">
        <v>878.026393939394</v>
      </c>
      <c r="EC696">
        <v>-3.60168775779404</v>
      </c>
      <c r="ED696">
        <v>0.403221041673318</v>
      </c>
      <c r="EE696">
        <v>1</v>
      </c>
      <c r="EF696">
        <v>7.70947048780488</v>
      </c>
      <c r="EG696">
        <v>0.231228501742165</v>
      </c>
      <c r="EH696">
        <v>0.0241632937658694</v>
      </c>
      <c r="EI696">
        <v>0</v>
      </c>
      <c r="EJ696">
        <v>2</v>
      </c>
      <c r="EK696">
        <v>3</v>
      </c>
      <c r="EL696" t="s">
        <v>340</v>
      </c>
      <c r="EM696">
        <v>100</v>
      </c>
      <c r="EN696">
        <v>100</v>
      </c>
      <c r="EO696">
        <v>2.128</v>
      </c>
      <c r="EP696">
        <v>0.1168</v>
      </c>
      <c r="EQ696">
        <v>1.36772170046793</v>
      </c>
      <c r="ER696">
        <v>0.00225868272383977</v>
      </c>
      <c r="ES696">
        <v>-9.96746185667655e-07</v>
      </c>
      <c r="ET696">
        <v>2.83711317370827e-10</v>
      </c>
      <c r="EU696">
        <v>-0.063082517618382</v>
      </c>
      <c r="EV696">
        <v>-0.00217948432402501</v>
      </c>
      <c r="EW696">
        <v>0.000453263451741206</v>
      </c>
      <c r="EX696">
        <v>-1.16319206543697e-06</v>
      </c>
      <c r="EY696">
        <v>-2</v>
      </c>
      <c r="EZ696">
        <v>2196</v>
      </c>
      <c r="FA696">
        <v>1</v>
      </c>
      <c r="FB696">
        <v>25</v>
      </c>
      <c r="FC696">
        <v>23.6</v>
      </c>
      <c r="FD696">
        <v>23.5</v>
      </c>
      <c r="FE696">
        <v>18</v>
      </c>
      <c r="FF696">
        <v>954.055</v>
      </c>
      <c r="FG696">
        <v>443.27</v>
      </c>
      <c r="FH696">
        <v>46.9343</v>
      </c>
      <c r="FI696">
        <v>26.4328</v>
      </c>
      <c r="FJ696">
        <v>30.0006</v>
      </c>
      <c r="FK696">
        <v>26.1438</v>
      </c>
      <c r="FL696">
        <v>26.1363</v>
      </c>
      <c r="FM696">
        <v>25.5596</v>
      </c>
      <c r="FN696">
        <v>16.0794</v>
      </c>
      <c r="FO696">
        <v>0.400778</v>
      </c>
      <c r="FP696">
        <v>47.5</v>
      </c>
      <c r="FQ696">
        <v>420</v>
      </c>
      <c r="FR696">
        <v>15.7299</v>
      </c>
      <c r="FS696">
        <v>101.35</v>
      </c>
      <c r="FT696">
        <v>101.941</v>
      </c>
    </row>
    <row r="697" spans="1:176">
      <c r="A697">
        <v>681</v>
      </c>
      <c r="B697">
        <v>1626127674.6</v>
      </c>
      <c r="C697">
        <v>1360.09999990463</v>
      </c>
      <c r="D697" t="s">
        <v>1656</v>
      </c>
      <c r="E697" t="s">
        <v>1657</v>
      </c>
      <c r="F697">
        <v>1</v>
      </c>
      <c r="I697">
        <v>1626127673.6</v>
      </c>
      <c r="J697">
        <f>(K697)/1000</f>
        <v>0</v>
      </c>
      <c r="K697">
        <f>1000*CC697*AI697*(BY697-BZ697)/(100*BR697*(1000-AI697*BY697))</f>
        <v>0</v>
      </c>
      <c r="L697">
        <f>CC697*AI697*(BX697-BW697*(1000-AI697*BZ697)/(1000-AI697*BY697))/(100*BR697)</f>
        <v>0</v>
      </c>
      <c r="M697">
        <f>BW697 - IF(AI697&gt;1, L697*BR697*100.0/(AK697*CK697), 0)</f>
        <v>0</v>
      </c>
      <c r="N697">
        <f>((T697-J697/2)*M697-L697)/(T697+J697/2)</f>
        <v>0</v>
      </c>
      <c r="O697">
        <f>N697*(CD697+CE697)/1000.0</f>
        <v>0</v>
      </c>
      <c r="P697">
        <f>(BW697 - IF(AI697&gt;1, L697*BR697*100.0/(AK697*CK697), 0))*(CD697+CE697)/1000.0</f>
        <v>0</v>
      </c>
      <c r="Q697">
        <f>2.0/((1/S697-1/R697)+SIGN(S697)*SQRT((1/S697-1/R697)*(1/S697-1/R697) + 4*BS697/((BS697+1)*(BS697+1))*(2*1/S697*1/R697-1/R697*1/R697)))</f>
        <v>0</v>
      </c>
      <c r="R697">
        <f>IF(LEFT(BT697,1)&lt;&gt;"0",IF(LEFT(BT697,1)="1",3.0,BU697),$D$5+$E$5*(CK697*CD697/($K$5*1000))+$F$5*(CK697*CD697/($K$5*1000))*MAX(MIN(BR697,$J$5),$I$5)*MAX(MIN(BR697,$J$5),$I$5)+$G$5*MAX(MIN(BR697,$J$5),$I$5)*(CK697*CD697/($K$5*1000))+$H$5*(CK697*CD697/($K$5*1000))*(CK697*CD697/($K$5*1000)))</f>
        <v>0</v>
      </c>
      <c r="S697">
        <f>J697*(1000-(1000*0.61365*exp(17.502*W697/(240.97+W697))/(CD697+CE697)+BY697)/2)/(1000*0.61365*exp(17.502*W697/(240.97+W697))/(CD697+CE697)-BY697)</f>
        <v>0</v>
      </c>
      <c r="T697">
        <f>1/((BS697+1)/(Q697/1.6)+1/(R697/1.37)) + BS697/((BS697+1)/(Q697/1.6) + BS697/(R697/1.37))</f>
        <v>0</v>
      </c>
      <c r="U697">
        <f>(BN697*BQ697)</f>
        <v>0</v>
      </c>
      <c r="V697">
        <f>(CF697+(U697+2*0.95*5.67E-8*(((CF697+$B$7)+273)^4-(CF697+273)^4)-44100*J697)/(1.84*29.3*R697+8*0.95*5.67E-8*(CF697+273)^3))</f>
        <v>0</v>
      </c>
      <c r="W697">
        <f>($C$7*CG697+$D$7*CH697+$E$7*V697)</f>
        <v>0</v>
      </c>
      <c r="X697">
        <f>0.61365*exp(17.502*W697/(240.97+W697))</f>
        <v>0</v>
      </c>
      <c r="Y697">
        <f>(Z697/AA697*100)</f>
        <v>0</v>
      </c>
      <c r="Z697">
        <f>BY697*(CD697+CE697)/1000</f>
        <v>0</v>
      </c>
      <c r="AA697">
        <f>0.61365*exp(17.502*CF697/(240.97+CF697))</f>
        <v>0</v>
      </c>
      <c r="AB697">
        <f>(X697-BY697*(CD697+CE697)/1000)</f>
        <v>0</v>
      </c>
      <c r="AC697">
        <f>(-J697*44100)</f>
        <v>0</v>
      </c>
      <c r="AD697">
        <f>2*29.3*R697*0.92*(CF697-W697)</f>
        <v>0</v>
      </c>
      <c r="AE697">
        <f>2*0.95*5.67E-8*(((CF697+$B$7)+273)^4-(W697+273)^4)</f>
        <v>0</v>
      </c>
      <c r="AF697">
        <f>U697+AE697+AC697+AD697</f>
        <v>0</v>
      </c>
      <c r="AG697">
        <v>4</v>
      </c>
      <c r="AH697">
        <v>0</v>
      </c>
      <c r="AI697">
        <f>IF(AG697*$H$13&gt;=AK697,1.0,(AK697/(AK697-AG697*$H$13)))</f>
        <v>0</v>
      </c>
      <c r="AJ697">
        <f>(AI697-1)*100</f>
        <v>0</v>
      </c>
      <c r="AK697">
        <f>MAX(0,($B$13+$C$13*CK697)/(1+$D$13*CK697)*CD697/(CF697+273)*$E$13)</f>
        <v>0</v>
      </c>
      <c r="AL697" t="s">
        <v>292</v>
      </c>
      <c r="AM697" t="s">
        <v>292</v>
      </c>
      <c r="AN697">
        <v>0</v>
      </c>
      <c r="AO697">
        <v>0</v>
      </c>
      <c r="AP697">
        <f>1-AN697/AO697</f>
        <v>0</v>
      </c>
      <c r="AQ697">
        <v>0</v>
      </c>
      <c r="AR697" t="s">
        <v>292</v>
      </c>
      <c r="AS697" t="s">
        <v>292</v>
      </c>
      <c r="AT697">
        <v>0</v>
      </c>
      <c r="AU697">
        <v>0</v>
      </c>
      <c r="AV697">
        <f>1-AT697/AU697</f>
        <v>0</v>
      </c>
      <c r="AW697">
        <v>0.5</v>
      </c>
      <c r="AX697">
        <f>BO697</f>
        <v>0</v>
      </c>
      <c r="AY697">
        <f>L697</f>
        <v>0</v>
      </c>
      <c r="AZ697">
        <f>AV697*AW697*AX697</f>
        <v>0</v>
      </c>
      <c r="BA697">
        <f>(AY697-AQ697)/AX697</f>
        <v>0</v>
      </c>
      <c r="BB697">
        <f>(AO697-AU697)/AU697</f>
        <v>0</v>
      </c>
      <c r="BC697">
        <f>AN697/(AP697+AN697/AU697)</f>
        <v>0</v>
      </c>
      <c r="BD697" t="s">
        <v>292</v>
      </c>
      <c r="BE697">
        <v>0</v>
      </c>
      <c r="BF697">
        <f>IF(BE697&lt;&gt;0, BE697, BC697)</f>
        <v>0</v>
      </c>
      <c r="BG697">
        <f>1-BF697/AU697</f>
        <v>0</v>
      </c>
      <c r="BH697">
        <f>(AU697-AT697)/(AU697-BF697)</f>
        <v>0</v>
      </c>
      <c r="BI697">
        <f>(AO697-AU697)/(AO697-BF697)</f>
        <v>0</v>
      </c>
      <c r="BJ697">
        <f>(AU697-AT697)/(AU697-AN697)</f>
        <v>0</v>
      </c>
      <c r="BK697">
        <f>(AO697-AU697)/(AO697-AN697)</f>
        <v>0</v>
      </c>
      <c r="BL697">
        <f>(BH697*BF697/AT697)</f>
        <v>0</v>
      </c>
      <c r="BM697">
        <f>(1-BL697)</f>
        <v>0</v>
      </c>
      <c r="BN697">
        <f>$B$11*CL697+$C$11*CM697+$F$11*CN697*(1-CQ697)</f>
        <v>0</v>
      </c>
      <c r="BO697">
        <f>BN697*BP697</f>
        <v>0</v>
      </c>
      <c r="BP697">
        <f>($B$11*$D$9+$C$11*$D$9+$F$11*((DA697+CS697)/MAX(DA697+CS697+DB697, 0.1)*$I$9+DB697/MAX(DA697+CS697+DB697, 0.1)*$J$9))/($B$11+$C$11+$F$11)</f>
        <v>0</v>
      </c>
      <c r="BQ697">
        <f>($B$11*$K$9+$C$11*$K$9+$F$11*((DA697+CS697)/MAX(DA697+CS697+DB697, 0.1)*$P$9+DB697/MAX(DA697+CS697+DB697, 0.1)*$Q$9))/($B$11+$C$11+$F$11)</f>
        <v>0</v>
      </c>
      <c r="BR697">
        <v>6</v>
      </c>
      <c r="BS697">
        <v>0.5</v>
      </c>
      <c r="BT697" t="s">
        <v>293</v>
      </c>
      <c r="BU697">
        <v>2</v>
      </c>
      <c r="BV697">
        <v>1626127673.6</v>
      </c>
      <c r="BW697">
        <v>400.959666666667</v>
      </c>
      <c r="BX697">
        <v>419.964</v>
      </c>
      <c r="BY697">
        <v>23.3882666666667</v>
      </c>
      <c r="BZ697">
        <v>15.6388</v>
      </c>
      <c r="CA697">
        <v>398.831666666667</v>
      </c>
      <c r="CB697">
        <v>23.2712666666667</v>
      </c>
      <c r="CC697">
        <v>899.989333333333</v>
      </c>
      <c r="CD697">
        <v>100.774</v>
      </c>
      <c r="CE697">
        <v>0.114665333333333</v>
      </c>
      <c r="CF697">
        <v>38.3674</v>
      </c>
      <c r="CG697">
        <v>35.4491333333333</v>
      </c>
      <c r="CH697">
        <v>999.9</v>
      </c>
      <c r="CI697">
        <v>0</v>
      </c>
      <c r="CJ697">
        <v>0</v>
      </c>
      <c r="CK697">
        <v>9987.91666666667</v>
      </c>
      <c r="CL697">
        <v>0</v>
      </c>
      <c r="CM697">
        <v>0.221023</v>
      </c>
      <c r="CN697">
        <v>1459.97</v>
      </c>
      <c r="CO697">
        <v>0.972997</v>
      </c>
      <c r="CP697">
        <v>0.0270029</v>
      </c>
      <c r="CQ697">
        <v>0</v>
      </c>
      <c r="CR697">
        <v>877.464333333333</v>
      </c>
      <c r="CS697">
        <v>4.99999</v>
      </c>
      <c r="CT697">
        <v>12962.3666666667</v>
      </c>
      <c r="CU697">
        <v>12728.0333333333</v>
      </c>
      <c r="CV697">
        <v>42.5</v>
      </c>
      <c r="CW697">
        <v>43.5413333333333</v>
      </c>
      <c r="CX697">
        <v>43.1663333333333</v>
      </c>
      <c r="CY697">
        <v>43.375</v>
      </c>
      <c r="CZ697">
        <v>45.437</v>
      </c>
      <c r="DA697">
        <v>1415.68</v>
      </c>
      <c r="DB697">
        <v>39.29</v>
      </c>
      <c r="DC697">
        <v>0</v>
      </c>
      <c r="DD697">
        <v>1626127683.7</v>
      </c>
      <c r="DE697">
        <v>0</v>
      </c>
      <c r="DF697">
        <v>877.722961538462</v>
      </c>
      <c r="DG697">
        <v>-2.89336752562428</v>
      </c>
      <c r="DH697">
        <v>-45.1794872108885</v>
      </c>
      <c r="DI697">
        <v>12967.4807692308</v>
      </c>
      <c r="DJ697">
        <v>15</v>
      </c>
      <c r="DK697">
        <v>1626126261</v>
      </c>
      <c r="DL697" t="s">
        <v>294</v>
      </c>
      <c r="DM697">
        <v>1626126255</v>
      </c>
      <c r="DN697">
        <v>1626126261</v>
      </c>
      <c r="DO697">
        <v>7</v>
      </c>
      <c r="DP697">
        <v>0.339</v>
      </c>
      <c r="DQ697">
        <v>0.02</v>
      </c>
      <c r="DR697">
        <v>2.158</v>
      </c>
      <c r="DS697">
        <v>-0.064</v>
      </c>
      <c r="DT697">
        <v>420</v>
      </c>
      <c r="DU697">
        <v>4</v>
      </c>
      <c r="DV697">
        <v>0.09</v>
      </c>
      <c r="DW697">
        <v>0.05</v>
      </c>
      <c r="DX697">
        <v>-19.013787804878</v>
      </c>
      <c r="DY697">
        <v>-0.0257560975609945</v>
      </c>
      <c r="DZ697">
        <v>0.0192264578263207</v>
      </c>
      <c r="EA697">
        <v>1</v>
      </c>
      <c r="EB697">
        <v>877.937057142857</v>
      </c>
      <c r="EC697">
        <v>-3.59227397260305</v>
      </c>
      <c r="ED697">
        <v>0.414955897336925</v>
      </c>
      <c r="EE697">
        <v>1</v>
      </c>
      <c r="EF697">
        <v>7.71625048780488</v>
      </c>
      <c r="EG697">
        <v>0.222510731707336</v>
      </c>
      <c r="EH697">
        <v>0.0234311992292972</v>
      </c>
      <c r="EI697">
        <v>0</v>
      </c>
      <c r="EJ697">
        <v>2</v>
      </c>
      <c r="EK697">
        <v>3</v>
      </c>
      <c r="EL697" t="s">
        <v>340</v>
      </c>
      <c r="EM697">
        <v>100</v>
      </c>
      <c r="EN697">
        <v>100</v>
      </c>
      <c r="EO697">
        <v>2.128</v>
      </c>
      <c r="EP697">
        <v>0.1173</v>
      </c>
      <c r="EQ697">
        <v>1.36772170046793</v>
      </c>
      <c r="ER697">
        <v>0.00225868272383977</v>
      </c>
      <c r="ES697">
        <v>-9.96746185667655e-07</v>
      </c>
      <c r="ET697">
        <v>2.83711317370827e-10</v>
      </c>
      <c r="EU697">
        <v>-0.063082517618382</v>
      </c>
      <c r="EV697">
        <v>-0.00217948432402501</v>
      </c>
      <c r="EW697">
        <v>0.000453263451741206</v>
      </c>
      <c r="EX697">
        <v>-1.16319206543697e-06</v>
      </c>
      <c r="EY697">
        <v>-2</v>
      </c>
      <c r="EZ697">
        <v>2196</v>
      </c>
      <c r="FA697">
        <v>1</v>
      </c>
      <c r="FB697">
        <v>25</v>
      </c>
      <c r="FC697">
        <v>23.7</v>
      </c>
      <c r="FD697">
        <v>23.6</v>
      </c>
      <c r="FE697">
        <v>18</v>
      </c>
      <c r="FF697">
        <v>953.98</v>
      </c>
      <c r="FG697">
        <v>443.247</v>
      </c>
      <c r="FH697">
        <v>46.9527</v>
      </c>
      <c r="FI697">
        <v>26.4362</v>
      </c>
      <c r="FJ697">
        <v>30.0005</v>
      </c>
      <c r="FK697">
        <v>26.1469</v>
      </c>
      <c r="FL697">
        <v>26.1391</v>
      </c>
      <c r="FM697">
        <v>25.5588</v>
      </c>
      <c r="FN697">
        <v>16.0794</v>
      </c>
      <c r="FO697">
        <v>0.400778</v>
      </c>
      <c r="FP697">
        <v>47.5</v>
      </c>
      <c r="FQ697">
        <v>420</v>
      </c>
      <c r="FR697">
        <v>15.719</v>
      </c>
      <c r="FS697">
        <v>101.35</v>
      </c>
      <c r="FT697">
        <v>101.94</v>
      </c>
    </row>
    <row r="698" spans="1:176">
      <c r="A698">
        <v>682</v>
      </c>
      <c r="B698">
        <v>1626127676.6</v>
      </c>
      <c r="C698">
        <v>1362.09999990463</v>
      </c>
      <c r="D698" t="s">
        <v>1658</v>
      </c>
      <c r="E698" t="s">
        <v>1659</v>
      </c>
      <c r="F698">
        <v>1</v>
      </c>
      <c r="I698">
        <v>1626127675.6</v>
      </c>
      <c r="J698">
        <f>(K698)/1000</f>
        <v>0</v>
      </c>
      <c r="K698">
        <f>1000*CC698*AI698*(BY698-BZ698)/(100*BR698*(1000-AI698*BY698))</f>
        <v>0</v>
      </c>
      <c r="L698">
        <f>CC698*AI698*(BX698-BW698*(1000-AI698*BZ698)/(1000-AI698*BY698))/(100*BR698)</f>
        <v>0</v>
      </c>
      <c r="M698">
        <f>BW698 - IF(AI698&gt;1, L698*BR698*100.0/(AK698*CK698), 0)</f>
        <v>0</v>
      </c>
      <c r="N698">
        <f>((T698-J698/2)*M698-L698)/(T698+J698/2)</f>
        <v>0</v>
      </c>
      <c r="O698">
        <f>N698*(CD698+CE698)/1000.0</f>
        <v>0</v>
      </c>
      <c r="P698">
        <f>(BW698 - IF(AI698&gt;1, L698*BR698*100.0/(AK698*CK698), 0))*(CD698+CE698)/1000.0</f>
        <v>0</v>
      </c>
      <c r="Q698">
        <f>2.0/((1/S698-1/R698)+SIGN(S698)*SQRT((1/S698-1/R698)*(1/S698-1/R698) + 4*BS698/((BS698+1)*(BS698+1))*(2*1/S698*1/R698-1/R698*1/R698)))</f>
        <v>0</v>
      </c>
      <c r="R698">
        <f>IF(LEFT(BT698,1)&lt;&gt;"0",IF(LEFT(BT698,1)="1",3.0,BU698),$D$5+$E$5*(CK698*CD698/($K$5*1000))+$F$5*(CK698*CD698/($K$5*1000))*MAX(MIN(BR698,$J$5),$I$5)*MAX(MIN(BR698,$J$5),$I$5)+$G$5*MAX(MIN(BR698,$J$5),$I$5)*(CK698*CD698/($K$5*1000))+$H$5*(CK698*CD698/($K$5*1000))*(CK698*CD698/($K$5*1000)))</f>
        <v>0</v>
      </c>
      <c r="S698">
        <f>J698*(1000-(1000*0.61365*exp(17.502*W698/(240.97+W698))/(CD698+CE698)+BY698)/2)/(1000*0.61365*exp(17.502*W698/(240.97+W698))/(CD698+CE698)-BY698)</f>
        <v>0</v>
      </c>
      <c r="T698">
        <f>1/((BS698+1)/(Q698/1.6)+1/(R698/1.37)) + BS698/((BS698+1)/(Q698/1.6) + BS698/(R698/1.37))</f>
        <v>0</v>
      </c>
      <c r="U698">
        <f>(BN698*BQ698)</f>
        <v>0</v>
      </c>
      <c r="V698">
        <f>(CF698+(U698+2*0.95*5.67E-8*(((CF698+$B$7)+273)^4-(CF698+273)^4)-44100*J698)/(1.84*29.3*R698+8*0.95*5.67E-8*(CF698+273)^3))</f>
        <v>0</v>
      </c>
      <c r="W698">
        <f>($C$7*CG698+$D$7*CH698+$E$7*V698)</f>
        <v>0</v>
      </c>
      <c r="X698">
        <f>0.61365*exp(17.502*W698/(240.97+W698))</f>
        <v>0</v>
      </c>
      <c r="Y698">
        <f>(Z698/AA698*100)</f>
        <v>0</v>
      </c>
      <c r="Z698">
        <f>BY698*(CD698+CE698)/1000</f>
        <v>0</v>
      </c>
      <c r="AA698">
        <f>0.61365*exp(17.502*CF698/(240.97+CF698))</f>
        <v>0</v>
      </c>
      <c r="AB698">
        <f>(X698-BY698*(CD698+CE698)/1000)</f>
        <v>0</v>
      </c>
      <c r="AC698">
        <f>(-J698*44100)</f>
        <v>0</v>
      </c>
      <c r="AD698">
        <f>2*29.3*R698*0.92*(CF698-W698)</f>
        <v>0</v>
      </c>
      <c r="AE698">
        <f>2*0.95*5.67E-8*(((CF698+$B$7)+273)^4-(W698+273)^4)</f>
        <v>0</v>
      </c>
      <c r="AF698">
        <f>U698+AE698+AC698+AD698</f>
        <v>0</v>
      </c>
      <c r="AG698">
        <v>5</v>
      </c>
      <c r="AH698">
        <v>1</v>
      </c>
      <c r="AI698">
        <f>IF(AG698*$H$13&gt;=AK698,1.0,(AK698/(AK698-AG698*$H$13)))</f>
        <v>0</v>
      </c>
      <c r="AJ698">
        <f>(AI698-1)*100</f>
        <v>0</v>
      </c>
      <c r="AK698">
        <f>MAX(0,($B$13+$C$13*CK698)/(1+$D$13*CK698)*CD698/(CF698+273)*$E$13)</f>
        <v>0</v>
      </c>
      <c r="AL698" t="s">
        <v>292</v>
      </c>
      <c r="AM698" t="s">
        <v>292</v>
      </c>
      <c r="AN698">
        <v>0</v>
      </c>
      <c r="AO698">
        <v>0</v>
      </c>
      <c r="AP698">
        <f>1-AN698/AO698</f>
        <v>0</v>
      </c>
      <c r="AQ698">
        <v>0</v>
      </c>
      <c r="AR698" t="s">
        <v>292</v>
      </c>
      <c r="AS698" t="s">
        <v>292</v>
      </c>
      <c r="AT698">
        <v>0</v>
      </c>
      <c r="AU698">
        <v>0</v>
      </c>
      <c r="AV698">
        <f>1-AT698/AU698</f>
        <v>0</v>
      </c>
      <c r="AW698">
        <v>0.5</v>
      </c>
      <c r="AX698">
        <f>BO698</f>
        <v>0</v>
      </c>
      <c r="AY698">
        <f>L698</f>
        <v>0</v>
      </c>
      <c r="AZ698">
        <f>AV698*AW698*AX698</f>
        <v>0</v>
      </c>
      <c r="BA698">
        <f>(AY698-AQ698)/AX698</f>
        <v>0</v>
      </c>
      <c r="BB698">
        <f>(AO698-AU698)/AU698</f>
        <v>0</v>
      </c>
      <c r="BC698">
        <f>AN698/(AP698+AN698/AU698)</f>
        <v>0</v>
      </c>
      <c r="BD698" t="s">
        <v>292</v>
      </c>
      <c r="BE698">
        <v>0</v>
      </c>
      <c r="BF698">
        <f>IF(BE698&lt;&gt;0, BE698, BC698)</f>
        <v>0</v>
      </c>
      <c r="BG698">
        <f>1-BF698/AU698</f>
        <v>0</v>
      </c>
      <c r="BH698">
        <f>(AU698-AT698)/(AU698-BF698)</f>
        <v>0</v>
      </c>
      <c r="BI698">
        <f>(AO698-AU698)/(AO698-BF698)</f>
        <v>0</v>
      </c>
      <c r="BJ698">
        <f>(AU698-AT698)/(AU698-AN698)</f>
        <v>0</v>
      </c>
      <c r="BK698">
        <f>(AO698-AU698)/(AO698-AN698)</f>
        <v>0</v>
      </c>
      <c r="BL698">
        <f>(BH698*BF698/AT698)</f>
        <v>0</v>
      </c>
      <c r="BM698">
        <f>(1-BL698)</f>
        <v>0</v>
      </c>
      <c r="BN698">
        <f>$B$11*CL698+$C$11*CM698+$F$11*CN698*(1-CQ698)</f>
        <v>0</v>
      </c>
      <c r="BO698">
        <f>BN698*BP698</f>
        <v>0</v>
      </c>
      <c r="BP698">
        <f>($B$11*$D$9+$C$11*$D$9+$F$11*((DA698+CS698)/MAX(DA698+CS698+DB698, 0.1)*$I$9+DB698/MAX(DA698+CS698+DB698, 0.1)*$J$9))/($B$11+$C$11+$F$11)</f>
        <v>0</v>
      </c>
      <c r="BQ698">
        <f>($B$11*$K$9+$C$11*$K$9+$F$11*((DA698+CS698)/MAX(DA698+CS698+DB698, 0.1)*$P$9+DB698/MAX(DA698+CS698+DB698, 0.1)*$Q$9))/($B$11+$C$11+$F$11)</f>
        <v>0</v>
      </c>
      <c r="BR698">
        <v>6</v>
      </c>
      <c r="BS698">
        <v>0.5</v>
      </c>
      <c r="BT698" t="s">
        <v>293</v>
      </c>
      <c r="BU698">
        <v>2</v>
      </c>
      <c r="BV698">
        <v>1626127675.6</v>
      </c>
      <c r="BW698">
        <v>400.972333333333</v>
      </c>
      <c r="BX698">
        <v>419.980666666667</v>
      </c>
      <c r="BY698">
        <v>23.4143666666667</v>
      </c>
      <c r="BZ698">
        <v>15.6493666666667</v>
      </c>
      <c r="CA698">
        <v>398.844333333333</v>
      </c>
      <c r="CB698">
        <v>23.2968666666667</v>
      </c>
      <c r="CC698">
        <v>900.033666666667</v>
      </c>
      <c r="CD698">
        <v>100.772666666667</v>
      </c>
      <c r="CE698">
        <v>0.114947333333333</v>
      </c>
      <c r="CF698">
        <v>38.3827333333333</v>
      </c>
      <c r="CG698">
        <v>35.4635333333333</v>
      </c>
      <c r="CH698">
        <v>999.9</v>
      </c>
      <c r="CI698">
        <v>0</v>
      </c>
      <c r="CJ698">
        <v>0</v>
      </c>
      <c r="CK698">
        <v>10008.1333333333</v>
      </c>
      <c r="CL698">
        <v>0</v>
      </c>
      <c r="CM698">
        <v>0.221023</v>
      </c>
      <c r="CN698">
        <v>1460.13</v>
      </c>
      <c r="CO698">
        <v>0.972998666666667</v>
      </c>
      <c r="CP698">
        <v>0.0270013333333333</v>
      </c>
      <c r="CQ698">
        <v>0</v>
      </c>
      <c r="CR698">
        <v>877.36</v>
      </c>
      <c r="CS698">
        <v>4.99999</v>
      </c>
      <c r="CT698">
        <v>12962.9</v>
      </c>
      <c r="CU698">
        <v>12729.4666666667</v>
      </c>
      <c r="CV698">
        <v>42.5</v>
      </c>
      <c r="CW698">
        <v>43.562</v>
      </c>
      <c r="CX698">
        <v>43.187</v>
      </c>
      <c r="CY698">
        <v>43.375</v>
      </c>
      <c r="CZ698">
        <v>45.437</v>
      </c>
      <c r="DA698">
        <v>1415.83666666667</v>
      </c>
      <c r="DB698">
        <v>39.29</v>
      </c>
      <c r="DC698">
        <v>0</v>
      </c>
      <c r="DD698">
        <v>1626127686.1</v>
      </c>
      <c r="DE698">
        <v>0</v>
      </c>
      <c r="DF698">
        <v>877.607653846154</v>
      </c>
      <c r="DG698">
        <v>-2.13473505247201</v>
      </c>
      <c r="DH698">
        <v>-40.9128204935372</v>
      </c>
      <c r="DI698">
        <v>12965.8730769231</v>
      </c>
      <c r="DJ698">
        <v>15</v>
      </c>
      <c r="DK698">
        <v>1626126261</v>
      </c>
      <c r="DL698" t="s">
        <v>294</v>
      </c>
      <c r="DM698">
        <v>1626126255</v>
      </c>
      <c r="DN698">
        <v>1626126261</v>
      </c>
      <c r="DO698">
        <v>7</v>
      </c>
      <c r="DP698">
        <v>0.339</v>
      </c>
      <c r="DQ698">
        <v>0.02</v>
      </c>
      <c r="DR698">
        <v>2.158</v>
      </c>
      <c r="DS698">
        <v>-0.064</v>
      </c>
      <c r="DT698">
        <v>420</v>
      </c>
      <c r="DU698">
        <v>4</v>
      </c>
      <c r="DV698">
        <v>0.09</v>
      </c>
      <c r="DW698">
        <v>0.05</v>
      </c>
      <c r="DX698">
        <v>-19.0128073170732</v>
      </c>
      <c r="DY698">
        <v>-0.00945574912895172</v>
      </c>
      <c r="DZ698">
        <v>0.0193822321230088</v>
      </c>
      <c r="EA698">
        <v>1</v>
      </c>
      <c r="EB698">
        <v>877.792787878788</v>
      </c>
      <c r="EC698">
        <v>-3.15805712836828</v>
      </c>
      <c r="ED698">
        <v>0.350879911907687</v>
      </c>
      <c r="EE698">
        <v>1</v>
      </c>
      <c r="EF698">
        <v>7.72320146341463</v>
      </c>
      <c r="EG698">
        <v>0.234780209059228</v>
      </c>
      <c r="EH698">
        <v>0.0244815460177536</v>
      </c>
      <c r="EI698">
        <v>0</v>
      </c>
      <c r="EJ698">
        <v>2</v>
      </c>
      <c r="EK698">
        <v>3</v>
      </c>
      <c r="EL698" t="s">
        <v>340</v>
      </c>
      <c r="EM698">
        <v>100</v>
      </c>
      <c r="EN698">
        <v>100</v>
      </c>
      <c r="EO698">
        <v>2.128</v>
      </c>
      <c r="EP698">
        <v>0.1177</v>
      </c>
      <c r="EQ698">
        <v>1.36772170046793</v>
      </c>
      <c r="ER698">
        <v>0.00225868272383977</v>
      </c>
      <c r="ES698">
        <v>-9.96746185667655e-07</v>
      </c>
      <c r="ET698">
        <v>2.83711317370827e-10</v>
      </c>
      <c r="EU698">
        <v>-0.063082517618382</v>
      </c>
      <c r="EV698">
        <v>-0.00217948432402501</v>
      </c>
      <c r="EW698">
        <v>0.000453263451741206</v>
      </c>
      <c r="EX698">
        <v>-1.16319206543697e-06</v>
      </c>
      <c r="EY698">
        <v>-2</v>
      </c>
      <c r="EZ698">
        <v>2196</v>
      </c>
      <c r="FA698">
        <v>1</v>
      </c>
      <c r="FB698">
        <v>25</v>
      </c>
      <c r="FC698">
        <v>23.7</v>
      </c>
      <c r="FD698">
        <v>23.6</v>
      </c>
      <c r="FE698">
        <v>18</v>
      </c>
      <c r="FF698">
        <v>953.532</v>
      </c>
      <c r="FG698">
        <v>443.331</v>
      </c>
      <c r="FH698">
        <v>46.9712</v>
      </c>
      <c r="FI698">
        <v>26.4395</v>
      </c>
      <c r="FJ698">
        <v>30.0007</v>
      </c>
      <c r="FK698">
        <v>26.1499</v>
      </c>
      <c r="FL698">
        <v>26.1419</v>
      </c>
      <c r="FM698">
        <v>25.5596</v>
      </c>
      <c r="FN698">
        <v>16.0794</v>
      </c>
      <c r="FO698">
        <v>0.400778</v>
      </c>
      <c r="FP698">
        <v>47.5</v>
      </c>
      <c r="FQ698">
        <v>420</v>
      </c>
      <c r="FR698">
        <v>15.7103</v>
      </c>
      <c r="FS698">
        <v>101.349</v>
      </c>
      <c r="FT698">
        <v>101.939</v>
      </c>
    </row>
    <row r="699" spans="1:176">
      <c r="A699">
        <v>683</v>
      </c>
      <c r="B699">
        <v>1626127678.6</v>
      </c>
      <c r="C699">
        <v>1364.09999990463</v>
      </c>
      <c r="D699" t="s">
        <v>1660</v>
      </c>
      <c r="E699" t="s">
        <v>1661</v>
      </c>
      <c r="F699">
        <v>1</v>
      </c>
      <c r="I699">
        <v>1626127677.6</v>
      </c>
      <c r="J699">
        <f>(K699)/1000</f>
        <v>0</v>
      </c>
      <c r="K699">
        <f>1000*CC699*AI699*(BY699-BZ699)/(100*BR699*(1000-AI699*BY699))</f>
        <v>0</v>
      </c>
      <c r="L699">
        <f>CC699*AI699*(BX699-BW699*(1000-AI699*BZ699)/(1000-AI699*BY699))/(100*BR699)</f>
        <v>0</v>
      </c>
      <c r="M699">
        <f>BW699 - IF(AI699&gt;1, L699*BR699*100.0/(AK699*CK699), 0)</f>
        <v>0</v>
      </c>
      <c r="N699">
        <f>((T699-J699/2)*M699-L699)/(T699+J699/2)</f>
        <v>0</v>
      </c>
      <c r="O699">
        <f>N699*(CD699+CE699)/1000.0</f>
        <v>0</v>
      </c>
      <c r="P699">
        <f>(BW699 - IF(AI699&gt;1, L699*BR699*100.0/(AK699*CK699), 0))*(CD699+CE699)/1000.0</f>
        <v>0</v>
      </c>
      <c r="Q699">
        <f>2.0/((1/S699-1/R699)+SIGN(S699)*SQRT((1/S699-1/R699)*(1/S699-1/R699) + 4*BS699/((BS699+1)*(BS699+1))*(2*1/S699*1/R699-1/R699*1/R699)))</f>
        <v>0</v>
      </c>
      <c r="R699">
        <f>IF(LEFT(BT699,1)&lt;&gt;"0",IF(LEFT(BT699,1)="1",3.0,BU699),$D$5+$E$5*(CK699*CD699/($K$5*1000))+$F$5*(CK699*CD699/($K$5*1000))*MAX(MIN(BR699,$J$5),$I$5)*MAX(MIN(BR699,$J$5),$I$5)+$G$5*MAX(MIN(BR699,$J$5),$I$5)*(CK699*CD699/($K$5*1000))+$H$5*(CK699*CD699/($K$5*1000))*(CK699*CD699/($K$5*1000)))</f>
        <v>0</v>
      </c>
      <c r="S699">
        <f>J699*(1000-(1000*0.61365*exp(17.502*W699/(240.97+W699))/(CD699+CE699)+BY699)/2)/(1000*0.61365*exp(17.502*W699/(240.97+W699))/(CD699+CE699)-BY699)</f>
        <v>0</v>
      </c>
      <c r="T699">
        <f>1/((BS699+1)/(Q699/1.6)+1/(R699/1.37)) + BS699/((BS699+1)/(Q699/1.6) + BS699/(R699/1.37))</f>
        <v>0</v>
      </c>
      <c r="U699">
        <f>(BN699*BQ699)</f>
        <v>0</v>
      </c>
      <c r="V699">
        <f>(CF699+(U699+2*0.95*5.67E-8*(((CF699+$B$7)+273)^4-(CF699+273)^4)-44100*J699)/(1.84*29.3*R699+8*0.95*5.67E-8*(CF699+273)^3))</f>
        <v>0</v>
      </c>
      <c r="W699">
        <f>($C$7*CG699+$D$7*CH699+$E$7*V699)</f>
        <v>0</v>
      </c>
      <c r="X699">
        <f>0.61365*exp(17.502*W699/(240.97+W699))</f>
        <v>0</v>
      </c>
      <c r="Y699">
        <f>(Z699/AA699*100)</f>
        <v>0</v>
      </c>
      <c r="Z699">
        <f>BY699*(CD699+CE699)/1000</f>
        <v>0</v>
      </c>
      <c r="AA699">
        <f>0.61365*exp(17.502*CF699/(240.97+CF699))</f>
        <v>0</v>
      </c>
      <c r="AB699">
        <f>(X699-BY699*(CD699+CE699)/1000)</f>
        <v>0</v>
      </c>
      <c r="AC699">
        <f>(-J699*44100)</f>
        <v>0</v>
      </c>
      <c r="AD699">
        <f>2*29.3*R699*0.92*(CF699-W699)</f>
        <v>0</v>
      </c>
      <c r="AE699">
        <f>2*0.95*5.67E-8*(((CF699+$B$7)+273)^4-(W699+273)^4)</f>
        <v>0</v>
      </c>
      <c r="AF699">
        <f>U699+AE699+AC699+AD699</f>
        <v>0</v>
      </c>
      <c r="AG699">
        <v>5</v>
      </c>
      <c r="AH699">
        <v>1</v>
      </c>
      <c r="AI699">
        <f>IF(AG699*$H$13&gt;=AK699,1.0,(AK699/(AK699-AG699*$H$13)))</f>
        <v>0</v>
      </c>
      <c r="AJ699">
        <f>(AI699-1)*100</f>
        <v>0</v>
      </c>
      <c r="AK699">
        <f>MAX(0,($B$13+$C$13*CK699)/(1+$D$13*CK699)*CD699/(CF699+273)*$E$13)</f>
        <v>0</v>
      </c>
      <c r="AL699" t="s">
        <v>292</v>
      </c>
      <c r="AM699" t="s">
        <v>292</v>
      </c>
      <c r="AN699">
        <v>0</v>
      </c>
      <c r="AO699">
        <v>0</v>
      </c>
      <c r="AP699">
        <f>1-AN699/AO699</f>
        <v>0</v>
      </c>
      <c r="AQ699">
        <v>0</v>
      </c>
      <c r="AR699" t="s">
        <v>292</v>
      </c>
      <c r="AS699" t="s">
        <v>292</v>
      </c>
      <c r="AT699">
        <v>0</v>
      </c>
      <c r="AU699">
        <v>0</v>
      </c>
      <c r="AV699">
        <f>1-AT699/AU699</f>
        <v>0</v>
      </c>
      <c r="AW699">
        <v>0.5</v>
      </c>
      <c r="AX699">
        <f>BO699</f>
        <v>0</v>
      </c>
      <c r="AY699">
        <f>L699</f>
        <v>0</v>
      </c>
      <c r="AZ699">
        <f>AV699*AW699*AX699</f>
        <v>0</v>
      </c>
      <c r="BA699">
        <f>(AY699-AQ699)/AX699</f>
        <v>0</v>
      </c>
      <c r="BB699">
        <f>(AO699-AU699)/AU699</f>
        <v>0</v>
      </c>
      <c r="BC699">
        <f>AN699/(AP699+AN699/AU699)</f>
        <v>0</v>
      </c>
      <c r="BD699" t="s">
        <v>292</v>
      </c>
      <c r="BE699">
        <v>0</v>
      </c>
      <c r="BF699">
        <f>IF(BE699&lt;&gt;0, BE699, BC699)</f>
        <v>0</v>
      </c>
      <c r="BG699">
        <f>1-BF699/AU699</f>
        <v>0</v>
      </c>
      <c r="BH699">
        <f>(AU699-AT699)/(AU699-BF699)</f>
        <v>0</v>
      </c>
      <c r="BI699">
        <f>(AO699-AU699)/(AO699-BF699)</f>
        <v>0</v>
      </c>
      <c r="BJ699">
        <f>(AU699-AT699)/(AU699-AN699)</f>
        <v>0</v>
      </c>
      <c r="BK699">
        <f>(AO699-AU699)/(AO699-AN699)</f>
        <v>0</v>
      </c>
      <c r="BL699">
        <f>(BH699*BF699/AT699)</f>
        <v>0</v>
      </c>
      <c r="BM699">
        <f>(1-BL699)</f>
        <v>0</v>
      </c>
      <c r="BN699">
        <f>$B$11*CL699+$C$11*CM699+$F$11*CN699*(1-CQ699)</f>
        <v>0</v>
      </c>
      <c r="BO699">
        <f>BN699*BP699</f>
        <v>0</v>
      </c>
      <c r="BP699">
        <f>($B$11*$D$9+$C$11*$D$9+$F$11*((DA699+CS699)/MAX(DA699+CS699+DB699, 0.1)*$I$9+DB699/MAX(DA699+CS699+DB699, 0.1)*$J$9))/($B$11+$C$11+$F$11)</f>
        <v>0</v>
      </c>
      <c r="BQ699">
        <f>($B$11*$K$9+$C$11*$K$9+$F$11*((DA699+CS699)/MAX(DA699+CS699+DB699, 0.1)*$P$9+DB699/MAX(DA699+CS699+DB699, 0.1)*$Q$9))/($B$11+$C$11+$F$11)</f>
        <v>0</v>
      </c>
      <c r="BR699">
        <v>6</v>
      </c>
      <c r="BS699">
        <v>0.5</v>
      </c>
      <c r="BT699" t="s">
        <v>293</v>
      </c>
      <c r="BU699">
        <v>2</v>
      </c>
      <c r="BV699">
        <v>1626127677.6</v>
      </c>
      <c r="BW699">
        <v>400.968666666667</v>
      </c>
      <c r="BX699">
        <v>419.981333333333</v>
      </c>
      <c r="BY699">
        <v>23.4373333333333</v>
      </c>
      <c r="BZ699">
        <v>15.6530333333333</v>
      </c>
      <c r="CA699">
        <v>398.840666666667</v>
      </c>
      <c r="CB699">
        <v>23.3195</v>
      </c>
      <c r="CC699">
        <v>900.000666666667</v>
      </c>
      <c r="CD699">
        <v>100.772</v>
      </c>
      <c r="CE699">
        <v>0.115443</v>
      </c>
      <c r="CF699">
        <v>38.3992666666667</v>
      </c>
      <c r="CG699">
        <v>35.4809333333333</v>
      </c>
      <c r="CH699">
        <v>999.9</v>
      </c>
      <c r="CI699">
        <v>0</v>
      </c>
      <c r="CJ699">
        <v>0</v>
      </c>
      <c r="CK699">
        <v>9986.87333333333</v>
      </c>
      <c r="CL699">
        <v>0</v>
      </c>
      <c r="CM699">
        <v>0.221023</v>
      </c>
      <c r="CN699">
        <v>1459.95333333333</v>
      </c>
      <c r="CO699">
        <v>0.972997</v>
      </c>
      <c r="CP699">
        <v>0.0270029</v>
      </c>
      <c r="CQ699">
        <v>0</v>
      </c>
      <c r="CR699">
        <v>877.117333333333</v>
      </c>
      <c r="CS699">
        <v>4.99999</v>
      </c>
      <c r="CT699">
        <v>12959.3666666667</v>
      </c>
      <c r="CU699">
        <v>12727.9333333333</v>
      </c>
      <c r="CV699">
        <v>42.5</v>
      </c>
      <c r="CW699">
        <v>43.562</v>
      </c>
      <c r="CX699">
        <v>43.187</v>
      </c>
      <c r="CY699">
        <v>43.375</v>
      </c>
      <c r="CZ699">
        <v>45.437</v>
      </c>
      <c r="DA699">
        <v>1415.66333333333</v>
      </c>
      <c r="DB699">
        <v>39.29</v>
      </c>
      <c r="DC699">
        <v>0</v>
      </c>
      <c r="DD699">
        <v>1626127687.9</v>
      </c>
      <c r="DE699">
        <v>0</v>
      </c>
      <c r="DF699">
        <v>877.48472</v>
      </c>
      <c r="DG699">
        <v>-2.95715385127244</v>
      </c>
      <c r="DH699">
        <v>-42.5461537582388</v>
      </c>
      <c r="DI699">
        <v>12964.296</v>
      </c>
      <c r="DJ699">
        <v>15</v>
      </c>
      <c r="DK699">
        <v>1626126261</v>
      </c>
      <c r="DL699" t="s">
        <v>294</v>
      </c>
      <c r="DM699">
        <v>1626126255</v>
      </c>
      <c r="DN699">
        <v>1626126261</v>
      </c>
      <c r="DO699">
        <v>7</v>
      </c>
      <c r="DP699">
        <v>0.339</v>
      </c>
      <c r="DQ699">
        <v>0.02</v>
      </c>
      <c r="DR699">
        <v>2.158</v>
      </c>
      <c r="DS699">
        <v>-0.064</v>
      </c>
      <c r="DT699">
        <v>420</v>
      </c>
      <c r="DU699">
        <v>4</v>
      </c>
      <c r="DV699">
        <v>0.09</v>
      </c>
      <c r="DW699">
        <v>0.05</v>
      </c>
      <c r="DX699">
        <v>-19.0141902439024</v>
      </c>
      <c r="DY699">
        <v>0.0164780487804537</v>
      </c>
      <c r="DZ699">
        <v>0.0186353428296753</v>
      </c>
      <c r="EA699">
        <v>1</v>
      </c>
      <c r="EB699">
        <v>877.696454545455</v>
      </c>
      <c r="EC699">
        <v>-3.13933555935911</v>
      </c>
      <c r="ED699">
        <v>0.354260398227156</v>
      </c>
      <c r="EE699">
        <v>1</v>
      </c>
      <c r="EF699">
        <v>7.73126975609756</v>
      </c>
      <c r="EG699">
        <v>0.263422369337976</v>
      </c>
      <c r="EH699">
        <v>0.0271166576010522</v>
      </c>
      <c r="EI699">
        <v>0</v>
      </c>
      <c r="EJ699">
        <v>2</v>
      </c>
      <c r="EK699">
        <v>3</v>
      </c>
      <c r="EL699" t="s">
        <v>340</v>
      </c>
      <c r="EM699">
        <v>100</v>
      </c>
      <c r="EN699">
        <v>100</v>
      </c>
      <c r="EO699">
        <v>2.128</v>
      </c>
      <c r="EP699">
        <v>0.118</v>
      </c>
      <c r="EQ699">
        <v>1.36772170046793</v>
      </c>
      <c r="ER699">
        <v>0.00225868272383977</v>
      </c>
      <c r="ES699">
        <v>-9.96746185667655e-07</v>
      </c>
      <c r="ET699">
        <v>2.83711317370827e-10</v>
      </c>
      <c r="EU699">
        <v>-0.063082517618382</v>
      </c>
      <c r="EV699">
        <v>-0.00217948432402501</v>
      </c>
      <c r="EW699">
        <v>0.000453263451741206</v>
      </c>
      <c r="EX699">
        <v>-1.16319206543697e-06</v>
      </c>
      <c r="EY699">
        <v>-2</v>
      </c>
      <c r="EZ699">
        <v>2196</v>
      </c>
      <c r="FA699">
        <v>1</v>
      </c>
      <c r="FB699">
        <v>25</v>
      </c>
      <c r="FC699">
        <v>23.7</v>
      </c>
      <c r="FD699">
        <v>23.6</v>
      </c>
      <c r="FE699">
        <v>18</v>
      </c>
      <c r="FF699">
        <v>953.422</v>
      </c>
      <c r="FG699">
        <v>443.419</v>
      </c>
      <c r="FH699">
        <v>46.9906</v>
      </c>
      <c r="FI699">
        <v>26.4429</v>
      </c>
      <c r="FJ699">
        <v>30.0008</v>
      </c>
      <c r="FK699">
        <v>26.1527</v>
      </c>
      <c r="FL699">
        <v>26.1451</v>
      </c>
      <c r="FM699">
        <v>25.5604</v>
      </c>
      <c r="FN699">
        <v>15.7207</v>
      </c>
      <c r="FO699">
        <v>0.400778</v>
      </c>
      <c r="FP699">
        <v>47.5</v>
      </c>
      <c r="FQ699">
        <v>420</v>
      </c>
      <c r="FR699">
        <v>15.7913</v>
      </c>
      <c r="FS699">
        <v>101.348</v>
      </c>
      <c r="FT699">
        <v>101.939</v>
      </c>
    </row>
    <row r="700" spans="1:176">
      <c r="A700">
        <v>684</v>
      </c>
      <c r="B700">
        <v>1626127680.6</v>
      </c>
      <c r="C700">
        <v>1366.09999990463</v>
      </c>
      <c r="D700" t="s">
        <v>1662</v>
      </c>
      <c r="E700" t="s">
        <v>1663</v>
      </c>
      <c r="F700">
        <v>1</v>
      </c>
      <c r="I700">
        <v>1626127679.6</v>
      </c>
      <c r="J700">
        <f>(K700)/1000</f>
        <v>0</v>
      </c>
      <c r="K700">
        <f>1000*CC700*AI700*(BY700-BZ700)/(100*BR700*(1000-AI700*BY700))</f>
        <v>0</v>
      </c>
      <c r="L700">
        <f>CC700*AI700*(BX700-BW700*(1000-AI700*BZ700)/(1000-AI700*BY700))/(100*BR700)</f>
        <v>0</v>
      </c>
      <c r="M700">
        <f>BW700 - IF(AI700&gt;1, L700*BR700*100.0/(AK700*CK700), 0)</f>
        <v>0</v>
      </c>
      <c r="N700">
        <f>((T700-J700/2)*M700-L700)/(T700+J700/2)</f>
        <v>0</v>
      </c>
      <c r="O700">
        <f>N700*(CD700+CE700)/1000.0</f>
        <v>0</v>
      </c>
      <c r="P700">
        <f>(BW700 - IF(AI700&gt;1, L700*BR700*100.0/(AK700*CK700), 0))*(CD700+CE700)/1000.0</f>
        <v>0</v>
      </c>
      <c r="Q700">
        <f>2.0/((1/S700-1/R700)+SIGN(S700)*SQRT((1/S700-1/R700)*(1/S700-1/R700) + 4*BS700/((BS700+1)*(BS700+1))*(2*1/S700*1/R700-1/R700*1/R700)))</f>
        <v>0</v>
      </c>
      <c r="R700">
        <f>IF(LEFT(BT700,1)&lt;&gt;"0",IF(LEFT(BT700,1)="1",3.0,BU700),$D$5+$E$5*(CK700*CD700/($K$5*1000))+$F$5*(CK700*CD700/($K$5*1000))*MAX(MIN(BR700,$J$5),$I$5)*MAX(MIN(BR700,$J$5),$I$5)+$G$5*MAX(MIN(BR700,$J$5),$I$5)*(CK700*CD700/($K$5*1000))+$H$5*(CK700*CD700/($K$5*1000))*(CK700*CD700/($K$5*1000)))</f>
        <v>0</v>
      </c>
      <c r="S700">
        <f>J700*(1000-(1000*0.61365*exp(17.502*W700/(240.97+W700))/(CD700+CE700)+BY700)/2)/(1000*0.61365*exp(17.502*W700/(240.97+W700))/(CD700+CE700)-BY700)</f>
        <v>0</v>
      </c>
      <c r="T700">
        <f>1/((BS700+1)/(Q700/1.6)+1/(R700/1.37)) + BS700/((BS700+1)/(Q700/1.6) + BS700/(R700/1.37))</f>
        <v>0</v>
      </c>
      <c r="U700">
        <f>(BN700*BQ700)</f>
        <v>0</v>
      </c>
      <c r="V700">
        <f>(CF700+(U700+2*0.95*5.67E-8*(((CF700+$B$7)+273)^4-(CF700+273)^4)-44100*J700)/(1.84*29.3*R700+8*0.95*5.67E-8*(CF700+273)^3))</f>
        <v>0</v>
      </c>
      <c r="W700">
        <f>($C$7*CG700+$D$7*CH700+$E$7*V700)</f>
        <v>0</v>
      </c>
      <c r="X700">
        <f>0.61365*exp(17.502*W700/(240.97+W700))</f>
        <v>0</v>
      </c>
      <c r="Y700">
        <f>(Z700/AA700*100)</f>
        <v>0</v>
      </c>
      <c r="Z700">
        <f>BY700*(CD700+CE700)/1000</f>
        <v>0</v>
      </c>
      <c r="AA700">
        <f>0.61365*exp(17.502*CF700/(240.97+CF700))</f>
        <v>0</v>
      </c>
      <c r="AB700">
        <f>(X700-BY700*(CD700+CE700)/1000)</f>
        <v>0</v>
      </c>
      <c r="AC700">
        <f>(-J700*44100)</f>
        <v>0</v>
      </c>
      <c r="AD700">
        <f>2*29.3*R700*0.92*(CF700-W700)</f>
        <v>0</v>
      </c>
      <c r="AE700">
        <f>2*0.95*5.67E-8*(((CF700+$B$7)+273)^4-(W700+273)^4)</f>
        <v>0</v>
      </c>
      <c r="AF700">
        <f>U700+AE700+AC700+AD700</f>
        <v>0</v>
      </c>
      <c r="AG700">
        <v>4</v>
      </c>
      <c r="AH700">
        <v>0</v>
      </c>
      <c r="AI700">
        <f>IF(AG700*$H$13&gt;=AK700,1.0,(AK700/(AK700-AG700*$H$13)))</f>
        <v>0</v>
      </c>
      <c r="AJ700">
        <f>(AI700-1)*100</f>
        <v>0</v>
      </c>
      <c r="AK700">
        <f>MAX(0,($B$13+$C$13*CK700)/(1+$D$13*CK700)*CD700/(CF700+273)*$E$13)</f>
        <v>0</v>
      </c>
      <c r="AL700" t="s">
        <v>292</v>
      </c>
      <c r="AM700" t="s">
        <v>292</v>
      </c>
      <c r="AN700">
        <v>0</v>
      </c>
      <c r="AO700">
        <v>0</v>
      </c>
      <c r="AP700">
        <f>1-AN700/AO700</f>
        <v>0</v>
      </c>
      <c r="AQ700">
        <v>0</v>
      </c>
      <c r="AR700" t="s">
        <v>292</v>
      </c>
      <c r="AS700" t="s">
        <v>292</v>
      </c>
      <c r="AT700">
        <v>0</v>
      </c>
      <c r="AU700">
        <v>0</v>
      </c>
      <c r="AV700">
        <f>1-AT700/AU700</f>
        <v>0</v>
      </c>
      <c r="AW700">
        <v>0.5</v>
      </c>
      <c r="AX700">
        <f>BO700</f>
        <v>0</v>
      </c>
      <c r="AY700">
        <f>L700</f>
        <v>0</v>
      </c>
      <c r="AZ700">
        <f>AV700*AW700*AX700</f>
        <v>0</v>
      </c>
      <c r="BA700">
        <f>(AY700-AQ700)/AX700</f>
        <v>0</v>
      </c>
      <c r="BB700">
        <f>(AO700-AU700)/AU700</f>
        <v>0</v>
      </c>
      <c r="BC700">
        <f>AN700/(AP700+AN700/AU700)</f>
        <v>0</v>
      </c>
      <c r="BD700" t="s">
        <v>292</v>
      </c>
      <c r="BE700">
        <v>0</v>
      </c>
      <c r="BF700">
        <f>IF(BE700&lt;&gt;0, BE700, BC700)</f>
        <v>0</v>
      </c>
      <c r="BG700">
        <f>1-BF700/AU700</f>
        <v>0</v>
      </c>
      <c r="BH700">
        <f>(AU700-AT700)/(AU700-BF700)</f>
        <v>0</v>
      </c>
      <c r="BI700">
        <f>(AO700-AU700)/(AO700-BF700)</f>
        <v>0</v>
      </c>
      <c r="BJ700">
        <f>(AU700-AT700)/(AU700-AN700)</f>
        <v>0</v>
      </c>
      <c r="BK700">
        <f>(AO700-AU700)/(AO700-AN700)</f>
        <v>0</v>
      </c>
      <c r="BL700">
        <f>(BH700*BF700/AT700)</f>
        <v>0</v>
      </c>
      <c r="BM700">
        <f>(1-BL700)</f>
        <v>0</v>
      </c>
      <c r="BN700">
        <f>$B$11*CL700+$C$11*CM700+$F$11*CN700*(1-CQ700)</f>
        <v>0</v>
      </c>
      <c r="BO700">
        <f>BN700*BP700</f>
        <v>0</v>
      </c>
      <c r="BP700">
        <f>($B$11*$D$9+$C$11*$D$9+$F$11*((DA700+CS700)/MAX(DA700+CS700+DB700, 0.1)*$I$9+DB700/MAX(DA700+CS700+DB700, 0.1)*$J$9))/($B$11+$C$11+$F$11)</f>
        <v>0</v>
      </c>
      <c r="BQ700">
        <f>($B$11*$K$9+$C$11*$K$9+$F$11*((DA700+CS700)/MAX(DA700+CS700+DB700, 0.1)*$P$9+DB700/MAX(DA700+CS700+DB700, 0.1)*$Q$9))/($B$11+$C$11+$F$11)</f>
        <v>0</v>
      </c>
      <c r="BR700">
        <v>6</v>
      </c>
      <c r="BS700">
        <v>0.5</v>
      </c>
      <c r="BT700" t="s">
        <v>293</v>
      </c>
      <c r="BU700">
        <v>2</v>
      </c>
      <c r="BV700">
        <v>1626127679.6</v>
      </c>
      <c r="BW700">
        <v>400.968</v>
      </c>
      <c r="BX700">
        <v>419.982666666667</v>
      </c>
      <c r="BY700">
        <v>23.4568</v>
      </c>
      <c r="BZ700">
        <v>15.6549333333333</v>
      </c>
      <c r="CA700">
        <v>398.84</v>
      </c>
      <c r="CB700">
        <v>23.3386333333333</v>
      </c>
      <c r="CC700">
        <v>899.992333333333</v>
      </c>
      <c r="CD700">
        <v>100.771333333333</v>
      </c>
      <c r="CE700">
        <v>0.114808</v>
      </c>
      <c r="CF700">
        <v>38.4163333333333</v>
      </c>
      <c r="CG700">
        <v>35.5036</v>
      </c>
      <c r="CH700">
        <v>999.9</v>
      </c>
      <c r="CI700">
        <v>0</v>
      </c>
      <c r="CJ700">
        <v>0</v>
      </c>
      <c r="CK700">
        <v>9994.8</v>
      </c>
      <c r="CL700">
        <v>0</v>
      </c>
      <c r="CM700">
        <v>0.221023</v>
      </c>
      <c r="CN700">
        <v>1460.11</v>
      </c>
      <c r="CO700">
        <v>0.972997</v>
      </c>
      <c r="CP700">
        <v>0.0270029</v>
      </c>
      <c r="CQ700">
        <v>0</v>
      </c>
      <c r="CR700">
        <v>877.104333333333</v>
      </c>
      <c r="CS700">
        <v>4.99999</v>
      </c>
      <c r="CT700">
        <v>12959.8333333333</v>
      </c>
      <c r="CU700">
        <v>12729.3</v>
      </c>
      <c r="CV700">
        <v>42.5</v>
      </c>
      <c r="CW700">
        <v>43.562</v>
      </c>
      <c r="CX700">
        <v>43.187</v>
      </c>
      <c r="CY700">
        <v>43.375</v>
      </c>
      <c r="CZ700">
        <v>45.437</v>
      </c>
      <c r="DA700">
        <v>1415.82</v>
      </c>
      <c r="DB700">
        <v>39.29</v>
      </c>
      <c r="DC700">
        <v>0</v>
      </c>
      <c r="DD700">
        <v>1626127689.7</v>
      </c>
      <c r="DE700">
        <v>0</v>
      </c>
      <c r="DF700">
        <v>877.412615384615</v>
      </c>
      <c r="DG700">
        <v>-3.38147009800548</v>
      </c>
      <c r="DH700">
        <v>-38.8170940344402</v>
      </c>
      <c r="DI700">
        <v>12963.3846153846</v>
      </c>
      <c r="DJ700">
        <v>15</v>
      </c>
      <c r="DK700">
        <v>1626126261</v>
      </c>
      <c r="DL700" t="s">
        <v>294</v>
      </c>
      <c r="DM700">
        <v>1626126255</v>
      </c>
      <c r="DN700">
        <v>1626126261</v>
      </c>
      <c r="DO700">
        <v>7</v>
      </c>
      <c r="DP700">
        <v>0.339</v>
      </c>
      <c r="DQ700">
        <v>0.02</v>
      </c>
      <c r="DR700">
        <v>2.158</v>
      </c>
      <c r="DS700">
        <v>-0.064</v>
      </c>
      <c r="DT700">
        <v>420</v>
      </c>
      <c r="DU700">
        <v>4</v>
      </c>
      <c r="DV700">
        <v>0.09</v>
      </c>
      <c r="DW700">
        <v>0.05</v>
      </c>
      <c r="DX700">
        <v>-19.0149585365854</v>
      </c>
      <c r="DY700">
        <v>0.0571526132404332</v>
      </c>
      <c r="DZ700">
        <v>0.0174658548506306</v>
      </c>
      <c r="EA700">
        <v>1</v>
      </c>
      <c r="EB700">
        <v>877.579285714286</v>
      </c>
      <c r="EC700">
        <v>-3.12380430528241</v>
      </c>
      <c r="ED700">
        <v>0.363511648186606</v>
      </c>
      <c r="EE700">
        <v>1</v>
      </c>
      <c r="EF700">
        <v>7.74106512195122</v>
      </c>
      <c r="EG700">
        <v>0.295721811846701</v>
      </c>
      <c r="EH700">
        <v>0.0303168863130242</v>
      </c>
      <c r="EI700">
        <v>0</v>
      </c>
      <c r="EJ700">
        <v>2</v>
      </c>
      <c r="EK700">
        <v>3</v>
      </c>
      <c r="EL700" t="s">
        <v>340</v>
      </c>
      <c r="EM700">
        <v>100</v>
      </c>
      <c r="EN700">
        <v>100</v>
      </c>
      <c r="EO700">
        <v>2.128</v>
      </c>
      <c r="EP700">
        <v>0.1183</v>
      </c>
      <c r="EQ700">
        <v>1.36772170046793</v>
      </c>
      <c r="ER700">
        <v>0.00225868272383977</v>
      </c>
      <c r="ES700">
        <v>-9.96746185667655e-07</v>
      </c>
      <c r="ET700">
        <v>2.83711317370827e-10</v>
      </c>
      <c r="EU700">
        <v>-0.063082517618382</v>
      </c>
      <c r="EV700">
        <v>-0.00217948432402501</v>
      </c>
      <c r="EW700">
        <v>0.000453263451741206</v>
      </c>
      <c r="EX700">
        <v>-1.16319206543697e-06</v>
      </c>
      <c r="EY700">
        <v>-2</v>
      </c>
      <c r="EZ700">
        <v>2196</v>
      </c>
      <c r="FA700">
        <v>1</v>
      </c>
      <c r="FB700">
        <v>25</v>
      </c>
      <c r="FC700">
        <v>23.8</v>
      </c>
      <c r="FD700">
        <v>23.7</v>
      </c>
      <c r="FE700">
        <v>18</v>
      </c>
      <c r="FF700">
        <v>953.871</v>
      </c>
      <c r="FG700">
        <v>443.472</v>
      </c>
      <c r="FH700">
        <v>47.0091</v>
      </c>
      <c r="FI700">
        <v>26.4464</v>
      </c>
      <c r="FJ700">
        <v>30.0006</v>
      </c>
      <c r="FK700">
        <v>26.1557</v>
      </c>
      <c r="FL700">
        <v>26.1479</v>
      </c>
      <c r="FM700">
        <v>25.5603</v>
      </c>
      <c r="FN700">
        <v>15.7207</v>
      </c>
      <c r="FO700">
        <v>0.400778</v>
      </c>
      <c r="FP700">
        <v>47.5</v>
      </c>
      <c r="FQ700">
        <v>420</v>
      </c>
      <c r="FR700">
        <v>15.818</v>
      </c>
      <c r="FS700">
        <v>101.349</v>
      </c>
      <c r="FT700">
        <v>101.939</v>
      </c>
    </row>
    <row r="701" spans="1:176">
      <c r="A701">
        <v>685</v>
      </c>
      <c r="B701">
        <v>1626127682.6</v>
      </c>
      <c r="C701">
        <v>1368.09999990463</v>
      </c>
      <c r="D701" t="s">
        <v>1664</v>
      </c>
      <c r="E701" t="s">
        <v>1665</v>
      </c>
      <c r="F701">
        <v>1</v>
      </c>
      <c r="I701">
        <v>1626127681.6</v>
      </c>
      <c r="J701">
        <f>(K701)/1000</f>
        <v>0</v>
      </c>
      <c r="K701">
        <f>1000*CC701*AI701*(BY701-BZ701)/(100*BR701*(1000-AI701*BY701))</f>
        <v>0</v>
      </c>
      <c r="L701">
        <f>CC701*AI701*(BX701-BW701*(1000-AI701*BZ701)/(1000-AI701*BY701))/(100*BR701)</f>
        <v>0</v>
      </c>
      <c r="M701">
        <f>BW701 - IF(AI701&gt;1, L701*BR701*100.0/(AK701*CK701), 0)</f>
        <v>0</v>
      </c>
      <c r="N701">
        <f>((T701-J701/2)*M701-L701)/(T701+J701/2)</f>
        <v>0</v>
      </c>
      <c r="O701">
        <f>N701*(CD701+CE701)/1000.0</f>
        <v>0</v>
      </c>
      <c r="P701">
        <f>(BW701 - IF(AI701&gt;1, L701*BR701*100.0/(AK701*CK701), 0))*(CD701+CE701)/1000.0</f>
        <v>0</v>
      </c>
      <c r="Q701">
        <f>2.0/((1/S701-1/R701)+SIGN(S701)*SQRT((1/S701-1/R701)*(1/S701-1/R701) + 4*BS701/((BS701+1)*(BS701+1))*(2*1/S701*1/R701-1/R701*1/R701)))</f>
        <v>0</v>
      </c>
      <c r="R701">
        <f>IF(LEFT(BT701,1)&lt;&gt;"0",IF(LEFT(BT701,1)="1",3.0,BU701),$D$5+$E$5*(CK701*CD701/($K$5*1000))+$F$5*(CK701*CD701/($K$5*1000))*MAX(MIN(BR701,$J$5),$I$5)*MAX(MIN(BR701,$J$5),$I$5)+$G$5*MAX(MIN(BR701,$J$5),$I$5)*(CK701*CD701/($K$5*1000))+$H$5*(CK701*CD701/($K$5*1000))*(CK701*CD701/($K$5*1000)))</f>
        <v>0</v>
      </c>
      <c r="S701">
        <f>J701*(1000-(1000*0.61365*exp(17.502*W701/(240.97+W701))/(CD701+CE701)+BY701)/2)/(1000*0.61365*exp(17.502*W701/(240.97+W701))/(CD701+CE701)-BY701)</f>
        <v>0</v>
      </c>
      <c r="T701">
        <f>1/((BS701+1)/(Q701/1.6)+1/(R701/1.37)) + BS701/((BS701+1)/(Q701/1.6) + BS701/(R701/1.37))</f>
        <v>0</v>
      </c>
      <c r="U701">
        <f>(BN701*BQ701)</f>
        <v>0</v>
      </c>
      <c r="V701">
        <f>(CF701+(U701+2*0.95*5.67E-8*(((CF701+$B$7)+273)^4-(CF701+273)^4)-44100*J701)/(1.84*29.3*R701+8*0.95*5.67E-8*(CF701+273)^3))</f>
        <v>0</v>
      </c>
      <c r="W701">
        <f>($C$7*CG701+$D$7*CH701+$E$7*V701)</f>
        <v>0</v>
      </c>
      <c r="X701">
        <f>0.61365*exp(17.502*W701/(240.97+W701))</f>
        <v>0</v>
      </c>
      <c r="Y701">
        <f>(Z701/AA701*100)</f>
        <v>0</v>
      </c>
      <c r="Z701">
        <f>BY701*(CD701+CE701)/1000</f>
        <v>0</v>
      </c>
      <c r="AA701">
        <f>0.61365*exp(17.502*CF701/(240.97+CF701))</f>
        <v>0</v>
      </c>
      <c r="AB701">
        <f>(X701-BY701*(CD701+CE701)/1000)</f>
        <v>0</v>
      </c>
      <c r="AC701">
        <f>(-J701*44100)</f>
        <v>0</v>
      </c>
      <c r="AD701">
        <f>2*29.3*R701*0.92*(CF701-W701)</f>
        <v>0</v>
      </c>
      <c r="AE701">
        <f>2*0.95*5.67E-8*(((CF701+$B$7)+273)^4-(W701+273)^4)</f>
        <v>0</v>
      </c>
      <c r="AF701">
        <f>U701+AE701+AC701+AD701</f>
        <v>0</v>
      </c>
      <c r="AG701">
        <v>4</v>
      </c>
      <c r="AH701">
        <v>0</v>
      </c>
      <c r="AI701">
        <f>IF(AG701*$H$13&gt;=AK701,1.0,(AK701/(AK701-AG701*$H$13)))</f>
        <v>0</v>
      </c>
      <c r="AJ701">
        <f>(AI701-1)*100</f>
        <v>0</v>
      </c>
      <c r="AK701">
        <f>MAX(0,($B$13+$C$13*CK701)/(1+$D$13*CK701)*CD701/(CF701+273)*$E$13)</f>
        <v>0</v>
      </c>
      <c r="AL701" t="s">
        <v>292</v>
      </c>
      <c r="AM701" t="s">
        <v>292</v>
      </c>
      <c r="AN701">
        <v>0</v>
      </c>
      <c r="AO701">
        <v>0</v>
      </c>
      <c r="AP701">
        <f>1-AN701/AO701</f>
        <v>0</v>
      </c>
      <c r="AQ701">
        <v>0</v>
      </c>
      <c r="AR701" t="s">
        <v>292</v>
      </c>
      <c r="AS701" t="s">
        <v>292</v>
      </c>
      <c r="AT701">
        <v>0</v>
      </c>
      <c r="AU701">
        <v>0</v>
      </c>
      <c r="AV701">
        <f>1-AT701/AU701</f>
        <v>0</v>
      </c>
      <c r="AW701">
        <v>0.5</v>
      </c>
      <c r="AX701">
        <f>BO701</f>
        <v>0</v>
      </c>
      <c r="AY701">
        <f>L701</f>
        <v>0</v>
      </c>
      <c r="AZ701">
        <f>AV701*AW701*AX701</f>
        <v>0</v>
      </c>
      <c r="BA701">
        <f>(AY701-AQ701)/AX701</f>
        <v>0</v>
      </c>
      <c r="BB701">
        <f>(AO701-AU701)/AU701</f>
        <v>0</v>
      </c>
      <c r="BC701">
        <f>AN701/(AP701+AN701/AU701)</f>
        <v>0</v>
      </c>
      <c r="BD701" t="s">
        <v>292</v>
      </c>
      <c r="BE701">
        <v>0</v>
      </c>
      <c r="BF701">
        <f>IF(BE701&lt;&gt;0, BE701, BC701)</f>
        <v>0</v>
      </c>
      <c r="BG701">
        <f>1-BF701/AU701</f>
        <v>0</v>
      </c>
      <c r="BH701">
        <f>(AU701-AT701)/(AU701-BF701)</f>
        <v>0</v>
      </c>
      <c r="BI701">
        <f>(AO701-AU701)/(AO701-BF701)</f>
        <v>0</v>
      </c>
      <c r="BJ701">
        <f>(AU701-AT701)/(AU701-AN701)</f>
        <v>0</v>
      </c>
      <c r="BK701">
        <f>(AO701-AU701)/(AO701-AN701)</f>
        <v>0</v>
      </c>
      <c r="BL701">
        <f>(BH701*BF701/AT701)</f>
        <v>0</v>
      </c>
      <c r="BM701">
        <f>(1-BL701)</f>
        <v>0</v>
      </c>
      <c r="BN701">
        <f>$B$11*CL701+$C$11*CM701+$F$11*CN701*(1-CQ701)</f>
        <v>0</v>
      </c>
      <c r="BO701">
        <f>BN701*BP701</f>
        <v>0</v>
      </c>
      <c r="BP701">
        <f>($B$11*$D$9+$C$11*$D$9+$F$11*((DA701+CS701)/MAX(DA701+CS701+DB701, 0.1)*$I$9+DB701/MAX(DA701+CS701+DB701, 0.1)*$J$9))/($B$11+$C$11+$F$11)</f>
        <v>0</v>
      </c>
      <c r="BQ701">
        <f>($B$11*$K$9+$C$11*$K$9+$F$11*((DA701+CS701)/MAX(DA701+CS701+DB701, 0.1)*$P$9+DB701/MAX(DA701+CS701+DB701, 0.1)*$Q$9))/($B$11+$C$11+$F$11)</f>
        <v>0</v>
      </c>
      <c r="BR701">
        <v>6</v>
      </c>
      <c r="BS701">
        <v>0.5</v>
      </c>
      <c r="BT701" t="s">
        <v>293</v>
      </c>
      <c r="BU701">
        <v>2</v>
      </c>
      <c r="BV701">
        <v>1626127681.6</v>
      </c>
      <c r="BW701">
        <v>400.954666666667</v>
      </c>
      <c r="BX701">
        <v>419.965666666667</v>
      </c>
      <c r="BY701">
        <v>23.4723333333333</v>
      </c>
      <c r="BZ701">
        <v>15.6643</v>
      </c>
      <c r="CA701">
        <v>398.826666666667</v>
      </c>
      <c r="CB701">
        <v>23.3539333333333</v>
      </c>
      <c r="CC701">
        <v>900.023666666667</v>
      </c>
      <c r="CD701">
        <v>100.772</v>
      </c>
      <c r="CE701">
        <v>0.114101</v>
      </c>
      <c r="CF701">
        <v>38.4311</v>
      </c>
      <c r="CG701">
        <v>35.5143</v>
      </c>
      <c r="CH701">
        <v>999.9</v>
      </c>
      <c r="CI701">
        <v>0</v>
      </c>
      <c r="CJ701">
        <v>0</v>
      </c>
      <c r="CK701">
        <v>10035.4333333333</v>
      </c>
      <c r="CL701">
        <v>0</v>
      </c>
      <c r="CM701">
        <v>0.221023</v>
      </c>
      <c r="CN701">
        <v>1459.95</v>
      </c>
      <c r="CO701">
        <v>0.972997</v>
      </c>
      <c r="CP701">
        <v>0.0270029</v>
      </c>
      <c r="CQ701">
        <v>0</v>
      </c>
      <c r="CR701">
        <v>877.035666666667</v>
      </c>
      <c r="CS701">
        <v>4.99999</v>
      </c>
      <c r="CT701">
        <v>12956.8</v>
      </c>
      <c r="CU701">
        <v>12727.9</v>
      </c>
      <c r="CV701">
        <v>42.5</v>
      </c>
      <c r="CW701">
        <v>43.562</v>
      </c>
      <c r="CX701">
        <v>43.187</v>
      </c>
      <c r="CY701">
        <v>43.375</v>
      </c>
      <c r="CZ701">
        <v>45.479</v>
      </c>
      <c r="DA701">
        <v>1415.66</v>
      </c>
      <c r="DB701">
        <v>39.29</v>
      </c>
      <c r="DC701">
        <v>0</v>
      </c>
      <c r="DD701">
        <v>1626127692.1</v>
      </c>
      <c r="DE701">
        <v>0</v>
      </c>
      <c r="DF701">
        <v>877.310923076923</v>
      </c>
      <c r="DG701">
        <v>-2.78434188789292</v>
      </c>
      <c r="DH701">
        <v>-40.7145299106828</v>
      </c>
      <c r="DI701">
        <v>12961.7038461538</v>
      </c>
      <c r="DJ701">
        <v>15</v>
      </c>
      <c r="DK701">
        <v>1626126261</v>
      </c>
      <c r="DL701" t="s">
        <v>294</v>
      </c>
      <c r="DM701">
        <v>1626126255</v>
      </c>
      <c r="DN701">
        <v>1626126261</v>
      </c>
      <c r="DO701">
        <v>7</v>
      </c>
      <c r="DP701">
        <v>0.339</v>
      </c>
      <c r="DQ701">
        <v>0.02</v>
      </c>
      <c r="DR701">
        <v>2.158</v>
      </c>
      <c r="DS701">
        <v>-0.064</v>
      </c>
      <c r="DT701">
        <v>420</v>
      </c>
      <c r="DU701">
        <v>4</v>
      </c>
      <c r="DV701">
        <v>0.09</v>
      </c>
      <c r="DW701">
        <v>0.05</v>
      </c>
      <c r="DX701">
        <v>-19.0141341463415</v>
      </c>
      <c r="DY701">
        <v>0.0334662020905952</v>
      </c>
      <c r="DZ701">
        <v>0.016940492833504</v>
      </c>
      <c r="EA701">
        <v>1</v>
      </c>
      <c r="EB701">
        <v>877.44496969697</v>
      </c>
      <c r="EC701">
        <v>-2.80203498689965</v>
      </c>
      <c r="ED701">
        <v>0.335115130361015</v>
      </c>
      <c r="EE701">
        <v>1</v>
      </c>
      <c r="EF701">
        <v>7.75219634146341</v>
      </c>
      <c r="EG701">
        <v>0.306511986062715</v>
      </c>
      <c r="EH701">
        <v>0.031433050553564</v>
      </c>
      <c r="EI701">
        <v>0</v>
      </c>
      <c r="EJ701">
        <v>2</v>
      </c>
      <c r="EK701">
        <v>3</v>
      </c>
      <c r="EL701" t="s">
        <v>340</v>
      </c>
      <c r="EM701">
        <v>100</v>
      </c>
      <c r="EN701">
        <v>100</v>
      </c>
      <c r="EO701">
        <v>2.128</v>
      </c>
      <c r="EP701">
        <v>0.1185</v>
      </c>
      <c r="EQ701">
        <v>1.36772170046793</v>
      </c>
      <c r="ER701">
        <v>0.00225868272383977</v>
      </c>
      <c r="ES701">
        <v>-9.96746185667655e-07</v>
      </c>
      <c r="ET701">
        <v>2.83711317370827e-10</v>
      </c>
      <c r="EU701">
        <v>-0.063082517618382</v>
      </c>
      <c r="EV701">
        <v>-0.00217948432402501</v>
      </c>
      <c r="EW701">
        <v>0.000453263451741206</v>
      </c>
      <c r="EX701">
        <v>-1.16319206543697e-06</v>
      </c>
      <c r="EY701">
        <v>-2</v>
      </c>
      <c r="EZ701">
        <v>2196</v>
      </c>
      <c r="FA701">
        <v>1</v>
      </c>
      <c r="FB701">
        <v>25</v>
      </c>
      <c r="FC701">
        <v>23.8</v>
      </c>
      <c r="FD701">
        <v>23.7</v>
      </c>
      <c r="FE701">
        <v>18</v>
      </c>
      <c r="FF701">
        <v>954.159</v>
      </c>
      <c r="FG701">
        <v>443.647</v>
      </c>
      <c r="FH701">
        <v>47.0272</v>
      </c>
      <c r="FI701">
        <v>26.4501</v>
      </c>
      <c r="FJ701">
        <v>30.0006</v>
      </c>
      <c r="FK701">
        <v>26.1587</v>
      </c>
      <c r="FL701">
        <v>26.1507</v>
      </c>
      <c r="FM701">
        <v>25.562</v>
      </c>
      <c r="FN701">
        <v>15.4237</v>
      </c>
      <c r="FO701">
        <v>0.400778</v>
      </c>
      <c r="FP701">
        <v>47.5</v>
      </c>
      <c r="FQ701">
        <v>420</v>
      </c>
      <c r="FR701">
        <v>15.8161</v>
      </c>
      <c r="FS701">
        <v>101.35</v>
      </c>
      <c r="FT701">
        <v>101.938</v>
      </c>
    </row>
    <row r="702" spans="1:176">
      <c r="A702">
        <v>686</v>
      </c>
      <c r="B702">
        <v>1626127684.6</v>
      </c>
      <c r="C702">
        <v>1370.09999990463</v>
      </c>
      <c r="D702" t="s">
        <v>1666</v>
      </c>
      <c r="E702" t="s">
        <v>1667</v>
      </c>
      <c r="F702">
        <v>1</v>
      </c>
      <c r="I702">
        <v>1626127683.6</v>
      </c>
      <c r="J702">
        <f>(K702)/1000</f>
        <v>0</v>
      </c>
      <c r="K702">
        <f>1000*CC702*AI702*(BY702-BZ702)/(100*BR702*(1000-AI702*BY702))</f>
        <v>0</v>
      </c>
      <c r="L702">
        <f>CC702*AI702*(BX702-BW702*(1000-AI702*BZ702)/(1000-AI702*BY702))/(100*BR702)</f>
        <v>0</v>
      </c>
      <c r="M702">
        <f>BW702 - IF(AI702&gt;1, L702*BR702*100.0/(AK702*CK702), 0)</f>
        <v>0</v>
      </c>
      <c r="N702">
        <f>((T702-J702/2)*M702-L702)/(T702+J702/2)</f>
        <v>0</v>
      </c>
      <c r="O702">
        <f>N702*(CD702+CE702)/1000.0</f>
        <v>0</v>
      </c>
      <c r="P702">
        <f>(BW702 - IF(AI702&gt;1, L702*BR702*100.0/(AK702*CK702), 0))*(CD702+CE702)/1000.0</f>
        <v>0</v>
      </c>
      <c r="Q702">
        <f>2.0/((1/S702-1/R702)+SIGN(S702)*SQRT((1/S702-1/R702)*(1/S702-1/R702) + 4*BS702/((BS702+1)*(BS702+1))*(2*1/S702*1/R702-1/R702*1/R702)))</f>
        <v>0</v>
      </c>
      <c r="R702">
        <f>IF(LEFT(BT702,1)&lt;&gt;"0",IF(LEFT(BT702,1)="1",3.0,BU702),$D$5+$E$5*(CK702*CD702/($K$5*1000))+$F$5*(CK702*CD702/($K$5*1000))*MAX(MIN(BR702,$J$5),$I$5)*MAX(MIN(BR702,$J$5),$I$5)+$G$5*MAX(MIN(BR702,$J$5),$I$5)*(CK702*CD702/($K$5*1000))+$H$5*(CK702*CD702/($K$5*1000))*(CK702*CD702/($K$5*1000)))</f>
        <v>0</v>
      </c>
      <c r="S702">
        <f>J702*(1000-(1000*0.61365*exp(17.502*W702/(240.97+W702))/(CD702+CE702)+BY702)/2)/(1000*0.61365*exp(17.502*W702/(240.97+W702))/(CD702+CE702)-BY702)</f>
        <v>0</v>
      </c>
      <c r="T702">
        <f>1/((BS702+1)/(Q702/1.6)+1/(R702/1.37)) + BS702/((BS702+1)/(Q702/1.6) + BS702/(R702/1.37))</f>
        <v>0</v>
      </c>
      <c r="U702">
        <f>(BN702*BQ702)</f>
        <v>0</v>
      </c>
      <c r="V702">
        <f>(CF702+(U702+2*0.95*5.67E-8*(((CF702+$B$7)+273)^4-(CF702+273)^4)-44100*J702)/(1.84*29.3*R702+8*0.95*5.67E-8*(CF702+273)^3))</f>
        <v>0</v>
      </c>
      <c r="W702">
        <f>($C$7*CG702+$D$7*CH702+$E$7*V702)</f>
        <v>0</v>
      </c>
      <c r="X702">
        <f>0.61365*exp(17.502*W702/(240.97+W702))</f>
        <v>0</v>
      </c>
      <c r="Y702">
        <f>(Z702/AA702*100)</f>
        <v>0</v>
      </c>
      <c r="Z702">
        <f>BY702*(CD702+CE702)/1000</f>
        <v>0</v>
      </c>
      <c r="AA702">
        <f>0.61365*exp(17.502*CF702/(240.97+CF702))</f>
        <v>0</v>
      </c>
      <c r="AB702">
        <f>(X702-BY702*(CD702+CE702)/1000)</f>
        <v>0</v>
      </c>
      <c r="AC702">
        <f>(-J702*44100)</f>
        <v>0</v>
      </c>
      <c r="AD702">
        <f>2*29.3*R702*0.92*(CF702-W702)</f>
        <v>0</v>
      </c>
      <c r="AE702">
        <f>2*0.95*5.67E-8*(((CF702+$B$7)+273)^4-(W702+273)^4)</f>
        <v>0</v>
      </c>
      <c r="AF702">
        <f>U702+AE702+AC702+AD702</f>
        <v>0</v>
      </c>
      <c r="AG702">
        <v>4</v>
      </c>
      <c r="AH702">
        <v>0</v>
      </c>
      <c r="AI702">
        <f>IF(AG702*$H$13&gt;=AK702,1.0,(AK702/(AK702-AG702*$H$13)))</f>
        <v>0</v>
      </c>
      <c r="AJ702">
        <f>(AI702-1)*100</f>
        <v>0</v>
      </c>
      <c r="AK702">
        <f>MAX(0,($B$13+$C$13*CK702)/(1+$D$13*CK702)*CD702/(CF702+273)*$E$13)</f>
        <v>0</v>
      </c>
      <c r="AL702" t="s">
        <v>292</v>
      </c>
      <c r="AM702" t="s">
        <v>292</v>
      </c>
      <c r="AN702">
        <v>0</v>
      </c>
      <c r="AO702">
        <v>0</v>
      </c>
      <c r="AP702">
        <f>1-AN702/AO702</f>
        <v>0</v>
      </c>
      <c r="AQ702">
        <v>0</v>
      </c>
      <c r="AR702" t="s">
        <v>292</v>
      </c>
      <c r="AS702" t="s">
        <v>292</v>
      </c>
      <c r="AT702">
        <v>0</v>
      </c>
      <c r="AU702">
        <v>0</v>
      </c>
      <c r="AV702">
        <f>1-AT702/AU702</f>
        <v>0</v>
      </c>
      <c r="AW702">
        <v>0.5</v>
      </c>
      <c r="AX702">
        <f>BO702</f>
        <v>0</v>
      </c>
      <c r="AY702">
        <f>L702</f>
        <v>0</v>
      </c>
      <c r="AZ702">
        <f>AV702*AW702*AX702</f>
        <v>0</v>
      </c>
      <c r="BA702">
        <f>(AY702-AQ702)/AX702</f>
        <v>0</v>
      </c>
      <c r="BB702">
        <f>(AO702-AU702)/AU702</f>
        <v>0</v>
      </c>
      <c r="BC702">
        <f>AN702/(AP702+AN702/AU702)</f>
        <v>0</v>
      </c>
      <c r="BD702" t="s">
        <v>292</v>
      </c>
      <c r="BE702">
        <v>0</v>
      </c>
      <c r="BF702">
        <f>IF(BE702&lt;&gt;0, BE702, BC702)</f>
        <v>0</v>
      </c>
      <c r="BG702">
        <f>1-BF702/AU702</f>
        <v>0</v>
      </c>
      <c r="BH702">
        <f>(AU702-AT702)/(AU702-BF702)</f>
        <v>0</v>
      </c>
      <c r="BI702">
        <f>(AO702-AU702)/(AO702-BF702)</f>
        <v>0</v>
      </c>
      <c r="BJ702">
        <f>(AU702-AT702)/(AU702-AN702)</f>
        <v>0</v>
      </c>
      <c r="BK702">
        <f>(AO702-AU702)/(AO702-AN702)</f>
        <v>0</v>
      </c>
      <c r="BL702">
        <f>(BH702*BF702/AT702)</f>
        <v>0</v>
      </c>
      <c r="BM702">
        <f>(1-BL702)</f>
        <v>0</v>
      </c>
      <c r="BN702">
        <f>$B$11*CL702+$C$11*CM702+$F$11*CN702*(1-CQ702)</f>
        <v>0</v>
      </c>
      <c r="BO702">
        <f>BN702*BP702</f>
        <v>0</v>
      </c>
      <c r="BP702">
        <f>($B$11*$D$9+$C$11*$D$9+$F$11*((DA702+CS702)/MAX(DA702+CS702+DB702, 0.1)*$I$9+DB702/MAX(DA702+CS702+DB702, 0.1)*$J$9))/($B$11+$C$11+$F$11)</f>
        <v>0</v>
      </c>
      <c r="BQ702">
        <f>($B$11*$K$9+$C$11*$K$9+$F$11*((DA702+CS702)/MAX(DA702+CS702+DB702, 0.1)*$P$9+DB702/MAX(DA702+CS702+DB702, 0.1)*$Q$9))/($B$11+$C$11+$F$11)</f>
        <v>0</v>
      </c>
      <c r="BR702">
        <v>6</v>
      </c>
      <c r="BS702">
        <v>0.5</v>
      </c>
      <c r="BT702" t="s">
        <v>293</v>
      </c>
      <c r="BU702">
        <v>2</v>
      </c>
      <c r="BV702">
        <v>1626127683.6</v>
      </c>
      <c r="BW702">
        <v>400.941333333333</v>
      </c>
      <c r="BX702">
        <v>419.933</v>
      </c>
      <c r="BY702">
        <v>23.491</v>
      </c>
      <c r="BZ702">
        <v>15.6857</v>
      </c>
      <c r="CA702">
        <v>398.813333333333</v>
      </c>
      <c r="CB702">
        <v>23.3723</v>
      </c>
      <c r="CC702">
        <v>900.029333333333</v>
      </c>
      <c r="CD702">
        <v>100.773</v>
      </c>
      <c r="CE702">
        <v>0.114805</v>
      </c>
      <c r="CF702">
        <v>38.4499</v>
      </c>
      <c r="CG702">
        <v>35.5207666666667</v>
      </c>
      <c r="CH702">
        <v>999.9</v>
      </c>
      <c r="CI702">
        <v>0</v>
      </c>
      <c r="CJ702">
        <v>0</v>
      </c>
      <c r="CK702">
        <v>10007.9066666667</v>
      </c>
      <c r="CL702">
        <v>0</v>
      </c>
      <c r="CM702">
        <v>0.221023</v>
      </c>
      <c r="CN702">
        <v>1460.03333333333</v>
      </c>
      <c r="CO702">
        <v>0.972998666666667</v>
      </c>
      <c r="CP702">
        <v>0.0270013333333333</v>
      </c>
      <c r="CQ702">
        <v>0</v>
      </c>
      <c r="CR702">
        <v>877.024666666667</v>
      </c>
      <c r="CS702">
        <v>4.99999</v>
      </c>
      <c r="CT702">
        <v>12956.7</v>
      </c>
      <c r="CU702">
        <v>12728.6333333333</v>
      </c>
      <c r="CV702">
        <v>42.5</v>
      </c>
      <c r="CW702">
        <v>43.562</v>
      </c>
      <c r="CX702">
        <v>43.187</v>
      </c>
      <c r="CY702">
        <v>43.375</v>
      </c>
      <c r="CZ702">
        <v>45.458</v>
      </c>
      <c r="DA702">
        <v>1415.74333333333</v>
      </c>
      <c r="DB702">
        <v>39.29</v>
      </c>
      <c r="DC702">
        <v>0</v>
      </c>
      <c r="DD702">
        <v>1626127693.9</v>
      </c>
      <c r="DE702">
        <v>0</v>
      </c>
      <c r="DF702">
        <v>877.21032</v>
      </c>
      <c r="DG702">
        <v>-3.0700769317847</v>
      </c>
      <c r="DH702">
        <v>-41.3538461270926</v>
      </c>
      <c r="DI702">
        <v>12960.24</v>
      </c>
      <c r="DJ702">
        <v>15</v>
      </c>
      <c r="DK702">
        <v>1626126261</v>
      </c>
      <c r="DL702" t="s">
        <v>294</v>
      </c>
      <c r="DM702">
        <v>1626126255</v>
      </c>
      <c r="DN702">
        <v>1626126261</v>
      </c>
      <c r="DO702">
        <v>7</v>
      </c>
      <c r="DP702">
        <v>0.339</v>
      </c>
      <c r="DQ702">
        <v>0.02</v>
      </c>
      <c r="DR702">
        <v>2.158</v>
      </c>
      <c r="DS702">
        <v>-0.064</v>
      </c>
      <c r="DT702">
        <v>420</v>
      </c>
      <c r="DU702">
        <v>4</v>
      </c>
      <c r="DV702">
        <v>0.09</v>
      </c>
      <c r="DW702">
        <v>0.05</v>
      </c>
      <c r="DX702">
        <v>-19.0102951219512</v>
      </c>
      <c r="DY702">
        <v>-0.00300418118470801</v>
      </c>
      <c r="DZ702">
        <v>0.0142110220229351</v>
      </c>
      <c r="EA702">
        <v>1</v>
      </c>
      <c r="EB702">
        <v>877.377666666667</v>
      </c>
      <c r="EC702">
        <v>-2.74909565363863</v>
      </c>
      <c r="ED702">
        <v>0.328324088471601</v>
      </c>
      <c r="EE702">
        <v>1</v>
      </c>
      <c r="EF702">
        <v>7.76269487804878</v>
      </c>
      <c r="EG702">
        <v>0.290702508710799</v>
      </c>
      <c r="EH702">
        <v>0.0298689149224351</v>
      </c>
      <c r="EI702">
        <v>0</v>
      </c>
      <c r="EJ702">
        <v>2</v>
      </c>
      <c r="EK702">
        <v>3</v>
      </c>
      <c r="EL702" t="s">
        <v>340</v>
      </c>
      <c r="EM702">
        <v>100</v>
      </c>
      <c r="EN702">
        <v>100</v>
      </c>
      <c r="EO702">
        <v>2.128</v>
      </c>
      <c r="EP702">
        <v>0.1189</v>
      </c>
      <c r="EQ702">
        <v>1.36772170046793</v>
      </c>
      <c r="ER702">
        <v>0.00225868272383977</v>
      </c>
      <c r="ES702">
        <v>-9.96746185667655e-07</v>
      </c>
      <c r="ET702">
        <v>2.83711317370827e-10</v>
      </c>
      <c r="EU702">
        <v>-0.063082517618382</v>
      </c>
      <c r="EV702">
        <v>-0.00217948432402501</v>
      </c>
      <c r="EW702">
        <v>0.000453263451741206</v>
      </c>
      <c r="EX702">
        <v>-1.16319206543697e-06</v>
      </c>
      <c r="EY702">
        <v>-2</v>
      </c>
      <c r="EZ702">
        <v>2196</v>
      </c>
      <c r="FA702">
        <v>1</v>
      </c>
      <c r="FB702">
        <v>25</v>
      </c>
      <c r="FC702">
        <v>23.8</v>
      </c>
      <c r="FD702">
        <v>23.7</v>
      </c>
      <c r="FE702">
        <v>18</v>
      </c>
      <c r="FF702">
        <v>954.033</v>
      </c>
      <c r="FG702">
        <v>443.567</v>
      </c>
      <c r="FH702">
        <v>47.0463</v>
      </c>
      <c r="FI702">
        <v>26.4534</v>
      </c>
      <c r="FJ702">
        <v>30.0008</v>
      </c>
      <c r="FK702">
        <v>26.162</v>
      </c>
      <c r="FL702">
        <v>26.1538</v>
      </c>
      <c r="FM702">
        <v>25.5633</v>
      </c>
      <c r="FN702">
        <v>15.4237</v>
      </c>
      <c r="FO702">
        <v>0.776161</v>
      </c>
      <c r="FP702">
        <v>47.5</v>
      </c>
      <c r="FQ702">
        <v>420</v>
      </c>
      <c r="FR702">
        <v>15.8125</v>
      </c>
      <c r="FS702">
        <v>101.349</v>
      </c>
      <c r="FT702">
        <v>101.937</v>
      </c>
    </row>
    <row r="703" spans="1:176">
      <c r="A703">
        <v>687</v>
      </c>
      <c r="B703">
        <v>1626127686.6</v>
      </c>
      <c r="C703">
        <v>1372.09999990463</v>
      </c>
      <c r="D703" t="s">
        <v>1668</v>
      </c>
      <c r="E703" t="s">
        <v>1669</v>
      </c>
      <c r="F703">
        <v>1</v>
      </c>
      <c r="I703">
        <v>1626127685.6</v>
      </c>
      <c r="J703">
        <f>(K703)/1000</f>
        <v>0</v>
      </c>
      <c r="K703">
        <f>1000*CC703*AI703*(BY703-BZ703)/(100*BR703*(1000-AI703*BY703))</f>
        <v>0</v>
      </c>
      <c r="L703">
        <f>CC703*AI703*(BX703-BW703*(1000-AI703*BZ703)/(1000-AI703*BY703))/(100*BR703)</f>
        <v>0</v>
      </c>
      <c r="M703">
        <f>BW703 - IF(AI703&gt;1, L703*BR703*100.0/(AK703*CK703), 0)</f>
        <v>0</v>
      </c>
      <c r="N703">
        <f>((T703-J703/2)*M703-L703)/(T703+J703/2)</f>
        <v>0</v>
      </c>
      <c r="O703">
        <f>N703*(CD703+CE703)/1000.0</f>
        <v>0</v>
      </c>
      <c r="P703">
        <f>(BW703 - IF(AI703&gt;1, L703*BR703*100.0/(AK703*CK703), 0))*(CD703+CE703)/1000.0</f>
        <v>0</v>
      </c>
      <c r="Q703">
        <f>2.0/((1/S703-1/R703)+SIGN(S703)*SQRT((1/S703-1/R703)*(1/S703-1/R703) + 4*BS703/((BS703+1)*(BS703+1))*(2*1/S703*1/R703-1/R703*1/R703)))</f>
        <v>0</v>
      </c>
      <c r="R703">
        <f>IF(LEFT(BT703,1)&lt;&gt;"0",IF(LEFT(BT703,1)="1",3.0,BU703),$D$5+$E$5*(CK703*CD703/($K$5*1000))+$F$5*(CK703*CD703/($K$5*1000))*MAX(MIN(BR703,$J$5),$I$5)*MAX(MIN(BR703,$J$5),$I$5)+$G$5*MAX(MIN(BR703,$J$5),$I$5)*(CK703*CD703/($K$5*1000))+$H$5*(CK703*CD703/($K$5*1000))*(CK703*CD703/($K$5*1000)))</f>
        <v>0</v>
      </c>
      <c r="S703">
        <f>J703*(1000-(1000*0.61365*exp(17.502*W703/(240.97+W703))/(CD703+CE703)+BY703)/2)/(1000*0.61365*exp(17.502*W703/(240.97+W703))/(CD703+CE703)-BY703)</f>
        <v>0</v>
      </c>
      <c r="T703">
        <f>1/((BS703+1)/(Q703/1.6)+1/(R703/1.37)) + BS703/((BS703+1)/(Q703/1.6) + BS703/(R703/1.37))</f>
        <v>0</v>
      </c>
      <c r="U703">
        <f>(BN703*BQ703)</f>
        <v>0</v>
      </c>
      <c r="V703">
        <f>(CF703+(U703+2*0.95*5.67E-8*(((CF703+$B$7)+273)^4-(CF703+273)^4)-44100*J703)/(1.84*29.3*R703+8*0.95*5.67E-8*(CF703+273)^3))</f>
        <v>0</v>
      </c>
      <c r="W703">
        <f>($C$7*CG703+$D$7*CH703+$E$7*V703)</f>
        <v>0</v>
      </c>
      <c r="X703">
        <f>0.61365*exp(17.502*W703/(240.97+W703))</f>
        <v>0</v>
      </c>
      <c r="Y703">
        <f>(Z703/AA703*100)</f>
        <v>0</v>
      </c>
      <c r="Z703">
        <f>BY703*(CD703+CE703)/1000</f>
        <v>0</v>
      </c>
      <c r="AA703">
        <f>0.61365*exp(17.502*CF703/(240.97+CF703))</f>
        <v>0</v>
      </c>
      <c r="AB703">
        <f>(X703-BY703*(CD703+CE703)/1000)</f>
        <v>0</v>
      </c>
      <c r="AC703">
        <f>(-J703*44100)</f>
        <v>0</v>
      </c>
      <c r="AD703">
        <f>2*29.3*R703*0.92*(CF703-W703)</f>
        <v>0</v>
      </c>
      <c r="AE703">
        <f>2*0.95*5.67E-8*(((CF703+$B$7)+273)^4-(W703+273)^4)</f>
        <v>0</v>
      </c>
      <c r="AF703">
        <f>U703+AE703+AC703+AD703</f>
        <v>0</v>
      </c>
      <c r="AG703">
        <v>4</v>
      </c>
      <c r="AH703">
        <v>0</v>
      </c>
      <c r="AI703">
        <f>IF(AG703*$H$13&gt;=AK703,1.0,(AK703/(AK703-AG703*$H$13)))</f>
        <v>0</v>
      </c>
      <c r="AJ703">
        <f>(AI703-1)*100</f>
        <v>0</v>
      </c>
      <c r="AK703">
        <f>MAX(0,($B$13+$C$13*CK703)/(1+$D$13*CK703)*CD703/(CF703+273)*$E$13)</f>
        <v>0</v>
      </c>
      <c r="AL703" t="s">
        <v>292</v>
      </c>
      <c r="AM703" t="s">
        <v>292</v>
      </c>
      <c r="AN703">
        <v>0</v>
      </c>
      <c r="AO703">
        <v>0</v>
      </c>
      <c r="AP703">
        <f>1-AN703/AO703</f>
        <v>0</v>
      </c>
      <c r="AQ703">
        <v>0</v>
      </c>
      <c r="AR703" t="s">
        <v>292</v>
      </c>
      <c r="AS703" t="s">
        <v>292</v>
      </c>
      <c r="AT703">
        <v>0</v>
      </c>
      <c r="AU703">
        <v>0</v>
      </c>
      <c r="AV703">
        <f>1-AT703/AU703</f>
        <v>0</v>
      </c>
      <c r="AW703">
        <v>0.5</v>
      </c>
      <c r="AX703">
        <f>BO703</f>
        <v>0</v>
      </c>
      <c r="AY703">
        <f>L703</f>
        <v>0</v>
      </c>
      <c r="AZ703">
        <f>AV703*AW703*AX703</f>
        <v>0</v>
      </c>
      <c r="BA703">
        <f>(AY703-AQ703)/AX703</f>
        <v>0</v>
      </c>
      <c r="BB703">
        <f>(AO703-AU703)/AU703</f>
        <v>0</v>
      </c>
      <c r="BC703">
        <f>AN703/(AP703+AN703/AU703)</f>
        <v>0</v>
      </c>
      <c r="BD703" t="s">
        <v>292</v>
      </c>
      <c r="BE703">
        <v>0</v>
      </c>
      <c r="BF703">
        <f>IF(BE703&lt;&gt;0, BE703, BC703)</f>
        <v>0</v>
      </c>
      <c r="BG703">
        <f>1-BF703/AU703</f>
        <v>0</v>
      </c>
      <c r="BH703">
        <f>(AU703-AT703)/(AU703-BF703)</f>
        <v>0</v>
      </c>
      <c r="BI703">
        <f>(AO703-AU703)/(AO703-BF703)</f>
        <v>0</v>
      </c>
      <c r="BJ703">
        <f>(AU703-AT703)/(AU703-AN703)</f>
        <v>0</v>
      </c>
      <c r="BK703">
        <f>(AO703-AU703)/(AO703-AN703)</f>
        <v>0</v>
      </c>
      <c r="BL703">
        <f>(BH703*BF703/AT703)</f>
        <v>0</v>
      </c>
      <c r="BM703">
        <f>(1-BL703)</f>
        <v>0</v>
      </c>
      <c r="BN703">
        <f>$B$11*CL703+$C$11*CM703+$F$11*CN703*(1-CQ703)</f>
        <v>0</v>
      </c>
      <c r="BO703">
        <f>BN703*BP703</f>
        <v>0</v>
      </c>
      <c r="BP703">
        <f>($B$11*$D$9+$C$11*$D$9+$F$11*((DA703+CS703)/MAX(DA703+CS703+DB703, 0.1)*$I$9+DB703/MAX(DA703+CS703+DB703, 0.1)*$J$9))/($B$11+$C$11+$F$11)</f>
        <v>0</v>
      </c>
      <c r="BQ703">
        <f>($B$11*$K$9+$C$11*$K$9+$F$11*((DA703+CS703)/MAX(DA703+CS703+DB703, 0.1)*$P$9+DB703/MAX(DA703+CS703+DB703, 0.1)*$Q$9))/($B$11+$C$11+$F$11)</f>
        <v>0</v>
      </c>
      <c r="BR703">
        <v>6</v>
      </c>
      <c r="BS703">
        <v>0.5</v>
      </c>
      <c r="BT703" t="s">
        <v>293</v>
      </c>
      <c r="BU703">
        <v>2</v>
      </c>
      <c r="BV703">
        <v>1626127685.6</v>
      </c>
      <c r="BW703">
        <v>400.955666666667</v>
      </c>
      <c r="BX703">
        <v>419.932333333333</v>
      </c>
      <c r="BY703">
        <v>23.5151333333333</v>
      </c>
      <c r="BZ703">
        <v>15.715</v>
      </c>
      <c r="CA703">
        <v>398.827666666667</v>
      </c>
      <c r="CB703">
        <v>23.3959666666667</v>
      </c>
      <c r="CC703">
        <v>900.002333333333</v>
      </c>
      <c r="CD703">
        <v>100.773</v>
      </c>
      <c r="CE703">
        <v>0.114878666666667</v>
      </c>
      <c r="CF703">
        <v>38.4681333333333</v>
      </c>
      <c r="CG703">
        <v>35.5344333333333</v>
      </c>
      <c r="CH703">
        <v>999.9</v>
      </c>
      <c r="CI703">
        <v>0</v>
      </c>
      <c r="CJ703">
        <v>0</v>
      </c>
      <c r="CK703">
        <v>9970.21333333333</v>
      </c>
      <c r="CL703">
        <v>0</v>
      </c>
      <c r="CM703">
        <v>0.221023</v>
      </c>
      <c r="CN703">
        <v>1459.94</v>
      </c>
      <c r="CO703">
        <v>0.972997</v>
      </c>
      <c r="CP703">
        <v>0.0270029</v>
      </c>
      <c r="CQ703">
        <v>0</v>
      </c>
      <c r="CR703">
        <v>876.491666666667</v>
      </c>
      <c r="CS703">
        <v>4.99999</v>
      </c>
      <c r="CT703">
        <v>12951.1666666667</v>
      </c>
      <c r="CU703">
        <v>12727.8</v>
      </c>
      <c r="CV703">
        <v>42.5</v>
      </c>
      <c r="CW703">
        <v>43.562</v>
      </c>
      <c r="CX703">
        <v>43.187</v>
      </c>
      <c r="CY703">
        <v>43.375</v>
      </c>
      <c r="CZ703">
        <v>45.5</v>
      </c>
      <c r="DA703">
        <v>1415.65</v>
      </c>
      <c r="DB703">
        <v>39.29</v>
      </c>
      <c r="DC703">
        <v>0</v>
      </c>
      <c r="DD703">
        <v>1626127695.7</v>
      </c>
      <c r="DE703">
        <v>0</v>
      </c>
      <c r="DF703">
        <v>877.119961538462</v>
      </c>
      <c r="DG703">
        <v>-3.48085470792392</v>
      </c>
      <c r="DH703">
        <v>-46.8786325069565</v>
      </c>
      <c r="DI703">
        <v>12958.8923076923</v>
      </c>
      <c r="DJ703">
        <v>15</v>
      </c>
      <c r="DK703">
        <v>1626126261</v>
      </c>
      <c r="DL703" t="s">
        <v>294</v>
      </c>
      <c r="DM703">
        <v>1626126255</v>
      </c>
      <c r="DN703">
        <v>1626126261</v>
      </c>
      <c r="DO703">
        <v>7</v>
      </c>
      <c r="DP703">
        <v>0.339</v>
      </c>
      <c r="DQ703">
        <v>0.02</v>
      </c>
      <c r="DR703">
        <v>2.158</v>
      </c>
      <c r="DS703">
        <v>-0.064</v>
      </c>
      <c r="DT703">
        <v>420</v>
      </c>
      <c r="DU703">
        <v>4</v>
      </c>
      <c r="DV703">
        <v>0.09</v>
      </c>
      <c r="DW703">
        <v>0.05</v>
      </c>
      <c r="DX703">
        <v>-19.0066756097561</v>
      </c>
      <c r="DY703">
        <v>0.0586285714285343</v>
      </c>
      <c r="DZ703">
        <v>0.0180587628953681</v>
      </c>
      <c r="EA703">
        <v>1</v>
      </c>
      <c r="EB703">
        <v>877.283771428571</v>
      </c>
      <c r="EC703">
        <v>-3.15754990215124</v>
      </c>
      <c r="ED703">
        <v>0.378303890370405</v>
      </c>
      <c r="EE703">
        <v>1</v>
      </c>
      <c r="EF703">
        <v>7.77088975609756</v>
      </c>
      <c r="EG703">
        <v>0.267519303135888</v>
      </c>
      <c r="EH703">
        <v>0.0279600193209575</v>
      </c>
      <c r="EI703">
        <v>0</v>
      </c>
      <c r="EJ703">
        <v>2</v>
      </c>
      <c r="EK703">
        <v>3</v>
      </c>
      <c r="EL703" t="s">
        <v>340</v>
      </c>
      <c r="EM703">
        <v>100</v>
      </c>
      <c r="EN703">
        <v>100</v>
      </c>
      <c r="EO703">
        <v>2.128</v>
      </c>
      <c r="EP703">
        <v>0.1193</v>
      </c>
      <c r="EQ703">
        <v>1.36772170046793</v>
      </c>
      <c r="ER703">
        <v>0.00225868272383977</v>
      </c>
      <c r="ES703">
        <v>-9.96746185667655e-07</v>
      </c>
      <c r="ET703">
        <v>2.83711317370827e-10</v>
      </c>
      <c r="EU703">
        <v>-0.063082517618382</v>
      </c>
      <c r="EV703">
        <v>-0.00217948432402501</v>
      </c>
      <c r="EW703">
        <v>0.000453263451741206</v>
      </c>
      <c r="EX703">
        <v>-1.16319206543697e-06</v>
      </c>
      <c r="EY703">
        <v>-2</v>
      </c>
      <c r="EZ703">
        <v>2196</v>
      </c>
      <c r="FA703">
        <v>1</v>
      </c>
      <c r="FB703">
        <v>25</v>
      </c>
      <c r="FC703">
        <v>23.9</v>
      </c>
      <c r="FD703">
        <v>23.8</v>
      </c>
      <c r="FE703">
        <v>18</v>
      </c>
      <c r="FF703">
        <v>953.881</v>
      </c>
      <c r="FG703">
        <v>443.59</v>
      </c>
      <c r="FH703">
        <v>47.0653</v>
      </c>
      <c r="FI703">
        <v>26.4573</v>
      </c>
      <c r="FJ703">
        <v>30.0006</v>
      </c>
      <c r="FK703">
        <v>26.1653</v>
      </c>
      <c r="FL703">
        <v>26.1567</v>
      </c>
      <c r="FM703">
        <v>25.5628</v>
      </c>
      <c r="FN703">
        <v>15.4237</v>
      </c>
      <c r="FO703">
        <v>0.776161</v>
      </c>
      <c r="FP703">
        <v>47.5</v>
      </c>
      <c r="FQ703">
        <v>420</v>
      </c>
      <c r="FR703">
        <v>15.7995</v>
      </c>
      <c r="FS703">
        <v>101.348</v>
      </c>
      <c r="FT703">
        <v>101.936</v>
      </c>
    </row>
    <row r="704" spans="1:176">
      <c r="A704">
        <v>688</v>
      </c>
      <c r="B704">
        <v>1626127688.6</v>
      </c>
      <c r="C704">
        <v>1374.09999990463</v>
      </c>
      <c r="D704" t="s">
        <v>1670</v>
      </c>
      <c r="E704" t="s">
        <v>1671</v>
      </c>
      <c r="F704">
        <v>1</v>
      </c>
      <c r="I704">
        <v>1626127687.6</v>
      </c>
      <c r="J704">
        <f>(K704)/1000</f>
        <v>0</v>
      </c>
      <c r="K704">
        <f>1000*CC704*AI704*(BY704-BZ704)/(100*BR704*(1000-AI704*BY704))</f>
        <v>0</v>
      </c>
      <c r="L704">
        <f>CC704*AI704*(BX704-BW704*(1000-AI704*BZ704)/(1000-AI704*BY704))/(100*BR704)</f>
        <v>0</v>
      </c>
      <c r="M704">
        <f>BW704 - IF(AI704&gt;1, L704*BR704*100.0/(AK704*CK704), 0)</f>
        <v>0</v>
      </c>
      <c r="N704">
        <f>((T704-J704/2)*M704-L704)/(T704+J704/2)</f>
        <v>0</v>
      </c>
      <c r="O704">
        <f>N704*(CD704+CE704)/1000.0</f>
        <v>0</v>
      </c>
      <c r="P704">
        <f>(BW704 - IF(AI704&gt;1, L704*BR704*100.0/(AK704*CK704), 0))*(CD704+CE704)/1000.0</f>
        <v>0</v>
      </c>
      <c r="Q704">
        <f>2.0/((1/S704-1/R704)+SIGN(S704)*SQRT((1/S704-1/R704)*(1/S704-1/R704) + 4*BS704/((BS704+1)*(BS704+1))*(2*1/S704*1/R704-1/R704*1/R704)))</f>
        <v>0</v>
      </c>
      <c r="R704">
        <f>IF(LEFT(BT704,1)&lt;&gt;"0",IF(LEFT(BT704,1)="1",3.0,BU704),$D$5+$E$5*(CK704*CD704/($K$5*1000))+$F$5*(CK704*CD704/($K$5*1000))*MAX(MIN(BR704,$J$5),$I$5)*MAX(MIN(BR704,$J$5),$I$5)+$G$5*MAX(MIN(BR704,$J$5),$I$5)*(CK704*CD704/($K$5*1000))+$H$5*(CK704*CD704/($K$5*1000))*(CK704*CD704/($K$5*1000)))</f>
        <v>0</v>
      </c>
      <c r="S704">
        <f>J704*(1000-(1000*0.61365*exp(17.502*W704/(240.97+W704))/(CD704+CE704)+BY704)/2)/(1000*0.61365*exp(17.502*W704/(240.97+W704))/(CD704+CE704)-BY704)</f>
        <v>0</v>
      </c>
      <c r="T704">
        <f>1/((BS704+1)/(Q704/1.6)+1/(R704/1.37)) + BS704/((BS704+1)/(Q704/1.6) + BS704/(R704/1.37))</f>
        <v>0</v>
      </c>
      <c r="U704">
        <f>(BN704*BQ704)</f>
        <v>0</v>
      </c>
      <c r="V704">
        <f>(CF704+(U704+2*0.95*5.67E-8*(((CF704+$B$7)+273)^4-(CF704+273)^4)-44100*J704)/(1.84*29.3*R704+8*0.95*5.67E-8*(CF704+273)^3))</f>
        <v>0</v>
      </c>
      <c r="W704">
        <f>($C$7*CG704+$D$7*CH704+$E$7*V704)</f>
        <v>0</v>
      </c>
      <c r="X704">
        <f>0.61365*exp(17.502*W704/(240.97+W704))</f>
        <v>0</v>
      </c>
      <c r="Y704">
        <f>(Z704/AA704*100)</f>
        <v>0</v>
      </c>
      <c r="Z704">
        <f>BY704*(CD704+CE704)/1000</f>
        <v>0</v>
      </c>
      <c r="AA704">
        <f>0.61365*exp(17.502*CF704/(240.97+CF704))</f>
        <v>0</v>
      </c>
      <c r="AB704">
        <f>(X704-BY704*(CD704+CE704)/1000)</f>
        <v>0</v>
      </c>
      <c r="AC704">
        <f>(-J704*44100)</f>
        <v>0</v>
      </c>
      <c r="AD704">
        <f>2*29.3*R704*0.92*(CF704-W704)</f>
        <v>0</v>
      </c>
      <c r="AE704">
        <f>2*0.95*5.67E-8*(((CF704+$B$7)+273)^4-(W704+273)^4)</f>
        <v>0</v>
      </c>
      <c r="AF704">
        <f>U704+AE704+AC704+AD704</f>
        <v>0</v>
      </c>
      <c r="AG704">
        <v>4</v>
      </c>
      <c r="AH704">
        <v>0</v>
      </c>
      <c r="AI704">
        <f>IF(AG704*$H$13&gt;=AK704,1.0,(AK704/(AK704-AG704*$H$13)))</f>
        <v>0</v>
      </c>
      <c r="AJ704">
        <f>(AI704-1)*100</f>
        <v>0</v>
      </c>
      <c r="AK704">
        <f>MAX(0,($B$13+$C$13*CK704)/(1+$D$13*CK704)*CD704/(CF704+273)*$E$13)</f>
        <v>0</v>
      </c>
      <c r="AL704" t="s">
        <v>292</v>
      </c>
      <c r="AM704" t="s">
        <v>292</v>
      </c>
      <c r="AN704">
        <v>0</v>
      </c>
      <c r="AO704">
        <v>0</v>
      </c>
      <c r="AP704">
        <f>1-AN704/AO704</f>
        <v>0</v>
      </c>
      <c r="AQ704">
        <v>0</v>
      </c>
      <c r="AR704" t="s">
        <v>292</v>
      </c>
      <c r="AS704" t="s">
        <v>292</v>
      </c>
      <c r="AT704">
        <v>0</v>
      </c>
      <c r="AU704">
        <v>0</v>
      </c>
      <c r="AV704">
        <f>1-AT704/AU704</f>
        <v>0</v>
      </c>
      <c r="AW704">
        <v>0.5</v>
      </c>
      <c r="AX704">
        <f>BO704</f>
        <v>0</v>
      </c>
      <c r="AY704">
        <f>L704</f>
        <v>0</v>
      </c>
      <c r="AZ704">
        <f>AV704*AW704*AX704</f>
        <v>0</v>
      </c>
      <c r="BA704">
        <f>(AY704-AQ704)/AX704</f>
        <v>0</v>
      </c>
      <c r="BB704">
        <f>(AO704-AU704)/AU704</f>
        <v>0</v>
      </c>
      <c r="BC704">
        <f>AN704/(AP704+AN704/AU704)</f>
        <v>0</v>
      </c>
      <c r="BD704" t="s">
        <v>292</v>
      </c>
      <c r="BE704">
        <v>0</v>
      </c>
      <c r="BF704">
        <f>IF(BE704&lt;&gt;0, BE704, BC704)</f>
        <v>0</v>
      </c>
      <c r="BG704">
        <f>1-BF704/AU704</f>
        <v>0</v>
      </c>
      <c r="BH704">
        <f>(AU704-AT704)/(AU704-BF704)</f>
        <v>0</v>
      </c>
      <c r="BI704">
        <f>(AO704-AU704)/(AO704-BF704)</f>
        <v>0</v>
      </c>
      <c r="BJ704">
        <f>(AU704-AT704)/(AU704-AN704)</f>
        <v>0</v>
      </c>
      <c r="BK704">
        <f>(AO704-AU704)/(AO704-AN704)</f>
        <v>0</v>
      </c>
      <c r="BL704">
        <f>(BH704*BF704/AT704)</f>
        <v>0</v>
      </c>
      <c r="BM704">
        <f>(1-BL704)</f>
        <v>0</v>
      </c>
      <c r="BN704">
        <f>$B$11*CL704+$C$11*CM704+$F$11*CN704*(1-CQ704)</f>
        <v>0</v>
      </c>
      <c r="BO704">
        <f>BN704*BP704</f>
        <v>0</v>
      </c>
      <c r="BP704">
        <f>($B$11*$D$9+$C$11*$D$9+$F$11*((DA704+CS704)/MAX(DA704+CS704+DB704, 0.1)*$I$9+DB704/MAX(DA704+CS704+DB704, 0.1)*$J$9))/($B$11+$C$11+$F$11)</f>
        <v>0</v>
      </c>
      <c r="BQ704">
        <f>($B$11*$K$9+$C$11*$K$9+$F$11*((DA704+CS704)/MAX(DA704+CS704+DB704, 0.1)*$P$9+DB704/MAX(DA704+CS704+DB704, 0.1)*$Q$9))/($B$11+$C$11+$F$11)</f>
        <v>0</v>
      </c>
      <c r="BR704">
        <v>6</v>
      </c>
      <c r="BS704">
        <v>0.5</v>
      </c>
      <c r="BT704" t="s">
        <v>293</v>
      </c>
      <c r="BU704">
        <v>2</v>
      </c>
      <c r="BV704">
        <v>1626127687.6</v>
      </c>
      <c r="BW704">
        <v>400.982333333333</v>
      </c>
      <c r="BX704">
        <v>419.975666666667</v>
      </c>
      <c r="BY704">
        <v>23.5430666666667</v>
      </c>
      <c r="BZ704">
        <v>15.7410333333333</v>
      </c>
      <c r="CA704">
        <v>398.854333333333</v>
      </c>
      <c r="CB704">
        <v>23.4234333333333</v>
      </c>
      <c r="CC704">
        <v>900.008666666667</v>
      </c>
      <c r="CD704">
        <v>100.772333333333</v>
      </c>
      <c r="CE704">
        <v>0.114798333333333</v>
      </c>
      <c r="CF704">
        <v>38.4821666666667</v>
      </c>
      <c r="CG704">
        <v>35.5552</v>
      </c>
      <c r="CH704">
        <v>999.9</v>
      </c>
      <c r="CI704">
        <v>0</v>
      </c>
      <c r="CJ704">
        <v>0</v>
      </c>
      <c r="CK704">
        <v>9988.54333333333</v>
      </c>
      <c r="CL704">
        <v>0</v>
      </c>
      <c r="CM704">
        <v>0.221023</v>
      </c>
      <c r="CN704">
        <v>1460.10666666667</v>
      </c>
      <c r="CO704">
        <v>0.972998666666667</v>
      </c>
      <c r="CP704">
        <v>0.0270013333333333</v>
      </c>
      <c r="CQ704">
        <v>0</v>
      </c>
      <c r="CR704">
        <v>876.667</v>
      </c>
      <c r="CS704">
        <v>4.99999</v>
      </c>
      <c r="CT704">
        <v>12953.3</v>
      </c>
      <c r="CU704">
        <v>12729.2666666667</v>
      </c>
      <c r="CV704">
        <v>42.5206666666667</v>
      </c>
      <c r="CW704">
        <v>43.562</v>
      </c>
      <c r="CX704">
        <v>43.187</v>
      </c>
      <c r="CY704">
        <v>43.375</v>
      </c>
      <c r="CZ704">
        <v>45.5</v>
      </c>
      <c r="DA704">
        <v>1415.81666666667</v>
      </c>
      <c r="DB704">
        <v>39.29</v>
      </c>
      <c r="DC704">
        <v>0</v>
      </c>
      <c r="DD704">
        <v>1626127698.1</v>
      </c>
      <c r="DE704">
        <v>0</v>
      </c>
      <c r="DF704">
        <v>876.988153846154</v>
      </c>
      <c r="DG704">
        <v>-3.12875214494117</v>
      </c>
      <c r="DH704">
        <v>-48.7897435470128</v>
      </c>
      <c r="DI704">
        <v>12957.2346153846</v>
      </c>
      <c r="DJ704">
        <v>15</v>
      </c>
      <c r="DK704">
        <v>1626126261</v>
      </c>
      <c r="DL704" t="s">
        <v>294</v>
      </c>
      <c r="DM704">
        <v>1626126255</v>
      </c>
      <c r="DN704">
        <v>1626126261</v>
      </c>
      <c r="DO704">
        <v>7</v>
      </c>
      <c r="DP704">
        <v>0.339</v>
      </c>
      <c r="DQ704">
        <v>0.02</v>
      </c>
      <c r="DR704">
        <v>2.158</v>
      </c>
      <c r="DS704">
        <v>-0.064</v>
      </c>
      <c r="DT704">
        <v>420</v>
      </c>
      <c r="DU704">
        <v>4</v>
      </c>
      <c r="DV704">
        <v>0.09</v>
      </c>
      <c r="DW704">
        <v>0.05</v>
      </c>
      <c r="DX704">
        <v>-19.0071756097561</v>
      </c>
      <c r="DY704">
        <v>0.124214634146345</v>
      </c>
      <c r="DZ704">
        <v>0.0174652097455903</v>
      </c>
      <c r="EA704">
        <v>1</v>
      </c>
      <c r="EB704">
        <v>877.16796969697</v>
      </c>
      <c r="EC704">
        <v>-3.38556579058436</v>
      </c>
      <c r="ED704">
        <v>0.380432647234333</v>
      </c>
      <c r="EE704">
        <v>1</v>
      </c>
      <c r="EF704">
        <v>7.77707512195122</v>
      </c>
      <c r="EG704">
        <v>0.246906271777027</v>
      </c>
      <c r="EH704">
        <v>0.0265888143657323</v>
      </c>
      <c r="EI704">
        <v>0</v>
      </c>
      <c r="EJ704">
        <v>2</v>
      </c>
      <c r="EK704">
        <v>3</v>
      </c>
      <c r="EL704" t="s">
        <v>340</v>
      </c>
      <c r="EM704">
        <v>100</v>
      </c>
      <c r="EN704">
        <v>100</v>
      </c>
      <c r="EO704">
        <v>2.129</v>
      </c>
      <c r="EP704">
        <v>0.1199</v>
      </c>
      <c r="EQ704">
        <v>1.36772170046793</v>
      </c>
      <c r="ER704">
        <v>0.00225868272383977</v>
      </c>
      <c r="ES704">
        <v>-9.96746185667655e-07</v>
      </c>
      <c r="ET704">
        <v>2.83711317370827e-10</v>
      </c>
      <c r="EU704">
        <v>-0.063082517618382</v>
      </c>
      <c r="EV704">
        <v>-0.00217948432402501</v>
      </c>
      <c r="EW704">
        <v>0.000453263451741206</v>
      </c>
      <c r="EX704">
        <v>-1.16319206543697e-06</v>
      </c>
      <c r="EY704">
        <v>-2</v>
      </c>
      <c r="EZ704">
        <v>2196</v>
      </c>
      <c r="FA704">
        <v>1</v>
      </c>
      <c r="FB704">
        <v>25</v>
      </c>
      <c r="FC704">
        <v>23.9</v>
      </c>
      <c r="FD704">
        <v>23.8</v>
      </c>
      <c r="FE704">
        <v>18</v>
      </c>
      <c r="FF704">
        <v>954.166</v>
      </c>
      <c r="FG704">
        <v>443.674</v>
      </c>
      <c r="FH704">
        <v>47.0839</v>
      </c>
      <c r="FI704">
        <v>26.4607</v>
      </c>
      <c r="FJ704">
        <v>30.0006</v>
      </c>
      <c r="FK704">
        <v>26.1681</v>
      </c>
      <c r="FL704">
        <v>26.1594</v>
      </c>
      <c r="FM704">
        <v>25.5632</v>
      </c>
      <c r="FN704">
        <v>15.4237</v>
      </c>
      <c r="FO704">
        <v>0.776161</v>
      </c>
      <c r="FP704">
        <v>47.5</v>
      </c>
      <c r="FQ704">
        <v>420</v>
      </c>
      <c r="FR704">
        <v>15.7851</v>
      </c>
      <c r="FS704">
        <v>101.347</v>
      </c>
      <c r="FT704">
        <v>101.936</v>
      </c>
    </row>
    <row r="705" spans="1:176">
      <c r="A705">
        <v>689</v>
      </c>
      <c r="B705">
        <v>1626127690.6</v>
      </c>
      <c r="C705">
        <v>1376.09999990463</v>
      </c>
      <c r="D705" t="s">
        <v>1672</v>
      </c>
      <c r="E705" t="s">
        <v>1673</v>
      </c>
      <c r="F705">
        <v>1</v>
      </c>
      <c r="I705">
        <v>1626127689.6</v>
      </c>
      <c r="J705">
        <f>(K705)/1000</f>
        <v>0</v>
      </c>
      <c r="K705">
        <f>1000*CC705*AI705*(BY705-BZ705)/(100*BR705*(1000-AI705*BY705))</f>
        <v>0</v>
      </c>
      <c r="L705">
        <f>CC705*AI705*(BX705-BW705*(1000-AI705*BZ705)/(1000-AI705*BY705))/(100*BR705)</f>
        <v>0</v>
      </c>
      <c r="M705">
        <f>BW705 - IF(AI705&gt;1, L705*BR705*100.0/(AK705*CK705), 0)</f>
        <v>0</v>
      </c>
      <c r="N705">
        <f>((T705-J705/2)*M705-L705)/(T705+J705/2)</f>
        <v>0</v>
      </c>
      <c r="O705">
        <f>N705*(CD705+CE705)/1000.0</f>
        <v>0</v>
      </c>
      <c r="P705">
        <f>(BW705 - IF(AI705&gt;1, L705*BR705*100.0/(AK705*CK705), 0))*(CD705+CE705)/1000.0</f>
        <v>0</v>
      </c>
      <c r="Q705">
        <f>2.0/((1/S705-1/R705)+SIGN(S705)*SQRT((1/S705-1/R705)*(1/S705-1/R705) + 4*BS705/((BS705+1)*(BS705+1))*(2*1/S705*1/R705-1/R705*1/R705)))</f>
        <v>0</v>
      </c>
      <c r="R705">
        <f>IF(LEFT(BT705,1)&lt;&gt;"0",IF(LEFT(BT705,1)="1",3.0,BU705),$D$5+$E$5*(CK705*CD705/($K$5*1000))+$F$5*(CK705*CD705/($K$5*1000))*MAX(MIN(BR705,$J$5),$I$5)*MAX(MIN(BR705,$J$5),$I$5)+$G$5*MAX(MIN(BR705,$J$5),$I$5)*(CK705*CD705/($K$5*1000))+$H$5*(CK705*CD705/($K$5*1000))*(CK705*CD705/($K$5*1000)))</f>
        <v>0</v>
      </c>
      <c r="S705">
        <f>J705*(1000-(1000*0.61365*exp(17.502*W705/(240.97+W705))/(CD705+CE705)+BY705)/2)/(1000*0.61365*exp(17.502*W705/(240.97+W705))/(CD705+CE705)-BY705)</f>
        <v>0</v>
      </c>
      <c r="T705">
        <f>1/((BS705+1)/(Q705/1.6)+1/(R705/1.37)) + BS705/((BS705+1)/(Q705/1.6) + BS705/(R705/1.37))</f>
        <v>0</v>
      </c>
      <c r="U705">
        <f>(BN705*BQ705)</f>
        <v>0</v>
      </c>
      <c r="V705">
        <f>(CF705+(U705+2*0.95*5.67E-8*(((CF705+$B$7)+273)^4-(CF705+273)^4)-44100*J705)/(1.84*29.3*R705+8*0.95*5.67E-8*(CF705+273)^3))</f>
        <v>0</v>
      </c>
      <c r="W705">
        <f>($C$7*CG705+$D$7*CH705+$E$7*V705)</f>
        <v>0</v>
      </c>
      <c r="X705">
        <f>0.61365*exp(17.502*W705/(240.97+W705))</f>
        <v>0</v>
      </c>
      <c r="Y705">
        <f>(Z705/AA705*100)</f>
        <v>0</v>
      </c>
      <c r="Z705">
        <f>BY705*(CD705+CE705)/1000</f>
        <v>0</v>
      </c>
      <c r="AA705">
        <f>0.61365*exp(17.502*CF705/(240.97+CF705))</f>
        <v>0</v>
      </c>
      <c r="AB705">
        <f>(X705-BY705*(CD705+CE705)/1000)</f>
        <v>0</v>
      </c>
      <c r="AC705">
        <f>(-J705*44100)</f>
        <v>0</v>
      </c>
      <c r="AD705">
        <f>2*29.3*R705*0.92*(CF705-W705)</f>
        <v>0</v>
      </c>
      <c r="AE705">
        <f>2*0.95*5.67E-8*(((CF705+$B$7)+273)^4-(W705+273)^4)</f>
        <v>0</v>
      </c>
      <c r="AF705">
        <f>U705+AE705+AC705+AD705</f>
        <v>0</v>
      </c>
      <c r="AG705">
        <v>5</v>
      </c>
      <c r="AH705">
        <v>1</v>
      </c>
      <c r="AI705">
        <f>IF(AG705*$H$13&gt;=AK705,1.0,(AK705/(AK705-AG705*$H$13)))</f>
        <v>0</v>
      </c>
      <c r="AJ705">
        <f>(AI705-1)*100</f>
        <v>0</v>
      </c>
      <c r="AK705">
        <f>MAX(0,($B$13+$C$13*CK705)/(1+$D$13*CK705)*CD705/(CF705+273)*$E$13)</f>
        <v>0</v>
      </c>
      <c r="AL705" t="s">
        <v>292</v>
      </c>
      <c r="AM705" t="s">
        <v>292</v>
      </c>
      <c r="AN705">
        <v>0</v>
      </c>
      <c r="AO705">
        <v>0</v>
      </c>
      <c r="AP705">
        <f>1-AN705/AO705</f>
        <v>0</v>
      </c>
      <c r="AQ705">
        <v>0</v>
      </c>
      <c r="AR705" t="s">
        <v>292</v>
      </c>
      <c r="AS705" t="s">
        <v>292</v>
      </c>
      <c r="AT705">
        <v>0</v>
      </c>
      <c r="AU705">
        <v>0</v>
      </c>
      <c r="AV705">
        <f>1-AT705/AU705</f>
        <v>0</v>
      </c>
      <c r="AW705">
        <v>0.5</v>
      </c>
      <c r="AX705">
        <f>BO705</f>
        <v>0</v>
      </c>
      <c r="AY705">
        <f>L705</f>
        <v>0</v>
      </c>
      <c r="AZ705">
        <f>AV705*AW705*AX705</f>
        <v>0</v>
      </c>
      <c r="BA705">
        <f>(AY705-AQ705)/AX705</f>
        <v>0</v>
      </c>
      <c r="BB705">
        <f>(AO705-AU705)/AU705</f>
        <v>0</v>
      </c>
      <c r="BC705">
        <f>AN705/(AP705+AN705/AU705)</f>
        <v>0</v>
      </c>
      <c r="BD705" t="s">
        <v>292</v>
      </c>
      <c r="BE705">
        <v>0</v>
      </c>
      <c r="BF705">
        <f>IF(BE705&lt;&gt;0, BE705, BC705)</f>
        <v>0</v>
      </c>
      <c r="BG705">
        <f>1-BF705/AU705</f>
        <v>0</v>
      </c>
      <c r="BH705">
        <f>(AU705-AT705)/(AU705-BF705)</f>
        <v>0</v>
      </c>
      <c r="BI705">
        <f>(AO705-AU705)/(AO705-BF705)</f>
        <v>0</v>
      </c>
      <c r="BJ705">
        <f>(AU705-AT705)/(AU705-AN705)</f>
        <v>0</v>
      </c>
      <c r="BK705">
        <f>(AO705-AU705)/(AO705-AN705)</f>
        <v>0</v>
      </c>
      <c r="BL705">
        <f>(BH705*BF705/AT705)</f>
        <v>0</v>
      </c>
      <c r="BM705">
        <f>(1-BL705)</f>
        <v>0</v>
      </c>
      <c r="BN705">
        <f>$B$11*CL705+$C$11*CM705+$F$11*CN705*(1-CQ705)</f>
        <v>0</v>
      </c>
      <c r="BO705">
        <f>BN705*BP705</f>
        <v>0</v>
      </c>
      <c r="BP705">
        <f>($B$11*$D$9+$C$11*$D$9+$F$11*((DA705+CS705)/MAX(DA705+CS705+DB705, 0.1)*$I$9+DB705/MAX(DA705+CS705+DB705, 0.1)*$J$9))/($B$11+$C$11+$F$11)</f>
        <v>0</v>
      </c>
      <c r="BQ705">
        <f>($B$11*$K$9+$C$11*$K$9+$F$11*((DA705+CS705)/MAX(DA705+CS705+DB705, 0.1)*$P$9+DB705/MAX(DA705+CS705+DB705, 0.1)*$Q$9))/($B$11+$C$11+$F$11)</f>
        <v>0</v>
      </c>
      <c r="BR705">
        <v>6</v>
      </c>
      <c r="BS705">
        <v>0.5</v>
      </c>
      <c r="BT705" t="s">
        <v>293</v>
      </c>
      <c r="BU705">
        <v>2</v>
      </c>
      <c r="BV705">
        <v>1626127689.6</v>
      </c>
      <c r="BW705">
        <v>400.992</v>
      </c>
      <c r="BX705">
        <v>419.989</v>
      </c>
      <c r="BY705">
        <v>23.5719666666667</v>
      </c>
      <c r="BZ705">
        <v>15.7527</v>
      </c>
      <c r="CA705">
        <v>398.864</v>
      </c>
      <c r="CB705">
        <v>23.4518666666667</v>
      </c>
      <c r="CC705">
        <v>900.017666666667</v>
      </c>
      <c r="CD705">
        <v>100.773333333333</v>
      </c>
      <c r="CE705">
        <v>0.115135333333333</v>
      </c>
      <c r="CF705">
        <v>38.4942333333333</v>
      </c>
      <c r="CG705">
        <v>35.5687666666667</v>
      </c>
      <c r="CH705">
        <v>999.9</v>
      </c>
      <c r="CI705">
        <v>0</v>
      </c>
      <c r="CJ705">
        <v>0</v>
      </c>
      <c r="CK705">
        <v>9994.58666666666</v>
      </c>
      <c r="CL705">
        <v>0</v>
      </c>
      <c r="CM705">
        <v>0.221023</v>
      </c>
      <c r="CN705">
        <v>1459.93666666667</v>
      </c>
      <c r="CO705">
        <v>0.972997</v>
      </c>
      <c r="CP705">
        <v>0.0270029</v>
      </c>
      <c r="CQ705">
        <v>0</v>
      </c>
      <c r="CR705">
        <v>876.484</v>
      </c>
      <c r="CS705">
        <v>4.99999</v>
      </c>
      <c r="CT705">
        <v>12949.7666666667</v>
      </c>
      <c r="CU705">
        <v>12727.7666666667</v>
      </c>
      <c r="CV705">
        <v>42.562</v>
      </c>
      <c r="CW705">
        <v>43.562</v>
      </c>
      <c r="CX705">
        <v>43.187</v>
      </c>
      <c r="CY705">
        <v>43.375</v>
      </c>
      <c r="CZ705">
        <v>45.5</v>
      </c>
      <c r="DA705">
        <v>1415.64666666667</v>
      </c>
      <c r="DB705">
        <v>39.29</v>
      </c>
      <c r="DC705">
        <v>0</v>
      </c>
      <c r="DD705">
        <v>1626127699.9</v>
      </c>
      <c r="DE705">
        <v>0</v>
      </c>
      <c r="DF705">
        <v>876.84448</v>
      </c>
      <c r="DG705">
        <v>-3.50723077348575</v>
      </c>
      <c r="DH705">
        <v>-45.4692306473201</v>
      </c>
      <c r="DI705">
        <v>12955.5</v>
      </c>
      <c r="DJ705">
        <v>15</v>
      </c>
      <c r="DK705">
        <v>1626126261</v>
      </c>
      <c r="DL705" t="s">
        <v>294</v>
      </c>
      <c r="DM705">
        <v>1626126255</v>
      </c>
      <c r="DN705">
        <v>1626126261</v>
      </c>
      <c r="DO705">
        <v>7</v>
      </c>
      <c r="DP705">
        <v>0.339</v>
      </c>
      <c r="DQ705">
        <v>0.02</v>
      </c>
      <c r="DR705">
        <v>2.158</v>
      </c>
      <c r="DS705">
        <v>-0.064</v>
      </c>
      <c r="DT705">
        <v>420</v>
      </c>
      <c r="DU705">
        <v>4</v>
      </c>
      <c r="DV705">
        <v>0.09</v>
      </c>
      <c r="DW705">
        <v>0.05</v>
      </c>
      <c r="DX705">
        <v>-19.0051536585366</v>
      </c>
      <c r="DY705">
        <v>0.10466968641119</v>
      </c>
      <c r="DZ705">
        <v>0.0168119890084423</v>
      </c>
      <c r="EA705">
        <v>1</v>
      </c>
      <c r="EB705">
        <v>877.068848484849</v>
      </c>
      <c r="EC705">
        <v>-3.32759420859141</v>
      </c>
      <c r="ED705">
        <v>0.377722530935725</v>
      </c>
      <c r="EE705">
        <v>1</v>
      </c>
      <c r="EF705">
        <v>7.78348975609756</v>
      </c>
      <c r="EG705">
        <v>0.242785714285709</v>
      </c>
      <c r="EH705">
        <v>0.0263090326219245</v>
      </c>
      <c r="EI705">
        <v>0</v>
      </c>
      <c r="EJ705">
        <v>2</v>
      </c>
      <c r="EK705">
        <v>3</v>
      </c>
      <c r="EL705" t="s">
        <v>340</v>
      </c>
      <c r="EM705">
        <v>100</v>
      </c>
      <c r="EN705">
        <v>100</v>
      </c>
      <c r="EO705">
        <v>2.128</v>
      </c>
      <c r="EP705">
        <v>0.1203</v>
      </c>
      <c r="EQ705">
        <v>1.36772170046793</v>
      </c>
      <c r="ER705">
        <v>0.00225868272383977</v>
      </c>
      <c r="ES705">
        <v>-9.96746185667655e-07</v>
      </c>
      <c r="ET705">
        <v>2.83711317370827e-10</v>
      </c>
      <c r="EU705">
        <v>-0.063082517618382</v>
      </c>
      <c r="EV705">
        <v>-0.00217948432402501</v>
      </c>
      <c r="EW705">
        <v>0.000453263451741206</v>
      </c>
      <c r="EX705">
        <v>-1.16319206543697e-06</v>
      </c>
      <c r="EY705">
        <v>-2</v>
      </c>
      <c r="EZ705">
        <v>2196</v>
      </c>
      <c r="FA705">
        <v>1</v>
      </c>
      <c r="FB705">
        <v>25</v>
      </c>
      <c r="FC705">
        <v>23.9</v>
      </c>
      <c r="FD705">
        <v>23.8</v>
      </c>
      <c r="FE705">
        <v>18</v>
      </c>
      <c r="FF705">
        <v>953.748</v>
      </c>
      <c r="FG705">
        <v>443.579</v>
      </c>
      <c r="FH705">
        <v>47.1029</v>
      </c>
      <c r="FI705">
        <v>26.4641</v>
      </c>
      <c r="FJ705">
        <v>30.0007</v>
      </c>
      <c r="FK705">
        <v>26.1712</v>
      </c>
      <c r="FL705">
        <v>26.1626</v>
      </c>
      <c r="FM705">
        <v>25.5642</v>
      </c>
      <c r="FN705">
        <v>15.4237</v>
      </c>
      <c r="FO705">
        <v>0.776161</v>
      </c>
      <c r="FP705">
        <v>47.5</v>
      </c>
      <c r="FQ705">
        <v>420</v>
      </c>
      <c r="FR705">
        <v>15.7851</v>
      </c>
      <c r="FS705">
        <v>101.346</v>
      </c>
      <c r="FT705">
        <v>101.937</v>
      </c>
    </row>
    <row r="706" spans="1:176">
      <c r="A706">
        <v>690</v>
      </c>
      <c r="B706">
        <v>1626127692.6</v>
      </c>
      <c r="C706">
        <v>1378.09999990463</v>
      </c>
      <c r="D706" t="s">
        <v>1674</v>
      </c>
      <c r="E706" t="s">
        <v>1675</v>
      </c>
      <c r="F706">
        <v>1</v>
      </c>
      <c r="I706">
        <v>1626127691.6</v>
      </c>
      <c r="J706">
        <f>(K706)/1000</f>
        <v>0</v>
      </c>
      <c r="K706">
        <f>1000*CC706*AI706*(BY706-BZ706)/(100*BR706*(1000-AI706*BY706))</f>
        <v>0</v>
      </c>
      <c r="L706">
        <f>CC706*AI706*(BX706-BW706*(1000-AI706*BZ706)/(1000-AI706*BY706))/(100*BR706)</f>
        <v>0</v>
      </c>
      <c r="M706">
        <f>BW706 - IF(AI706&gt;1, L706*BR706*100.0/(AK706*CK706), 0)</f>
        <v>0</v>
      </c>
      <c r="N706">
        <f>((T706-J706/2)*M706-L706)/(T706+J706/2)</f>
        <v>0</v>
      </c>
      <c r="O706">
        <f>N706*(CD706+CE706)/1000.0</f>
        <v>0</v>
      </c>
      <c r="P706">
        <f>(BW706 - IF(AI706&gt;1, L706*BR706*100.0/(AK706*CK706), 0))*(CD706+CE706)/1000.0</f>
        <v>0</v>
      </c>
      <c r="Q706">
        <f>2.0/((1/S706-1/R706)+SIGN(S706)*SQRT((1/S706-1/R706)*(1/S706-1/R706) + 4*BS706/((BS706+1)*(BS706+1))*(2*1/S706*1/R706-1/R706*1/R706)))</f>
        <v>0</v>
      </c>
      <c r="R706">
        <f>IF(LEFT(BT706,1)&lt;&gt;"0",IF(LEFT(BT706,1)="1",3.0,BU706),$D$5+$E$5*(CK706*CD706/($K$5*1000))+$F$5*(CK706*CD706/($K$5*1000))*MAX(MIN(BR706,$J$5),$I$5)*MAX(MIN(BR706,$J$5),$I$5)+$G$5*MAX(MIN(BR706,$J$5),$I$5)*(CK706*CD706/($K$5*1000))+$H$5*(CK706*CD706/($K$5*1000))*(CK706*CD706/($K$5*1000)))</f>
        <v>0</v>
      </c>
      <c r="S706">
        <f>J706*(1000-(1000*0.61365*exp(17.502*W706/(240.97+W706))/(CD706+CE706)+BY706)/2)/(1000*0.61365*exp(17.502*W706/(240.97+W706))/(CD706+CE706)-BY706)</f>
        <v>0</v>
      </c>
      <c r="T706">
        <f>1/((BS706+1)/(Q706/1.6)+1/(R706/1.37)) + BS706/((BS706+1)/(Q706/1.6) + BS706/(R706/1.37))</f>
        <v>0</v>
      </c>
      <c r="U706">
        <f>(BN706*BQ706)</f>
        <v>0</v>
      </c>
      <c r="V706">
        <f>(CF706+(U706+2*0.95*5.67E-8*(((CF706+$B$7)+273)^4-(CF706+273)^4)-44100*J706)/(1.84*29.3*R706+8*0.95*5.67E-8*(CF706+273)^3))</f>
        <v>0</v>
      </c>
      <c r="W706">
        <f>($C$7*CG706+$D$7*CH706+$E$7*V706)</f>
        <v>0</v>
      </c>
      <c r="X706">
        <f>0.61365*exp(17.502*W706/(240.97+W706))</f>
        <v>0</v>
      </c>
      <c r="Y706">
        <f>(Z706/AA706*100)</f>
        <v>0</v>
      </c>
      <c r="Z706">
        <f>BY706*(CD706+CE706)/1000</f>
        <v>0</v>
      </c>
      <c r="AA706">
        <f>0.61365*exp(17.502*CF706/(240.97+CF706))</f>
        <v>0</v>
      </c>
      <c r="AB706">
        <f>(X706-BY706*(CD706+CE706)/1000)</f>
        <v>0</v>
      </c>
      <c r="AC706">
        <f>(-J706*44100)</f>
        <v>0</v>
      </c>
      <c r="AD706">
        <f>2*29.3*R706*0.92*(CF706-W706)</f>
        <v>0</v>
      </c>
      <c r="AE706">
        <f>2*0.95*5.67E-8*(((CF706+$B$7)+273)^4-(W706+273)^4)</f>
        <v>0</v>
      </c>
      <c r="AF706">
        <f>U706+AE706+AC706+AD706</f>
        <v>0</v>
      </c>
      <c r="AG706">
        <v>5</v>
      </c>
      <c r="AH706">
        <v>1</v>
      </c>
      <c r="AI706">
        <f>IF(AG706*$H$13&gt;=AK706,1.0,(AK706/(AK706-AG706*$H$13)))</f>
        <v>0</v>
      </c>
      <c r="AJ706">
        <f>(AI706-1)*100</f>
        <v>0</v>
      </c>
      <c r="AK706">
        <f>MAX(0,($B$13+$C$13*CK706)/(1+$D$13*CK706)*CD706/(CF706+273)*$E$13)</f>
        <v>0</v>
      </c>
      <c r="AL706" t="s">
        <v>292</v>
      </c>
      <c r="AM706" t="s">
        <v>292</v>
      </c>
      <c r="AN706">
        <v>0</v>
      </c>
      <c r="AO706">
        <v>0</v>
      </c>
      <c r="AP706">
        <f>1-AN706/AO706</f>
        <v>0</v>
      </c>
      <c r="AQ706">
        <v>0</v>
      </c>
      <c r="AR706" t="s">
        <v>292</v>
      </c>
      <c r="AS706" t="s">
        <v>292</v>
      </c>
      <c r="AT706">
        <v>0</v>
      </c>
      <c r="AU706">
        <v>0</v>
      </c>
      <c r="AV706">
        <f>1-AT706/AU706</f>
        <v>0</v>
      </c>
      <c r="AW706">
        <v>0.5</v>
      </c>
      <c r="AX706">
        <f>BO706</f>
        <v>0</v>
      </c>
      <c r="AY706">
        <f>L706</f>
        <v>0</v>
      </c>
      <c r="AZ706">
        <f>AV706*AW706*AX706</f>
        <v>0</v>
      </c>
      <c r="BA706">
        <f>(AY706-AQ706)/AX706</f>
        <v>0</v>
      </c>
      <c r="BB706">
        <f>(AO706-AU706)/AU706</f>
        <v>0</v>
      </c>
      <c r="BC706">
        <f>AN706/(AP706+AN706/AU706)</f>
        <v>0</v>
      </c>
      <c r="BD706" t="s">
        <v>292</v>
      </c>
      <c r="BE706">
        <v>0</v>
      </c>
      <c r="BF706">
        <f>IF(BE706&lt;&gt;0, BE706, BC706)</f>
        <v>0</v>
      </c>
      <c r="BG706">
        <f>1-BF706/AU706</f>
        <v>0</v>
      </c>
      <c r="BH706">
        <f>(AU706-AT706)/(AU706-BF706)</f>
        <v>0</v>
      </c>
      <c r="BI706">
        <f>(AO706-AU706)/(AO706-BF706)</f>
        <v>0</v>
      </c>
      <c r="BJ706">
        <f>(AU706-AT706)/(AU706-AN706)</f>
        <v>0</v>
      </c>
      <c r="BK706">
        <f>(AO706-AU706)/(AO706-AN706)</f>
        <v>0</v>
      </c>
      <c r="BL706">
        <f>(BH706*BF706/AT706)</f>
        <v>0</v>
      </c>
      <c r="BM706">
        <f>(1-BL706)</f>
        <v>0</v>
      </c>
      <c r="BN706">
        <f>$B$11*CL706+$C$11*CM706+$F$11*CN706*(1-CQ706)</f>
        <v>0</v>
      </c>
      <c r="BO706">
        <f>BN706*BP706</f>
        <v>0</v>
      </c>
      <c r="BP706">
        <f>($B$11*$D$9+$C$11*$D$9+$F$11*((DA706+CS706)/MAX(DA706+CS706+DB706, 0.1)*$I$9+DB706/MAX(DA706+CS706+DB706, 0.1)*$J$9))/($B$11+$C$11+$F$11)</f>
        <v>0</v>
      </c>
      <c r="BQ706">
        <f>($B$11*$K$9+$C$11*$K$9+$F$11*((DA706+CS706)/MAX(DA706+CS706+DB706, 0.1)*$P$9+DB706/MAX(DA706+CS706+DB706, 0.1)*$Q$9))/($B$11+$C$11+$F$11)</f>
        <v>0</v>
      </c>
      <c r="BR706">
        <v>6</v>
      </c>
      <c r="BS706">
        <v>0.5</v>
      </c>
      <c r="BT706" t="s">
        <v>293</v>
      </c>
      <c r="BU706">
        <v>2</v>
      </c>
      <c r="BV706">
        <v>1626127691.6</v>
      </c>
      <c r="BW706">
        <v>400.985</v>
      </c>
      <c r="BX706">
        <v>419.963666666667</v>
      </c>
      <c r="BY706">
        <v>23.5935666666667</v>
      </c>
      <c r="BZ706">
        <v>15.7561</v>
      </c>
      <c r="CA706">
        <v>398.857</v>
      </c>
      <c r="CB706">
        <v>23.4731</v>
      </c>
      <c r="CC706">
        <v>899.991666666667</v>
      </c>
      <c r="CD706">
        <v>100.773</v>
      </c>
      <c r="CE706">
        <v>0.115096333333333</v>
      </c>
      <c r="CF706">
        <v>38.5070333333333</v>
      </c>
      <c r="CG706">
        <v>35.5786</v>
      </c>
      <c r="CH706">
        <v>999.9</v>
      </c>
      <c r="CI706">
        <v>0</v>
      </c>
      <c r="CJ706">
        <v>0</v>
      </c>
      <c r="CK706">
        <v>9991.24</v>
      </c>
      <c r="CL706">
        <v>0</v>
      </c>
      <c r="CM706">
        <v>0.221023</v>
      </c>
      <c r="CN706">
        <v>1459.92333333333</v>
      </c>
      <c r="CO706">
        <v>0.972997</v>
      </c>
      <c r="CP706">
        <v>0.0270029</v>
      </c>
      <c r="CQ706">
        <v>0</v>
      </c>
      <c r="CR706">
        <v>876.226333333333</v>
      </c>
      <c r="CS706">
        <v>4.99999</v>
      </c>
      <c r="CT706">
        <v>12948.7333333333</v>
      </c>
      <c r="CU706">
        <v>12727.6666666667</v>
      </c>
      <c r="CV706">
        <v>42.562</v>
      </c>
      <c r="CW706">
        <v>43.562</v>
      </c>
      <c r="CX706">
        <v>43.229</v>
      </c>
      <c r="CY706">
        <v>43.4163333333333</v>
      </c>
      <c r="CZ706">
        <v>45.5</v>
      </c>
      <c r="DA706">
        <v>1415.63333333333</v>
      </c>
      <c r="DB706">
        <v>39.29</v>
      </c>
      <c r="DC706">
        <v>0</v>
      </c>
      <c r="DD706">
        <v>1626127701.7</v>
      </c>
      <c r="DE706">
        <v>0</v>
      </c>
      <c r="DF706">
        <v>876.740769230769</v>
      </c>
      <c r="DG706">
        <v>-3.30529914990154</v>
      </c>
      <c r="DH706">
        <v>-48.3623931571196</v>
      </c>
      <c r="DI706">
        <v>12954.3384615385</v>
      </c>
      <c r="DJ706">
        <v>15</v>
      </c>
      <c r="DK706">
        <v>1626126261</v>
      </c>
      <c r="DL706" t="s">
        <v>294</v>
      </c>
      <c r="DM706">
        <v>1626126255</v>
      </c>
      <c r="DN706">
        <v>1626126261</v>
      </c>
      <c r="DO706">
        <v>7</v>
      </c>
      <c r="DP706">
        <v>0.339</v>
      </c>
      <c r="DQ706">
        <v>0.02</v>
      </c>
      <c r="DR706">
        <v>2.158</v>
      </c>
      <c r="DS706">
        <v>-0.064</v>
      </c>
      <c r="DT706">
        <v>420</v>
      </c>
      <c r="DU706">
        <v>4</v>
      </c>
      <c r="DV706">
        <v>0.09</v>
      </c>
      <c r="DW706">
        <v>0.05</v>
      </c>
      <c r="DX706">
        <v>-19.0000487804878</v>
      </c>
      <c r="DY706">
        <v>0.0880473867595753</v>
      </c>
      <c r="DZ706">
        <v>0.014674253576417</v>
      </c>
      <c r="EA706">
        <v>1</v>
      </c>
      <c r="EB706">
        <v>876.952571428572</v>
      </c>
      <c r="EC706">
        <v>-3.69898238747469</v>
      </c>
      <c r="ED706">
        <v>0.424545692355906</v>
      </c>
      <c r="EE706">
        <v>1</v>
      </c>
      <c r="EF706">
        <v>7.79224536585366</v>
      </c>
      <c r="EG706">
        <v>0.239611149825793</v>
      </c>
      <c r="EH706">
        <v>0.0259811036489478</v>
      </c>
      <c r="EI706">
        <v>0</v>
      </c>
      <c r="EJ706">
        <v>2</v>
      </c>
      <c r="EK706">
        <v>3</v>
      </c>
      <c r="EL706" t="s">
        <v>340</v>
      </c>
      <c r="EM706">
        <v>100</v>
      </c>
      <c r="EN706">
        <v>100</v>
      </c>
      <c r="EO706">
        <v>2.128</v>
      </c>
      <c r="EP706">
        <v>0.1207</v>
      </c>
      <c r="EQ706">
        <v>1.36772170046793</v>
      </c>
      <c r="ER706">
        <v>0.00225868272383977</v>
      </c>
      <c r="ES706">
        <v>-9.96746185667655e-07</v>
      </c>
      <c r="ET706">
        <v>2.83711317370827e-10</v>
      </c>
      <c r="EU706">
        <v>-0.063082517618382</v>
      </c>
      <c r="EV706">
        <v>-0.00217948432402501</v>
      </c>
      <c r="EW706">
        <v>0.000453263451741206</v>
      </c>
      <c r="EX706">
        <v>-1.16319206543697e-06</v>
      </c>
      <c r="EY706">
        <v>-2</v>
      </c>
      <c r="EZ706">
        <v>2196</v>
      </c>
      <c r="FA706">
        <v>1</v>
      </c>
      <c r="FB706">
        <v>25</v>
      </c>
      <c r="FC706">
        <v>24</v>
      </c>
      <c r="FD706">
        <v>23.9</v>
      </c>
      <c r="FE706">
        <v>18</v>
      </c>
      <c r="FF706">
        <v>953.405</v>
      </c>
      <c r="FG706">
        <v>443.663</v>
      </c>
      <c r="FH706">
        <v>47.1223</v>
      </c>
      <c r="FI706">
        <v>26.4674</v>
      </c>
      <c r="FJ706">
        <v>30.0006</v>
      </c>
      <c r="FK706">
        <v>26.1742</v>
      </c>
      <c r="FL706">
        <v>26.1655</v>
      </c>
      <c r="FM706">
        <v>25.5649</v>
      </c>
      <c r="FN706">
        <v>15.4237</v>
      </c>
      <c r="FO706">
        <v>0.776161</v>
      </c>
      <c r="FP706">
        <v>47.5</v>
      </c>
      <c r="FQ706">
        <v>420</v>
      </c>
      <c r="FR706">
        <v>15.8537</v>
      </c>
      <c r="FS706">
        <v>101.345</v>
      </c>
      <c r="FT706">
        <v>101.936</v>
      </c>
    </row>
    <row r="707" spans="1:176">
      <c r="A707">
        <v>691</v>
      </c>
      <c r="B707">
        <v>1626127694.6</v>
      </c>
      <c r="C707">
        <v>1380.09999990463</v>
      </c>
      <c r="D707" t="s">
        <v>1676</v>
      </c>
      <c r="E707" t="s">
        <v>1677</v>
      </c>
      <c r="F707">
        <v>1</v>
      </c>
      <c r="I707">
        <v>1626127693.6</v>
      </c>
      <c r="J707">
        <f>(K707)/1000</f>
        <v>0</v>
      </c>
      <c r="K707">
        <f>1000*CC707*AI707*(BY707-BZ707)/(100*BR707*(1000-AI707*BY707))</f>
        <v>0</v>
      </c>
      <c r="L707">
        <f>CC707*AI707*(BX707-BW707*(1000-AI707*BZ707)/(1000-AI707*BY707))/(100*BR707)</f>
        <v>0</v>
      </c>
      <c r="M707">
        <f>BW707 - IF(AI707&gt;1, L707*BR707*100.0/(AK707*CK707), 0)</f>
        <v>0</v>
      </c>
      <c r="N707">
        <f>((T707-J707/2)*M707-L707)/(T707+J707/2)</f>
        <v>0</v>
      </c>
      <c r="O707">
        <f>N707*(CD707+CE707)/1000.0</f>
        <v>0</v>
      </c>
      <c r="P707">
        <f>(BW707 - IF(AI707&gt;1, L707*BR707*100.0/(AK707*CK707), 0))*(CD707+CE707)/1000.0</f>
        <v>0</v>
      </c>
      <c r="Q707">
        <f>2.0/((1/S707-1/R707)+SIGN(S707)*SQRT((1/S707-1/R707)*(1/S707-1/R707) + 4*BS707/((BS707+1)*(BS707+1))*(2*1/S707*1/R707-1/R707*1/R707)))</f>
        <v>0</v>
      </c>
      <c r="R707">
        <f>IF(LEFT(BT707,1)&lt;&gt;"0",IF(LEFT(BT707,1)="1",3.0,BU707),$D$5+$E$5*(CK707*CD707/($K$5*1000))+$F$5*(CK707*CD707/($K$5*1000))*MAX(MIN(BR707,$J$5),$I$5)*MAX(MIN(BR707,$J$5),$I$5)+$G$5*MAX(MIN(BR707,$J$5),$I$5)*(CK707*CD707/($K$5*1000))+$H$5*(CK707*CD707/($K$5*1000))*(CK707*CD707/($K$5*1000)))</f>
        <v>0</v>
      </c>
      <c r="S707">
        <f>J707*(1000-(1000*0.61365*exp(17.502*W707/(240.97+W707))/(CD707+CE707)+BY707)/2)/(1000*0.61365*exp(17.502*W707/(240.97+W707))/(CD707+CE707)-BY707)</f>
        <v>0</v>
      </c>
      <c r="T707">
        <f>1/((BS707+1)/(Q707/1.6)+1/(R707/1.37)) + BS707/((BS707+1)/(Q707/1.6) + BS707/(R707/1.37))</f>
        <v>0</v>
      </c>
      <c r="U707">
        <f>(BN707*BQ707)</f>
        <v>0</v>
      </c>
      <c r="V707">
        <f>(CF707+(U707+2*0.95*5.67E-8*(((CF707+$B$7)+273)^4-(CF707+273)^4)-44100*J707)/(1.84*29.3*R707+8*0.95*5.67E-8*(CF707+273)^3))</f>
        <v>0</v>
      </c>
      <c r="W707">
        <f>($C$7*CG707+$D$7*CH707+$E$7*V707)</f>
        <v>0</v>
      </c>
      <c r="X707">
        <f>0.61365*exp(17.502*W707/(240.97+W707))</f>
        <v>0</v>
      </c>
      <c r="Y707">
        <f>(Z707/AA707*100)</f>
        <v>0</v>
      </c>
      <c r="Z707">
        <f>BY707*(CD707+CE707)/1000</f>
        <v>0</v>
      </c>
      <c r="AA707">
        <f>0.61365*exp(17.502*CF707/(240.97+CF707))</f>
        <v>0</v>
      </c>
      <c r="AB707">
        <f>(X707-BY707*(CD707+CE707)/1000)</f>
        <v>0</v>
      </c>
      <c r="AC707">
        <f>(-J707*44100)</f>
        <v>0</v>
      </c>
      <c r="AD707">
        <f>2*29.3*R707*0.92*(CF707-W707)</f>
        <v>0</v>
      </c>
      <c r="AE707">
        <f>2*0.95*5.67E-8*(((CF707+$B$7)+273)^4-(W707+273)^4)</f>
        <v>0</v>
      </c>
      <c r="AF707">
        <f>U707+AE707+AC707+AD707</f>
        <v>0</v>
      </c>
      <c r="AG707">
        <v>5</v>
      </c>
      <c r="AH707">
        <v>1</v>
      </c>
      <c r="AI707">
        <f>IF(AG707*$H$13&gt;=AK707,1.0,(AK707/(AK707-AG707*$H$13)))</f>
        <v>0</v>
      </c>
      <c r="AJ707">
        <f>(AI707-1)*100</f>
        <v>0</v>
      </c>
      <c r="AK707">
        <f>MAX(0,($B$13+$C$13*CK707)/(1+$D$13*CK707)*CD707/(CF707+273)*$E$13)</f>
        <v>0</v>
      </c>
      <c r="AL707" t="s">
        <v>292</v>
      </c>
      <c r="AM707" t="s">
        <v>292</v>
      </c>
      <c r="AN707">
        <v>0</v>
      </c>
      <c r="AO707">
        <v>0</v>
      </c>
      <c r="AP707">
        <f>1-AN707/AO707</f>
        <v>0</v>
      </c>
      <c r="AQ707">
        <v>0</v>
      </c>
      <c r="AR707" t="s">
        <v>292</v>
      </c>
      <c r="AS707" t="s">
        <v>292</v>
      </c>
      <c r="AT707">
        <v>0</v>
      </c>
      <c r="AU707">
        <v>0</v>
      </c>
      <c r="AV707">
        <f>1-AT707/AU707</f>
        <v>0</v>
      </c>
      <c r="AW707">
        <v>0.5</v>
      </c>
      <c r="AX707">
        <f>BO707</f>
        <v>0</v>
      </c>
      <c r="AY707">
        <f>L707</f>
        <v>0</v>
      </c>
      <c r="AZ707">
        <f>AV707*AW707*AX707</f>
        <v>0</v>
      </c>
      <c r="BA707">
        <f>(AY707-AQ707)/AX707</f>
        <v>0</v>
      </c>
      <c r="BB707">
        <f>(AO707-AU707)/AU707</f>
        <v>0</v>
      </c>
      <c r="BC707">
        <f>AN707/(AP707+AN707/AU707)</f>
        <v>0</v>
      </c>
      <c r="BD707" t="s">
        <v>292</v>
      </c>
      <c r="BE707">
        <v>0</v>
      </c>
      <c r="BF707">
        <f>IF(BE707&lt;&gt;0, BE707, BC707)</f>
        <v>0</v>
      </c>
      <c r="BG707">
        <f>1-BF707/AU707</f>
        <v>0</v>
      </c>
      <c r="BH707">
        <f>(AU707-AT707)/(AU707-BF707)</f>
        <v>0</v>
      </c>
      <c r="BI707">
        <f>(AO707-AU707)/(AO707-BF707)</f>
        <v>0</v>
      </c>
      <c r="BJ707">
        <f>(AU707-AT707)/(AU707-AN707)</f>
        <v>0</v>
      </c>
      <c r="BK707">
        <f>(AO707-AU707)/(AO707-AN707)</f>
        <v>0</v>
      </c>
      <c r="BL707">
        <f>(BH707*BF707/AT707)</f>
        <v>0</v>
      </c>
      <c r="BM707">
        <f>(1-BL707)</f>
        <v>0</v>
      </c>
      <c r="BN707">
        <f>$B$11*CL707+$C$11*CM707+$F$11*CN707*(1-CQ707)</f>
        <v>0</v>
      </c>
      <c r="BO707">
        <f>BN707*BP707</f>
        <v>0</v>
      </c>
      <c r="BP707">
        <f>($B$11*$D$9+$C$11*$D$9+$F$11*((DA707+CS707)/MAX(DA707+CS707+DB707, 0.1)*$I$9+DB707/MAX(DA707+CS707+DB707, 0.1)*$J$9))/($B$11+$C$11+$F$11)</f>
        <v>0</v>
      </c>
      <c r="BQ707">
        <f>($B$11*$K$9+$C$11*$K$9+$F$11*((DA707+CS707)/MAX(DA707+CS707+DB707, 0.1)*$P$9+DB707/MAX(DA707+CS707+DB707, 0.1)*$Q$9))/($B$11+$C$11+$F$11)</f>
        <v>0</v>
      </c>
      <c r="BR707">
        <v>6</v>
      </c>
      <c r="BS707">
        <v>0.5</v>
      </c>
      <c r="BT707" t="s">
        <v>293</v>
      </c>
      <c r="BU707">
        <v>2</v>
      </c>
      <c r="BV707">
        <v>1626127693.6</v>
      </c>
      <c r="BW707">
        <v>400.964</v>
      </c>
      <c r="BX707">
        <v>419.977</v>
      </c>
      <c r="BY707">
        <v>23.6149666666667</v>
      </c>
      <c r="BZ707">
        <v>15.7580666666667</v>
      </c>
      <c r="CA707">
        <v>398.836</v>
      </c>
      <c r="CB707">
        <v>23.4941666666667</v>
      </c>
      <c r="CC707">
        <v>899.988</v>
      </c>
      <c r="CD707">
        <v>100.771</v>
      </c>
      <c r="CE707">
        <v>0.114722</v>
      </c>
      <c r="CF707">
        <v>38.5231</v>
      </c>
      <c r="CG707">
        <v>35.5913666666667</v>
      </c>
      <c r="CH707">
        <v>999.9</v>
      </c>
      <c r="CI707">
        <v>0</v>
      </c>
      <c r="CJ707">
        <v>0</v>
      </c>
      <c r="CK707">
        <v>9993.75</v>
      </c>
      <c r="CL707">
        <v>0</v>
      </c>
      <c r="CM707">
        <v>0.221023</v>
      </c>
      <c r="CN707">
        <v>1460.01</v>
      </c>
      <c r="CO707">
        <v>0.972998666666667</v>
      </c>
      <c r="CP707">
        <v>0.0270013333333333</v>
      </c>
      <c r="CQ707">
        <v>0</v>
      </c>
      <c r="CR707">
        <v>876.266</v>
      </c>
      <c r="CS707">
        <v>4.99999</v>
      </c>
      <c r="CT707">
        <v>12948.2</v>
      </c>
      <c r="CU707">
        <v>12728.4333333333</v>
      </c>
      <c r="CV707">
        <v>42.562</v>
      </c>
      <c r="CW707">
        <v>43.562</v>
      </c>
      <c r="CX707">
        <v>43.25</v>
      </c>
      <c r="CY707">
        <v>43.437</v>
      </c>
      <c r="CZ707">
        <v>45.5</v>
      </c>
      <c r="DA707">
        <v>1415.72</v>
      </c>
      <c r="DB707">
        <v>39.29</v>
      </c>
      <c r="DC707">
        <v>0</v>
      </c>
      <c r="DD707">
        <v>1626127704.1</v>
      </c>
      <c r="DE707">
        <v>0</v>
      </c>
      <c r="DF707">
        <v>876.648384615385</v>
      </c>
      <c r="DG707">
        <v>-3.67377777960732</v>
      </c>
      <c r="DH707">
        <v>-49.155555494792</v>
      </c>
      <c r="DI707">
        <v>12952.6923076923</v>
      </c>
      <c r="DJ707">
        <v>15</v>
      </c>
      <c r="DK707">
        <v>1626126261</v>
      </c>
      <c r="DL707" t="s">
        <v>294</v>
      </c>
      <c r="DM707">
        <v>1626126255</v>
      </c>
      <c r="DN707">
        <v>1626126261</v>
      </c>
      <c r="DO707">
        <v>7</v>
      </c>
      <c r="DP707">
        <v>0.339</v>
      </c>
      <c r="DQ707">
        <v>0.02</v>
      </c>
      <c r="DR707">
        <v>2.158</v>
      </c>
      <c r="DS707">
        <v>-0.064</v>
      </c>
      <c r="DT707">
        <v>420</v>
      </c>
      <c r="DU707">
        <v>4</v>
      </c>
      <c r="DV707">
        <v>0.09</v>
      </c>
      <c r="DW707">
        <v>0.05</v>
      </c>
      <c r="DX707">
        <v>-18.9986073170732</v>
      </c>
      <c r="DY707">
        <v>0.0834041811846294</v>
      </c>
      <c r="DZ707">
        <v>0.0151589849432349</v>
      </c>
      <c r="EA707">
        <v>1</v>
      </c>
      <c r="EB707">
        <v>876.808848484848</v>
      </c>
      <c r="EC707">
        <v>-3.60963914476445</v>
      </c>
      <c r="ED707">
        <v>0.400555229893049</v>
      </c>
      <c r="EE707">
        <v>1</v>
      </c>
      <c r="EF707">
        <v>7.80257487804878</v>
      </c>
      <c r="EG707">
        <v>0.234771219512191</v>
      </c>
      <c r="EH707">
        <v>0.0254343657591554</v>
      </c>
      <c r="EI707">
        <v>0</v>
      </c>
      <c r="EJ707">
        <v>2</v>
      </c>
      <c r="EK707">
        <v>3</v>
      </c>
      <c r="EL707" t="s">
        <v>340</v>
      </c>
      <c r="EM707">
        <v>100</v>
      </c>
      <c r="EN707">
        <v>100</v>
      </c>
      <c r="EO707">
        <v>2.128</v>
      </c>
      <c r="EP707">
        <v>0.121</v>
      </c>
      <c r="EQ707">
        <v>1.36772170046793</v>
      </c>
      <c r="ER707">
        <v>0.00225868272383977</v>
      </c>
      <c r="ES707">
        <v>-9.96746185667655e-07</v>
      </c>
      <c r="ET707">
        <v>2.83711317370827e-10</v>
      </c>
      <c r="EU707">
        <v>-0.063082517618382</v>
      </c>
      <c r="EV707">
        <v>-0.00217948432402501</v>
      </c>
      <c r="EW707">
        <v>0.000453263451741206</v>
      </c>
      <c r="EX707">
        <v>-1.16319206543697e-06</v>
      </c>
      <c r="EY707">
        <v>-2</v>
      </c>
      <c r="EZ707">
        <v>2196</v>
      </c>
      <c r="FA707">
        <v>1</v>
      </c>
      <c r="FB707">
        <v>25</v>
      </c>
      <c r="FC707">
        <v>24</v>
      </c>
      <c r="FD707">
        <v>23.9</v>
      </c>
      <c r="FE707">
        <v>18</v>
      </c>
      <c r="FF707">
        <v>953.768</v>
      </c>
      <c r="FG707">
        <v>443.747</v>
      </c>
      <c r="FH707">
        <v>47.1406</v>
      </c>
      <c r="FI707">
        <v>26.471</v>
      </c>
      <c r="FJ707">
        <v>30.0006</v>
      </c>
      <c r="FK707">
        <v>26.1769</v>
      </c>
      <c r="FL707">
        <v>26.1683</v>
      </c>
      <c r="FM707">
        <v>25.5641</v>
      </c>
      <c r="FN707">
        <v>15.1293</v>
      </c>
      <c r="FO707">
        <v>0.776161</v>
      </c>
      <c r="FP707">
        <v>47.5</v>
      </c>
      <c r="FQ707">
        <v>420</v>
      </c>
      <c r="FR707">
        <v>15.864</v>
      </c>
      <c r="FS707">
        <v>101.345</v>
      </c>
      <c r="FT707">
        <v>101.934</v>
      </c>
    </row>
    <row r="708" spans="1:176">
      <c r="A708">
        <v>692</v>
      </c>
      <c r="B708">
        <v>1626127696.6</v>
      </c>
      <c r="C708">
        <v>1382.09999990463</v>
      </c>
      <c r="D708" t="s">
        <v>1678</v>
      </c>
      <c r="E708" t="s">
        <v>1679</v>
      </c>
      <c r="F708">
        <v>1</v>
      </c>
      <c r="I708">
        <v>1626127695.6</v>
      </c>
      <c r="J708">
        <f>(K708)/1000</f>
        <v>0</v>
      </c>
      <c r="K708">
        <f>1000*CC708*AI708*(BY708-BZ708)/(100*BR708*(1000-AI708*BY708))</f>
        <v>0</v>
      </c>
      <c r="L708">
        <f>CC708*AI708*(BX708-BW708*(1000-AI708*BZ708)/(1000-AI708*BY708))/(100*BR708)</f>
        <v>0</v>
      </c>
      <c r="M708">
        <f>BW708 - IF(AI708&gt;1, L708*BR708*100.0/(AK708*CK708), 0)</f>
        <v>0</v>
      </c>
      <c r="N708">
        <f>((T708-J708/2)*M708-L708)/(T708+J708/2)</f>
        <v>0</v>
      </c>
      <c r="O708">
        <f>N708*(CD708+CE708)/1000.0</f>
        <v>0</v>
      </c>
      <c r="P708">
        <f>(BW708 - IF(AI708&gt;1, L708*BR708*100.0/(AK708*CK708), 0))*(CD708+CE708)/1000.0</f>
        <v>0</v>
      </c>
      <c r="Q708">
        <f>2.0/((1/S708-1/R708)+SIGN(S708)*SQRT((1/S708-1/R708)*(1/S708-1/R708) + 4*BS708/((BS708+1)*(BS708+1))*(2*1/S708*1/R708-1/R708*1/R708)))</f>
        <v>0</v>
      </c>
      <c r="R708">
        <f>IF(LEFT(BT708,1)&lt;&gt;"0",IF(LEFT(BT708,1)="1",3.0,BU708),$D$5+$E$5*(CK708*CD708/($K$5*1000))+$F$5*(CK708*CD708/($K$5*1000))*MAX(MIN(BR708,$J$5),$I$5)*MAX(MIN(BR708,$J$5),$I$5)+$G$5*MAX(MIN(BR708,$J$5),$I$5)*(CK708*CD708/($K$5*1000))+$H$5*(CK708*CD708/($K$5*1000))*(CK708*CD708/($K$5*1000)))</f>
        <v>0</v>
      </c>
      <c r="S708">
        <f>J708*(1000-(1000*0.61365*exp(17.502*W708/(240.97+W708))/(CD708+CE708)+BY708)/2)/(1000*0.61365*exp(17.502*W708/(240.97+W708))/(CD708+CE708)-BY708)</f>
        <v>0</v>
      </c>
      <c r="T708">
        <f>1/((BS708+1)/(Q708/1.6)+1/(R708/1.37)) + BS708/((BS708+1)/(Q708/1.6) + BS708/(R708/1.37))</f>
        <v>0</v>
      </c>
      <c r="U708">
        <f>(BN708*BQ708)</f>
        <v>0</v>
      </c>
      <c r="V708">
        <f>(CF708+(U708+2*0.95*5.67E-8*(((CF708+$B$7)+273)^4-(CF708+273)^4)-44100*J708)/(1.84*29.3*R708+8*0.95*5.67E-8*(CF708+273)^3))</f>
        <v>0</v>
      </c>
      <c r="W708">
        <f>($C$7*CG708+$D$7*CH708+$E$7*V708)</f>
        <v>0</v>
      </c>
      <c r="X708">
        <f>0.61365*exp(17.502*W708/(240.97+W708))</f>
        <v>0</v>
      </c>
      <c r="Y708">
        <f>(Z708/AA708*100)</f>
        <v>0</v>
      </c>
      <c r="Z708">
        <f>BY708*(CD708+CE708)/1000</f>
        <v>0</v>
      </c>
      <c r="AA708">
        <f>0.61365*exp(17.502*CF708/(240.97+CF708))</f>
        <v>0</v>
      </c>
      <c r="AB708">
        <f>(X708-BY708*(CD708+CE708)/1000)</f>
        <v>0</v>
      </c>
      <c r="AC708">
        <f>(-J708*44100)</f>
        <v>0</v>
      </c>
      <c r="AD708">
        <f>2*29.3*R708*0.92*(CF708-W708)</f>
        <v>0</v>
      </c>
      <c r="AE708">
        <f>2*0.95*5.67E-8*(((CF708+$B$7)+273)^4-(W708+273)^4)</f>
        <v>0</v>
      </c>
      <c r="AF708">
        <f>U708+AE708+AC708+AD708</f>
        <v>0</v>
      </c>
      <c r="AG708">
        <v>4</v>
      </c>
      <c r="AH708">
        <v>0</v>
      </c>
      <c r="AI708">
        <f>IF(AG708*$H$13&gt;=AK708,1.0,(AK708/(AK708-AG708*$H$13)))</f>
        <v>0</v>
      </c>
      <c r="AJ708">
        <f>(AI708-1)*100</f>
        <v>0</v>
      </c>
      <c r="AK708">
        <f>MAX(0,($B$13+$C$13*CK708)/(1+$D$13*CK708)*CD708/(CF708+273)*$E$13)</f>
        <v>0</v>
      </c>
      <c r="AL708" t="s">
        <v>292</v>
      </c>
      <c r="AM708" t="s">
        <v>292</v>
      </c>
      <c r="AN708">
        <v>0</v>
      </c>
      <c r="AO708">
        <v>0</v>
      </c>
      <c r="AP708">
        <f>1-AN708/AO708</f>
        <v>0</v>
      </c>
      <c r="AQ708">
        <v>0</v>
      </c>
      <c r="AR708" t="s">
        <v>292</v>
      </c>
      <c r="AS708" t="s">
        <v>292</v>
      </c>
      <c r="AT708">
        <v>0</v>
      </c>
      <c r="AU708">
        <v>0</v>
      </c>
      <c r="AV708">
        <f>1-AT708/AU708</f>
        <v>0</v>
      </c>
      <c r="AW708">
        <v>0.5</v>
      </c>
      <c r="AX708">
        <f>BO708</f>
        <v>0</v>
      </c>
      <c r="AY708">
        <f>L708</f>
        <v>0</v>
      </c>
      <c r="AZ708">
        <f>AV708*AW708*AX708</f>
        <v>0</v>
      </c>
      <c r="BA708">
        <f>(AY708-AQ708)/AX708</f>
        <v>0</v>
      </c>
      <c r="BB708">
        <f>(AO708-AU708)/AU708</f>
        <v>0</v>
      </c>
      <c r="BC708">
        <f>AN708/(AP708+AN708/AU708)</f>
        <v>0</v>
      </c>
      <c r="BD708" t="s">
        <v>292</v>
      </c>
      <c r="BE708">
        <v>0</v>
      </c>
      <c r="BF708">
        <f>IF(BE708&lt;&gt;0, BE708, BC708)</f>
        <v>0</v>
      </c>
      <c r="BG708">
        <f>1-BF708/AU708</f>
        <v>0</v>
      </c>
      <c r="BH708">
        <f>(AU708-AT708)/(AU708-BF708)</f>
        <v>0</v>
      </c>
      <c r="BI708">
        <f>(AO708-AU708)/(AO708-BF708)</f>
        <v>0</v>
      </c>
      <c r="BJ708">
        <f>(AU708-AT708)/(AU708-AN708)</f>
        <v>0</v>
      </c>
      <c r="BK708">
        <f>(AO708-AU708)/(AO708-AN708)</f>
        <v>0</v>
      </c>
      <c r="BL708">
        <f>(BH708*BF708/AT708)</f>
        <v>0</v>
      </c>
      <c r="BM708">
        <f>(1-BL708)</f>
        <v>0</v>
      </c>
      <c r="BN708">
        <f>$B$11*CL708+$C$11*CM708+$F$11*CN708*(1-CQ708)</f>
        <v>0</v>
      </c>
      <c r="BO708">
        <f>BN708*BP708</f>
        <v>0</v>
      </c>
      <c r="BP708">
        <f>($B$11*$D$9+$C$11*$D$9+$F$11*((DA708+CS708)/MAX(DA708+CS708+DB708, 0.1)*$I$9+DB708/MAX(DA708+CS708+DB708, 0.1)*$J$9))/($B$11+$C$11+$F$11)</f>
        <v>0</v>
      </c>
      <c r="BQ708">
        <f>($B$11*$K$9+$C$11*$K$9+$F$11*((DA708+CS708)/MAX(DA708+CS708+DB708, 0.1)*$P$9+DB708/MAX(DA708+CS708+DB708, 0.1)*$Q$9))/($B$11+$C$11+$F$11)</f>
        <v>0</v>
      </c>
      <c r="BR708">
        <v>6</v>
      </c>
      <c r="BS708">
        <v>0.5</v>
      </c>
      <c r="BT708" t="s">
        <v>293</v>
      </c>
      <c r="BU708">
        <v>2</v>
      </c>
      <c r="BV708">
        <v>1626127695.6</v>
      </c>
      <c r="BW708">
        <v>400.937</v>
      </c>
      <c r="BX708">
        <v>419.992666666667</v>
      </c>
      <c r="BY708">
        <v>23.6316333333333</v>
      </c>
      <c r="BZ708">
        <v>15.7591333333333</v>
      </c>
      <c r="CA708">
        <v>398.809</v>
      </c>
      <c r="CB708">
        <v>23.5105333333333</v>
      </c>
      <c r="CC708">
        <v>900.013333333333</v>
      </c>
      <c r="CD708">
        <v>100.77</v>
      </c>
      <c r="CE708">
        <v>0.114987</v>
      </c>
      <c r="CF708">
        <v>38.5403666666667</v>
      </c>
      <c r="CG708">
        <v>35.6086666666667</v>
      </c>
      <c r="CH708">
        <v>999.9</v>
      </c>
      <c r="CI708">
        <v>0</v>
      </c>
      <c r="CJ708">
        <v>0</v>
      </c>
      <c r="CK708">
        <v>9994.99333333333</v>
      </c>
      <c r="CL708">
        <v>0</v>
      </c>
      <c r="CM708">
        <v>0.221023</v>
      </c>
      <c r="CN708">
        <v>1460.00333333333</v>
      </c>
      <c r="CO708">
        <v>0.972998666666667</v>
      </c>
      <c r="CP708">
        <v>0.0270013333333333</v>
      </c>
      <c r="CQ708">
        <v>0</v>
      </c>
      <c r="CR708">
        <v>876.323</v>
      </c>
      <c r="CS708">
        <v>4.99999</v>
      </c>
      <c r="CT708">
        <v>12947.8333333333</v>
      </c>
      <c r="CU708">
        <v>12728.4</v>
      </c>
      <c r="CV708">
        <v>42.562</v>
      </c>
      <c r="CW708">
        <v>43.562</v>
      </c>
      <c r="CX708">
        <v>43.229</v>
      </c>
      <c r="CY708">
        <v>43.437</v>
      </c>
      <c r="CZ708">
        <v>45.5</v>
      </c>
      <c r="DA708">
        <v>1415.71333333333</v>
      </c>
      <c r="DB708">
        <v>39.29</v>
      </c>
      <c r="DC708">
        <v>0</v>
      </c>
      <c r="DD708">
        <v>1626127705.9</v>
      </c>
      <c r="DE708">
        <v>0</v>
      </c>
      <c r="DF708">
        <v>876.51196</v>
      </c>
      <c r="DG708">
        <v>-3.96830769793345</v>
      </c>
      <c r="DH708">
        <v>-41.3230767949063</v>
      </c>
      <c r="DI708">
        <v>12951.056</v>
      </c>
      <c r="DJ708">
        <v>15</v>
      </c>
      <c r="DK708">
        <v>1626126261</v>
      </c>
      <c r="DL708" t="s">
        <v>294</v>
      </c>
      <c r="DM708">
        <v>1626126255</v>
      </c>
      <c r="DN708">
        <v>1626126261</v>
      </c>
      <c r="DO708">
        <v>7</v>
      </c>
      <c r="DP708">
        <v>0.339</v>
      </c>
      <c r="DQ708">
        <v>0.02</v>
      </c>
      <c r="DR708">
        <v>2.158</v>
      </c>
      <c r="DS708">
        <v>-0.064</v>
      </c>
      <c r="DT708">
        <v>420</v>
      </c>
      <c r="DU708">
        <v>4</v>
      </c>
      <c r="DV708">
        <v>0.09</v>
      </c>
      <c r="DW708">
        <v>0.05</v>
      </c>
      <c r="DX708">
        <v>-19.0021902439024</v>
      </c>
      <c r="DY708">
        <v>-0.00629059233446615</v>
      </c>
      <c r="DZ708">
        <v>0.0204886620029768</v>
      </c>
      <c r="EA708">
        <v>1</v>
      </c>
      <c r="EB708">
        <v>876.715878787879</v>
      </c>
      <c r="EC708">
        <v>-3.30777126181981</v>
      </c>
      <c r="ED708">
        <v>0.37937538438507</v>
      </c>
      <c r="EE708">
        <v>1</v>
      </c>
      <c r="EF708">
        <v>7.81354756097561</v>
      </c>
      <c r="EG708">
        <v>0.245180278745656</v>
      </c>
      <c r="EH708">
        <v>0.0267105900054904</v>
      </c>
      <c r="EI708">
        <v>0</v>
      </c>
      <c r="EJ708">
        <v>2</v>
      </c>
      <c r="EK708">
        <v>3</v>
      </c>
      <c r="EL708" t="s">
        <v>340</v>
      </c>
      <c r="EM708">
        <v>100</v>
      </c>
      <c r="EN708">
        <v>100</v>
      </c>
      <c r="EO708">
        <v>2.128</v>
      </c>
      <c r="EP708">
        <v>0.1213</v>
      </c>
      <c r="EQ708">
        <v>1.36772170046793</v>
      </c>
      <c r="ER708">
        <v>0.00225868272383977</v>
      </c>
      <c r="ES708">
        <v>-9.96746185667655e-07</v>
      </c>
      <c r="ET708">
        <v>2.83711317370827e-10</v>
      </c>
      <c r="EU708">
        <v>-0.063082517618382</v>
      </c>
      <c r="EV708">
        <v>-0.00217948432402501</v>
      </c>
      <c r="EW708">
        <v>0.000453263451741206</v>
      </c>
      <c r="EX708">
        <v>-1.16319206543697e-06</v>
      </c>
      <c r="EY708">
        <v>-2</v>
      </c>
      <c r="EZ708">
        <v>2196</v>
      </c>
      <c r="FA708">
        <v>1</v>
      </c>
      <c r="FB708">
        <v>25</v>
      </c>
      <c r="FC708">
        <v>24</v>
      </c>
      <c r="FD708">
        <v>23.9</v>
      </c>
      <c r="FE708">
        <v>18</v>
      </c>
      <c r="FF708">
        <v>953.928</v>
      </c>
      <c r="FG708">
        <v>443.789</v>
      </c>
      <c r="FH708">
        <v>47.1589</v>
      </c>
      <c r="FI708">
        <v>26.4747</v>
      </c>
      <c r="FJ708">
        <v>30.0007</v>
      </c>
      <c r="FK708">
        <v>26.18</v>
      </c>
      <c r="FL708">
        <v>26.1715</v>
      </c>
      <c r="FM708">
        <v>25.5664</v>
      </c>
      <c r="FN708">
        <v>15.1293</v>
      </c>
      <c r="FO708">
        <v>0.776161</v>
      </c>
      <c r="FP708">
        <v>47.5</v>
      </c>
      <c r="FQ708">
        <v>420</v>
      </c>
      <c r="FR708">
        <v>15.872</v>
      </c>
      <c r="FS708">
        <v>101.344</v>
      </c>
      <c r="FT708">
        <v>101.933</v>
      </c>
    </row>
    <row r="709" spans="1:176">
      <c r="A709">
        <v>693</v>
      </c>
      <c r="B709">
        <v>1626127698.6</v>
      </c>
      <c r="C709">
        <v>1384.09999990463</v>
      </c>
      <c r="D709" t="s">
        <v>1680</v>
      </c>
      <c r="E709" t="s">
        <v>1681</v>
      </c>
      <c r="F709">
        <v>1</v>
      </c>
      <c r="I709">
        <v>1626127697.6</v>
      </c>
      <c r="J709">
        <f>(K709)/1000</f>
        <v>0</v>
      </c>
      <c r="K709">
        <f>1000*CC709*AI709*(BY709-BZ709)/(100*BR709*(1000-AI709*BY709))</f>
        <v>0</v>
      </c>
      <c r="L709">
        <f>CC709*AI709*(BX709-BW709*(1000-AI709*BZ709)/(1000-AI709*BY709))/(100*BR709)</f>
        <v>0</v>
      </c>
      <c r="M709">
        <f>BW709 - IF(AI709&gt;1, L709*BR709*100.0/(AK709*CK709), 0)</f>
        <v>0</v>
      </c>
      <c r="N709">
        <f>((T709-J709/2)*M709-L709)/(T709+J709/2)</f>
        <v>0</v>
      </c>
      <c r="O709">
        <f>N709*(CD709+CE709)/1000.0</f>
        <v>0</v>
      </c>
      <c r="P709">
        <f>(BW709 - IF(AI709&gt;1, L709*BR709*100.0/(AK709*CK709), 0))*(CD709+CE709)/1000.0</f>
        <v>0</v>
      </c>
      <c r="Q709">
        <f>2.0/((1/S709-1/R709)+SIGN(S709)*SQRT((1/S709-1/R709)*(1/S709-1/R709) + 4*BS709/((BS709+1)*(BS709+1))*(2*1/S709*1/R709-1/R709*1/R709)))</f>
        <v>0</v>
      </c>
      <c r="R709">
        <f>IF(LEFT(BT709,1)&lt;&gt;"0",IF(LEFT(BT709,1)="1",3.0,BU709),$D$5+$E$5*(CK709*CD709/($K$5*1000))+$F$5*(CK709*CD709/($K$5*1000))*MAX(MIN(BR709,$J$5),$I$5)*MAX(MIN(BR709,$J$5),$I$5)+$G$5*MAX(MIN(BR709,$J$5),$I$5)*(CK709*CD709/($K$5*1000))+$H$5*(CK709*CD709/($K$5*1000))*(CK709*CD709/($K$5*1000)))</f>
        <v>0</v>
      </c>
      <c r="S709">
        <f>J709*(1000-(1000*0.61365*exp(17.502*W709/(240.97+W709))/(CD709+CE709)+BY709)/2)/(1000*0.61365*exp(17.502*W709/(240.97+W709))/(CD709+CE709)-BY709)</f>
        <v>0</v>
      </c>
      <c r="T709">
        <f>1/((BS709+1)/(Q709/1.6)+1/(R709/1.37)) + BS709/((BS709+1)/(Q709/1.6) + BS709/(R709/1.37))</f>
        <v>0</v>
      </c>
      <c r="U709">
        <f>(BN709*BQ709)</f>
        <v>0</v>
      </c>
      <c r="V709">
        <f>(CF709+(U709+2*0.95*5.67E-8*(((CF709+$B$7)+273)^4-(CF709+273)^4)-44100*J709)/(1.84*29.3*R709+8*0.95*5.67E-8*(CF709+273)^3))</f>
        <v>0</v>
      </c>
      <c r="W709">
        <f>($C$7*CG709+$D$7*CH709+$E$7*V709)</f>
        <v>0</v>
      </c>
      <c r="X709">
        <f>0.61365*exp(17.502*W709/(240.97+W709))</f>
        <v>0</v>
      </c>
      <c r="Y709">
        <f>(Z709/AA709*100)</f>
        <v>0</v>
      </c>
      <c r="Z709">
        <f>BY709*(CD709+CE709)/1000</f>
        <v>0</v>
      </c>
      <c r="AA709">
        <f>0.61365*exp(17.502*CF709/(240.97+CF709))</f>
        <v>0</v>
      </c>
      <c r="AB709">
        <f>(X709-BY709*(CD709+CE709)/1000)</f>
        <v>0</v>
      </c>
      <c r="AC709">
        <f>(-J709*44100)</f>
        <v>0</v>
      </c>
      <c r="AD709">
        <f>2*29.3*R709*0.92*(CF709-W709)</f>
        <v>0</v>
      </c>
      <c r="AE709">
        <f>2*0.95*5.67E-8*(((CF709+$B$7)+273)^4-(W709+273)^4)</f>
        <v>0</v>
      </c>
      <c r="AF709">
        <f>U709+AE709+AC709+AD709</f>
        <v>0</v>
      </c>
      <c r="AG709">
        <v>4</v>
      </c>
      <c r="AH709">
        <v>0</v>
      </c>
      <c r="AI709">
        <f>IF(AG709*$H$13&gt;=AK709,1.0,(AK709/(AK709-AG709*$H$13)))</f>
        <v>0</v>
      </c>
      <c r="AJ709">
        <f>(AI709-1)*100</f>
        <v>0</v>
      </c>
      <c r="AK709">
        <f>MAX(0,($B$13+$C$13*CK709)/(1+$D$13*CK709)*CD709/(CF709+273)*$E$13)</f>
        <v>0</v>
      </c>
      <c r="AL709" t="s">
        <v>292</v>
      </c>
      <c r="AM709" t="s">
        <v>292</v>
      </c>
      <c r="AN709">
        <v>0</v>
      </c>
      <c r="AO709">
        <v>0</v>
      </c>
      <c r="AP709">
        <f>1-AN709/AO709</f>
        <v>0</v>
      </c>
      <c r="AQ709">
        <v>0</v>
      </c>
      <c r="AR709" t="s">
        <v>292</v>
      </c>
      <c r="AS709" t="s">
        <v>292</v>
      </c>
      <c r="AT709">
        <v>0</v>
      </c>
      <c r="AU709">
        <v>0</v>
      </c>
      <c r="AV709">
        <f>1-AT709/AU709</f>
        <v>0</v>
      </c>
      <c r="AW709">
        <v>0.5</v>
      </c>
      <c r="AX709">
        <f>BO709</f>
        <v>0</v>
      </c>
      <c r="AY709">
        <f>L709</f>
        <v>0</v>
      </c>
      <c r="AZ709">
        <f>AV709*AW709*AX709</f>
        <v>0</v>
      </c>
      <c r="BA709">
        <f>(AY709-AQ709)/AX709</f>
        <v>0</v>
      </c>
      <c r="BB709">
        <f>(AO709-AU709)/AU709</f>
        <v>0</v>
      </c>
      <c r="BC709">
        <f>AN709/(AP709+AN709/AU709)</f>
        <v>0</v>
      </c>
      <c r="BD709" t="s">
        <v>292</v>
      </c>
      <c r="BE709">
        <v>0</v>
      </c>
      <c r="BF709">
        <f>IF(BE709&lt;&gt;0, BE709, BC709)</f>
        <v>0</v>
      </c>
      <c r="BG709">
        <f>1-BF709/AU709</f>
        <v>0</v>
      </c>
      <c r="BH709">
        <f>(AU709-AT709)/(AU709-BF709)</f>
        <v>0</v>
      </c>
      <c r="BI709">
        <f>(AO709-AU709)/(AO709-BF709)</f>
        <v>0</v>
      </c>
      <c r="BJ709">
        <f>(AU709-AT709)/(AU709-AN709)</f>
        <v>0</v>
      </c>
      <c r="BK709">
        <f>(AO709-AU709)/(AO709-AN709)</f>
        <v>0</v>
      </c>
      <c r="BL709">
        <f>(BH709*BF709/AT709)</f>
        <v>0</v>
      </c>
      <c r="BM709">
        <f>(1-BL709)</f>
        <v>0</v>
      </c>
      <c r="BN709">
        <f>$B$11*CL709+$C$11*CM709+$F$11*CN709*(1-CQ709)</f>
        <v>0</v>
      </c>
      <c r="BO709">
        <f>BN709*BP709</f>
        <v>0</v>
      </c>
      <c r="BP709">
        <f>($B$11*$D$9+$C$11*$D$9+$F$11*((DA709+CS709)/MAX(DA709+CS709+DB709, 0.1)*$I$9+DB709/MAX(DA709+CS709+DB709, 0.1)*$J$9))/($B$11+$C$11+$F$11)</f>
        <v>0</v>
      </c>
      <c r="BQ709">
        <f>($B$11*$K$9+$C$11*$K$9+$F$11*((DA709+CS709)/MAX(DA709+CS709+DB709, 0.1)*$P$9+DB709/MAX(DA709+CS709+DB709, 0.1)*$Q$9))/($B$11+$C$11+$F$11)</f>
        <v>0</v>
      </c>
      <c r="BR709">
        <v>6</v>
      </c>
      <c r="BS709">
        <v>0.5</v>
      </c>
      <c r="BT709" t="s">
        <v>293</v>
      </c>
      <c r="BU709">
        <v>2</v>
      </c>
      <c r="BV709">
        <v>1626127697.6</v>
      </c>
      <c r="BW709">
        <v>400.942333333333</v>
      </c>
      <c r="BX709">
        <v>419.943666666667</v>
      </c>
      <c r="BY709">
        <v>23.6432333333333</v>
      </c>
      <c r="BZ709">
        <v>15.7638333333333</v>
      </c>
      <c r="CA709">
        <v>398.814333333333</v>
      </c>
      <c r="CB709">
        <v>23.5219666666667</v>
      </c>
      <c r="CC709">
        <v>900.026333333333</v>
      </c>
      <c r="CD709">
        <v>100.771333333333</v>
      </c>
      <c r="CE709">
        <v>0.114946</v>
      </c>
      <c r="CF709">
        <v>38.5531666666667</v>
      </c>
      <c r="CG709">
        <v>35.6217666666667</v>
      </c>
      <c r="CH709">
        <v>999.9</v>
      </c>
      <c r="CI709">
        <v>0</v>
      </c>
      <c r="CJ709">
        <v>0</v>
      </c>
      <c r="CK709">
        <v>10024.8</v>
      </c>
      <c r="CL709">
        <v>0</v>
      </c>
      <c r="CM709">
        <v>0.221023</v>
      </c>
      <c r="CN709">
        <v>1459.91</v>
      </c>
      <c r="CO709">
        <v>0.972997</v>
      </c>
      <c r="CP709">
        <v>0.0270029</v>
      </c>
      <c r="CQ709">
        <v>0</v>
      </c>
      <c r="CR709">
        <v>875.980666666667</v>
      </c>
      <c r="CS709">
        <v>4.99999</v>
      </c>
      <c r="CT709">
        <v>12944</v>
      </c>
      <c r="CU709">
        <v>12727.5333333333</v>
      </c>
      <c r="CV709">
        <v>42.562</v>
      </c>
      <c r="CW709">
        <v>43.562</v>
      </c>
      <c r="CX709">
        <v>43.25</v>
      </c>
      <c r="CY709">
        <v>43.437</v>
      </c>
      <c r="CZ709">
        <v>45.5206666666667</v>
      </c>
      <c r="DA709">
        <v>1415.62</v>
      </c>
      <c r="DB709">
        <v>39.29</v>
      </c>
      <c r="DC709">
        <v>0</v>
      </c>
      <c r="DD709">
        <v>1626127707.7</v>
      </c>
      <c r="DE709">
        <v>0</v>
      </c>
      <c r="DF709">
        <v>876.400153846154</v>
      </c>
      <c r="DG709">
        <v>-3.6897094101846</v>
      </c>
      <c r="DH709">
        <v>-41.2410255753339</v>
      </c>
      <c r="DI709">
        <v>12949.9038461538</v>
      </c>
      <c r="DJ709">
        <v>15</v>
      </c>
      <c r="DK709">
        <v>1626126261</v>
      </c>
      <c r="DL709" t="s">
        <v>294</v>
      </c>
      <c r="DM709">
        <v>1626126255</v>
      </c>
      <c r="DN709">
        <v>1626126261</v>
      </c>
      <c r="DO709">
        <v>7</v>
      </c>
      <c r="DP709">
        <v>0.339</v>
      </c>
      <c r="DQ709">
        <v>0.02</v>
      </c>
      <c r="DR709">
        <v>2.158</v>
      </c>
      <c r="DS709">
        <v>-0.064</v>
      </c>
      <c r="DT709">
        <v>420</v>
      </c>
      <c r="DU709">
        <v>4</v>
      </c>
      <c r="DV709">
        <v>0.09</v>
      </c>
      <c r="DW709">
        <v>0.05</v>
      </c>
      <c r="DX709">
        <v>-19.0036</v>
      </c>
      <c r="DY709">
        <v>-0.0546773519164229</v>
      </c>
      <c r="DZ709">
        <v>0.0228170881620579</v>
      </c>
      <c r="EA709">
        <v>1</v>
      </c>
      <c r="EB709">
        <v>876.592942857143</v>
      </c>
      <c r="EC709">
        <v>-3.34900978473578</v>
      </c>
      <c r="ED709">
        <v>0.397854096936278</v>
      </c>
      <c r="EE709">
        <v>1</v>
      </c>
      <c r="EF709">
        <v>7.82391756097561</v>
      </c>
      <c r="EG709">
        <v>0.266171289198605</v>
      </c>
      <c r="EH709">
        <v>0.0289838867581996</v>
      </c>
      <c r="EI709">
        <v>0</v>
      </c>
      <c r="EJ709">
        <v>2</v>
      </c>
      <c r="EK709">
        <v>3</v>
      </c>
      <c r="EL709" t="s">
        <v>340</v>
      </c>
      <c r="EM709">
        <v>100</v>
      </c>
      <c r="EN709">
        <v>100</v>
      </c>
      <c r="EO709">
        <v>2.128</v>
      </c>
      <c r="EP709">
        <v>0.1214</v>
      </c>
      <c r="EQ709">
        <v>1.36772170046793</v>
      </c>
      <c r="ER709">
        <v>0.00225868272383977</v>
      </c>
      <c r="ES709">
        <v>-9.96746185667655e-07</v>
      </c>
      <c r="ET709">
        <v>2.83711317370827e-10</v>
      </c>
      <c r="EU709">
        <v>-0.063082517618382</v>
      </c>
      <c r="EV709">
        <v>-0.00217948432402501</v>
      </c>
      <c r="EW709">
        <v>0.000453263451741206</v>
      </c>
      <c r="EX709">
        <v>-1.16319206543697e-06</v>
      </c>
      <c r="EY709">
        <v>-2</v>
      </c>
      <c r="EZ709">
        <v>2196</v>
      </c>
      <c r="FA709">
        <v>1</v>
      </c>
      <c r="FB709">
        <v>25</v>
      </c>
      <c r="FC709">
        <v>24.1</v>
      </c>
      <c r="FD709">
        <v>24</v>
      </c>
      <c r="FE709">
        <v>18</v>
      </c>
      <c r="FF709">
        <v>954.006</v>
      </c>
      <c r="FG709">
        <v>443.812</v>
      </c>
      <c r="FH709">
        <v>47.1782</v>
      </c>
      <c r="FI709">
        <v>26.478</v>
      </c>
      <c r="FJ709">
        <v>30.0007</v>
      </c>
      <c r="FK709">
        <v>26.183</v>
      </c>
      <c r="FL709">
        <v>26.1743</v>
      </c>
      <c r="FM709">
        <v>25.5661</v>
      </c>
      <c r="FN709">
        <v>15.1293</v>
      </c>
      <c r="FO709">
        <v>0.776161</v>
      </c>
      <c r="FP709">
        <v>47.5</v>
      </c>
      <c r="FQ709">
        <v>420</v>
      </c>
      <c r="FR709">
        <v>15.8731</v>
      </c>
      <c r="FS709">
        <v>101.343</v>
      </c>
      <c r="FT709">
        <v>101.932</v>
      </c>
    </row>
    <row r="710" spans="1:176">
      <c r="A710">
        <v>694</v>
      </c>
      <c r="B710">
        <v>1626127700.6</v>
      </c>
      <c r="C710">
        <v>1386.09999990463</v>
      </c>
      <c r="D710" t="s">
        <v>1682</v>
      </c>
      <c r="E710" t="s">
        <v>1683</v>
      </c>
      <c r="F710">
        <v>1</v>
      </c>
      <c r="I710">
        <v>1626127699.6</v>
      </c>
      <c r="J710">
        <f>(K710)/1000</f>
        <v>0</v>
      </c>
      <c r="K710">
        <f>1000*CC710*AI710*(BY710-BZ710)/(100*BR710*(1000-AI710*BY710))</f>
        <v>0</v>
      </c>
      <c r="L710">
        <f>CC710*AI710*(BX710-BW710*(1000-AI710*BZ710)/(1000-AI710*BY710))/(100*BR710)</f>
        <v>0</v>
      </c>
      <c r="M710">
        <f>BW710 - IF(AI710&gt;1, L710*BR710*100.0/(AK710*CK710), 0)</f>
        <v>0</v>
      </c>
      <c r="N710">
        <f>((T710-J710/2)*M710-L710)/(T710+J710/2)</f>
        <v>0</v>
      </c>
      <c r="O710">
        <f>N710*(CD710+CE710)/1000.0</f>
        <v>0</v>
      </c>
      <c r="P710">
        <f>(BW710 - IF(AI710&gt;1, L710*BR710*100.0/(AK710*CK710), 0))*(CD710+CE710)/1000.0</f>
        <v>0</v>
      </c>
      <c r="Q710">
        <f>2.0/((1/S710-1/R710)+SIGN(S710)*SQRT((1/S710-1/R710)*(1/S710-1/R710) + 4*BS710/((BS710+1)*(BS710+1))*(2*1/S710*1/R710-1/R710*1/R710)))</f>
        <v>0</v>
      </c>
      <c r="R710">
        <f>IF(LEFT(BT710,1)&lt;&gt;"0",IF(LEFT(BT710,1)="1",3.0,BU710),$D$5+$E$5*(CK710*CD710/($K$5*1000))+$F$5*(CK710*CD710/($K$5*1000))*MAX(MIN(BR710,$J$5),$I$5)*MAX(MIN(BR710,$J$5),$I$5)+$G$5*MAX(MIN(BR710,$J$5),$I$5)*(CK710*CD710/($K$5*1000))+$H$5*(CK710*CD710/($K$5*1000))*(CK710*CD710/($K$5*1000)))</f>
        <v>0</v>
      </c>
      <c r="S710">
        <f>J710*(1000-(1000*0.61365*exp(17.502*W710/(240.97+W710))/(CD710+CE710)+BY710)/2)/(1000*0.61365*exp(17.502*W710/(240.97+W710))/(CD710+CE710)-BY710)</f>
        <v>0</v>
      </c>
      <c r="T710">
        <f>1/((BS710+1)/(Q710/1.6)+1/(R710/1.37)) + BS710/((BS710+1)/(Q710/1.6) + BS710/(R710/1.37))</f>
        <v>0</v>
      </c>
      <c r="U710">
        <f>(BN710*BQ710)</f>
        <v>0</v>
      </c>
      <c r="V710">
        <f>(CF710+(U710+2*0.95*5.67E-8*(((CF710+$B$7)+273)^4-(CF710+273)^4)-44100*J710)/(1.84*29.3*R710+8*0.95*5.67E-8*(CF710+273)^3))</f>
        <v>0</v>
      </c>
      <c r="W710">
        <f>($C$7*CG710+$D$7*CH710+$E$7*V710)</f>
        <v>0</v>
      </c>
      <c r="X710">
        <f>0.61365*exp(17.502*W710/(240.97+W710))</f>
        <v>0</v>
      </c>
      <c r="Y710">
        <f>(Z710/AA710*100)</f>
        <v>0</v>
      </c>
      <c r="Z710">
        <f>BY710*(CD710+CE710)/1000</f>
        <v>0</v>
      </c>
      <c r="AA710">
        <f>0.61365*exp(17.502*CF710/(240.97+CF710))</f>
        <v>0</v>
      </c>
      <c r="AB710">
        <f>(X710-BY710*(CD710+CE710)/1000)</f>
        <v>0</v>
      </c>
      <c r="AC710">
        <f>(-J710*44100)</f>
        <v>0</v>
      </c>
      <c r="AD710">
        <f>2*29.3*R710*0.92*(CF710-W710)</f>
        <v>0</v>
      </c>
      <c r="AE710">
        <f>2*0.95*5.67E-8*(((CF710+$B$7)+273)^4-(W710+273)^4)</f>
        <v>0</v>
      </c>
      <c r="AF710">
        <f>U710+AE710+AC710+AD710</f>
        <v>0</v>
      </c>
      <c r="AG710">
        <v>4</v>
      </c>
      <c r="AH710">
        <v>0</v>
      </c>
      <c r="AI710">
        <f>IF(AG710*$H$13&gt;=AK710,1.0,(AK710/(AK710-AG710*$H$13)))</f>
        <v>0</v>
      </c>
      <c r="AJ710">
        <f>(AI710-1)*100</f>
        <v>0</v>
      </c>
      <c r="AK710">
        <f>MAX(0,($B$13+$C$13*CK710)/(1+$D$13*CK710)*CD710/(CF710+273)*$E$13)</f>
        <v>0</v>
      </c>
      <c r="AL710" t="s">
        <v>292</v>
      </c>
      <c r="AM710" t="s">
        <v>292</v>
      </c>
      <c r="AN710">
        <v>0</v>
      </c>
      <c r="AO710">
        <v>0</v>
      </c>
      <c r="AP710">
        <f>1-AN710/AO710</f>
        <v>0</v>
      </c>
      <c r="AQ710">
        <v>0</v>
      </c>
      <c r="AR710" t="s">
        <v>292</v>
      </c>
      <c r="AS710" t="s">
        <v>292</v>
      </c>
      <c r="AT710">
        <v>0</v>
      </c>
      <c r="AU710">
        <v>0</v>
      </c>
      <c r="AV710">
        <f>1-AT710/AU710</f>
        <v>0</v>
      </c>
      <c r="AW710">
        <v>0.5</v>
      </c>
      <c r="AX710">
        <f>BO710</f>
        <v>0</v>
      </c>
      <c r="AY710">
        <f>L710</f>
        <v>0</v>
      </c>
      <c r="AZ710">
        <f>AV710*AW710*AX710</f>
        <v>0</v>
      </c>
      <c r="BA710">
        <f>(AY710-AQ710)/AX710</f>
        <v>0</v>
      </c>
      <c r="BB710">
        <f>(AO710-AU710)/AU710</f>
        <v>0</v>
      </c>
      <c r="BC710">
        <f>AN710/(AP710+AN710/AU710)</f>
        <v>0</v>
      </c>
      <c r="BD710" t="s">
        <v>292</v>
      </c>
      <c r="BE710">
        <v>0</v>
      </c>
      <c r="BF710">
        <f>IF(BE710&lt;&gt;0, BE710, BC710)</f>
        <v>0</v>
      </c>
      <c r="BG710">
        <f>1-BF710/AU710</f>
        <v>0</v>
      </c>
      <c r="BH710">
        <f>(AU710-AT710)/(AU710-BF710)</f>
        <v>0</v>
      </c>
      <c r="BI710">
        <f>(AO710-AU710)/(AO710-BF710)</f>
        <v>0</v>
      </c>
      <c r="BJ710">
        <f>(AU710-AT710)/(AU710-AN710)</f>
        <v>0</v>
      </c>
      <c r="BK710">
        <f>(AO710-AU710)/(AO710-AN710)</f>
        <v>0</v>
      </c>
      <c r="BL710">
        <f>(BH710*BF710/AT710)</f>
        <v>0</v>
      </c>
      <c r="BM710">
        <f>(1-BL710)</f>
        <v>0</v>
      </c>
      <c r="BN710">
        <f>$B$11*CL710+$C$11*CM710+$F$11*CN710*(1-CQ710)</f>
        <v>0</v>
      </c>
      <c r="BO710">
        <f>BN710*BP710</f>
        <v>0</v>
      </c>
      <c r="BP710">
        <f>($B$11*$D$9+$C$11*$D$9+$F$11*((DA710+CS710)/MAX(DA710+CS710+DB710, 0.1)*$I$9+DB710/MAX(DA710+CS710+DB710, 0.1)*$J$9))/($B$11+$C$11+$F$11)</f>
        <v>0</v>
      </c>
      <c r="BQ710">
        <f>($B$11*$K$9+$C$11*$K$9+$F$11*((DA710+CS710)/MAX(DA710+CS710+DB710, 0.1)*$P$9+DB710/MAX(DA710+CS710+DB710, 0.1)*$Q$9))/($B$11+$C$11+$F$11)</f>
        <v>0</v>
      </c>
      <c r="BR710">
        <v>6</v>
      </c>
      <c r="BS710">
        <v>0.5</v>
      </c>
      <c r="BT710" t="s">
        <v>293</v>
      </c>
      <c r="BU710">
        <v>2</v>
      </c>
      <c r="BV710">
        <v>1626127699.6</v>
      </c>
      <c r="BW710">
        <v>400.923</v>
      </c>
      <c r="BX710">
        <v>419.948666666667</v>
      </c>
      <c r="BY710">
        <v>23.6612333333333</v>
      </c>
      <c r="BZ710">
        <v>15.7738333333333</v>
      </c>
      <c r="CA710">
        <v>398.795</v>
      </c>
      <c r="CB710">
        <v>23.5396333333333</v>
      </c>
      <c r="CC710">
        <v>900.004333333333</v>
      </c>
      <c r="CD710">
        <v>100.770333333333</v>
      </c>
      <c r="CE710">
        <v>0.114701</v>
      </c>
      <c r="CF710">
        <v>38.5646333333333</v>
      </c>
      <c r="CG710">
        <v>35.6271333333333</v>
      </c>
      <c r="CH710">
        <v>999.9</v>
      </c>
      <c r="CI710">
        <v>0</v>
      </c>
      <c r="CJ710">
        <v>0</v>
      </c>
      <c r="CK710">
        <v>10005.2066666667</v>
      </c>
      <c r="CL710">
        <v>0</v>
      </c>
      <c r="CM710">
        <v>0.221023</v>
      </c>
      <c r="CN710">
        <v>1459.91</v>
      </c>
      <c r="CO710">
        <v>0.972997</v>
      </c>
      <c r="CP710">
        <v>0.0270029</v>
      </c>
      <c r="CQ710">
        <v>0</v>
      </c>
      <c r="CR710">
        <v>875.786</v>
      </c>
      <c r="CS710">
        <v>4.99999</v>
      </c>
      <c r="CT710">
        <v>12940.1333333333</v>
      </c>
      <c r="CU710">
        <v>12727.6</v>
      </c>
      <c r="CV710">
        <v>42.562</v>
      </c>
      <c r="CW710">
        <v>43.562</v>
      </c>
      <c r="CX710">
        <v>43.25</v>
      </c>
      <c r="CY710">
        <v>43.437</v>
      </c>
      <c r="CZ710">
        <v>45.5413333333333</v>
      </c>
      <c r="DA710">
        <v>1415.62</v>
      </c>
      <c r="DB710">
        <v>39.29</v>
      </c>
      <c r="DC710">
        <v>0</v>
      </c>
      <c r="DD710">
        <v>1626127710.1</v>
      </c>
      <c r="DE710">
        <v>0</v>
      </c>
      <c r="DF710">
        <v>876.247115384616</v>
      </c>
      <c r="DG710">
        <v>-3.34164103587275</v>
      </c>
      <c r="DH710">
        <v>-48.324786222366</v>
      </c>
      <c r="DI710">
        <v>12947.6730769231</v>
      </c>
      <c r="DJ710">
        <v>15</v>
      </c>
      <c r="DK710">
        <v>1626126261</v>
      </c>
      <c r="DL710" t="s">
        <v>294</v>
      </c>
      <c r="DM710">
        <v>1626126255</v>
      </c>
      <c r="DN710">
        <v>1626126261</v>
      </c>
      <c r="DO710">
        <v>7</v>
      </c>
      <c r="DP710">
        <v>0.339</v>
      </c>
      <c r="DQ710">
        <v>0.02</v>
      </c>
      <c r="DR710">
        <v>2.158</v>
      </c>
      <c r="DS710">
        <v>-0.064</v>
      </c>
      <c r="DT710">
        <v>420</v>
      </c>
      <c r="DU710">
        <v>4</v>
      </c>
      <c r="DV710">
        <v>0.09</v>
      </c>
      <c r="DW710">
        <v>0.05</v>
      </c>
      <c r="DX710">
        <v>-19.0041512195122</v>
      </c>
      <c r="DY710">
        <v>-0.073923344947762</v>
      </c>
      <c r="DZ710">
        <v>0.0231255968619214</v>
      </c>
      <c r="EA710">
        <v>1</v>
      </c>
      <c r="EB710">
        <v>876.475515151515</v>
      </c>
      <c r="EC710">
        <v>-3.72992056114325</v>
      </c>
      <c r="ED710">
        <v>0.409589899941477</v>
      </c>
      <c r="EE710">
        <v>1</v>
      </c>
      <c r="EF710">
        <v>7.83288414634146</v>
      </c>
      <c r="EG710">
        <v>0.295824041811857</v>
      </c>
      <c r="EH710">
        <v>0.0315382286011066</v>
      </c>
      <c r="EI710">
        <v>0</v>
      </c>
      <c r="EJ710">
        <v>2</v>
      </c>
      <c r="EK710">
        <v>3</v>
      </c>
      <c r="EL710" t="s">
        <v>340</v>
      </c>
      <c r="EM710">
        <v>100</v>
      </c>
      <c r="EN710">
        <v>100</v>
      </c>
      <c r="EO710">
        <v>2.128</v>
      </c>
      <c r="EP710">
        <v>0.1218</v>
      </c>
      <c r="EQ710">
        <v>1.36772170046793</v>
      </c>
      <c r="ER710">
        <v>0.00225868272383977</v>
      </c>
      <c r="ES710">
        <v>-9.96746185667655e-07</v>
      </c>
      <c r="ET710">
        <v>2.83711317370827e-10</v>
      </c>
      <c r="EU710">
        <v>-0.063082517618382</v>
      </c>
      <c r="EV710">
        <v>-0.00217948432402501</v>
      </c>
      <c r="EW710">
        <v>0.000453263451741206</v>
      </c>
      <c r="EX710">
        <v>-1.16319206543697e-06</v>
      </c>
      <c r="EY710">
        <v>-2</v>
      </c>
      <c r="EZ710">
        <v>2196</v>
      </c>
      <c r="FA710">
        <v>1</v>
      </c>
      <c r="FB710">
        <v>25</v>
      </c>
      <c r="FC710">
        <v>24.1</v>
      </c>
      <c r="FD710">
        <v>24</v>
      </c>
      <c r="FE710">
        <v>18</v>
      </c>
      <c r="FF710">
        <v>954.107</v>
      </c>
      <c r="FG710">
        <v>443.651</v>
      </c>
      <c r="FH710">
        <v>47.1963</v>
      </c>
      <c r="FI710">
        <v>26.482</v>
      </c>
      <c r="FJ710">
        <v>30.0007</v>
      </c>
      <c r="FK710">
        <v>26.1857</v>
      </c>
      <c r="FL710">
        <v>26.1771</v>
      </c>
      <c r="FM710">
        <v>25.5658</v>
      </c>
      <c r="FN710">
        <v>15.1293</v>
      </c>
      <c r="FO710">
        <v>0.776161</v>
      </c>
      <c r="FP710">
        <v>47.5</v>
      </c>
      <c r="FQ710">
        <v>420</v>
      </c>
      <c r="FR710">
        <v>15.8622</v>
      </c>
      <c r="FS710">
        <v>101.343</v>
      </c>
      <c r="FT710">
        <v>101.933</v>
      </c>
    </row>
    <row r="711" spans="1:176">
      <c r="A711">
        <v>695</v>
      </c>
      <c r="B711">
        <v>1626127702.6</v>
      </c>
      <c r="C711">
        <v>1388.09999990463</v>
      </c>
      <c r="D711" t="s">
        <v>1684</v>
      </c>
      <c r="E711" t="s">
        <v>1685</v>
      </c>
      <c r="F711">
        <v>1</v>
      </c>
      <c r="I711">
        <v>1626127701.6</v>
      </c>
      <c r="J711">
        <f>(K711)/1000</f>
        <v>0</v>
      </c>
      <c r="K711">
        <f>1000*CC711*AI711*(BY711-BZ711)/(100*BR711*(1000-AI711*BY711))</f>
        <v>0</v>
      </c>
      <c r="L711">
        <f>CC711*AI711*(BX711-BW711*(1000-AI711*BZ711)/(1000-AI711*BY711))/(100*BR711)</f>
        <v>0</v>
      </c>
      <c r="M711">
        <f>BW711 - IF(AI711&gt;1, L711*BR711*100.0/(AK711*CK711), 0)</f>
        <v>0</v>
      </c>
      <c r="N711">
        <f>((T711-J711/2)*M711-L711)/(T711+J711/2)</f>
        <v>0</v>
      </c>
      <c r="O711">
        <f>N711*(CD711+CE711)/1000.0</f>
        <v>0</v>
      </c>
      <c r="P711">
        <f>(BW711 - IF(AI711&gt;1, L711*BR711*100.0/(AK711*CK711), 0))*(CD711+CE711)/1000.0</f>
        <v>0</v>
      </c>
      <c r="Q711">
        <f>2.0/((1/S711-1/R711)+SIGN(S711)*SQRT((1/S711-1/R711)*(1/S711-1/R711) + 4*BS711/((BS711+1)*(BS711+1))*(2*1/S711*1/R711-1/R711*1/R711)))</f>
        <v>0</v>
      </c>
      <c r="R711">
        <f>IF(LEFT(BT711,1)&lt;&gt;"0",IF(LEFT(BT711,1)="1",3.0,BU711),$D$5+$E$5*(CK711*CD711/($K$5*1000))+$F$5*(CK711*CD711/($K$5*1000))*MAX(MIN(BR711,$J$5),$I$5)*MAX(MIN(BR711,$J$5),$I$5)+$G$5*MAX(MIN(BR711,$J$5),$I$5)*(CK711*CD711/($K$5*1000))+$H$5*(CK711*CD711/($K$5*1000))*(CK711*CD711/($K$5*1000)))</f>
        <v>0</v>
      </c>
      <c r="S711">
        <f>J711*(1000-(1000*0.61365*exp(17.502*W711/(240.97+W711))/(CD711+CE711)+BY711)/2)/(1000*0.61365*exp(17.502*W711/(240.97+W711))/(CD711+CE711)-BY711)</f>
        <v>0</v>
      </c>
      <c r="T711">
        <f>1/((BS711+1)/(Q711/1.6)+1/(R711/1.37)) + BS711/((BS711+1)/(Q711/1.6) + BS711/(R711/1.37))</f>
        <v>0</v>
      </c>
      <c r="U711">
        <f>(BN711*BQ711)</f>
        <v>0</v>
      </c>
      <c r="V711">
        <f>(CF711+(U711+2*0.95*5.67E-8*(((CF711+$B$7)+273)^4-(CF711+273)^4)-44100*J711)/(1.84*29.3*R711+8*0.95*5.67E-8*(CF711+273)^3))</f>
        <v>0</v>
      </c>
      <c r="W711">
        <f>($C$7*CG711+$D$7*CH711+$E$7*V711)</f>
        <v>0</v>
      </c>
      <c r="X711">
        <f>0.61365*exp(17.502*W711/(240.97+W711))</f>
        <v>0</v>
      </c>
      <c r="Y711">
        <f>(Z711/AA711*100)</f>
        <v>0</v>
      </c>
      <c r="Z711">
        <f>BY711*(CD711+CE711)/1000</f>
        <v>0</v>
      </c>
      <c r="AA711">
        <f>0.61365*exp(17.502*CF711/(240.97+CF711))</f>
        <v>0</v>
      </c>
      <c r="AB711">
        <f>(X711-BY711*(CD711+CE711)/1000)</f>
        <v>0</v>
      </c>
      <c r="AC711">
        <f>(-J711*44100)</f>
        <v>0</v>
      </c>
      <c r="AD711">
        <f>2*29.3*R711*0.92*(CF711-W711)</f>
        <v>0</v>
      </c>
      <c r="AE711">
        <f>2*0.95*5.67E-8*(((CF711+$B$7)+273)^4-(W711+273)^4)</f>
        <v>0</v>
      </c>
      <c r="AF711">
        <f>U711+AE711+AC711+AD711</f>
        <v>0</v>
      </c>
      <c r="AG711">
        <v>4</v>
      </c>
      <c r="AH711">
        <v>0</v>
      </c>
      <c r="AI711">
        <f>IF(AG711*$H$13&gt;=AK711,1.0,(AK711/(AK711-AG711*$H$13)))</f>
        <v>0</v>
      </c>
      <c r="AJ711">
        <f>(AI711-1)*100</f>
        <v>0</v>
      </c>
      <c r="AK711">
        <f>MAX(0,($B$13+$C$13*CK711)/(1+$D$13*CK711)*CD711/(CF711+273)*$E$13)</f>
        <v>0</v>
      </c>
      <c r="AL711" t="s">
        <v>292</v>
      </c>
      <c r="AM711" t="s">
        <v>292</v>
      </c>
      <c r="AN711">
        <v>0</v>
      </c>
      <c r="AO711">
        <v>0</v>
      </c>
      <c r="AP711">
        <f>1-AN711/AO711</f>
        <v>0</v>
      </c>
      <c r="AQ711">
        <v>0</v>
      </c>
      <c r="AR711" t="s">
        <v>292</v>
      </c>
      <c r="AS711" t="s">
        <v>292</v>
      </c>
      <c r="AT711">
        <v>0</v>
      </c>
      <c r="AU711">
        <v>0</v>
      </c>
      <c r="AV711">
        <f>1-AT711/AU711</f>
        <v>0</v>
      </c>
      <c r="AW711">
        <v>0.5</v>
      </c>
      <c r="AX711">
        <f>BO711</f>
        <v>0</v>
      </c>
      <c r="AY711">
        <f>L711</f>
        <v>0</v>
      </c>
      <c r="AZ711">
        <f>AV711*AW711*AX711</f>
        <v>0</v>
      </c>
      <c r="BA711">
        <f>(AY711-AQ711)/AX711</f>
        <v>0</v>
      </c>
      <c r="BB711">
        <f>(AO711-AU711)/AU711</f>
        <v>0</v>
      </c>
      <c r="BC711">
        <f>AN711/(AP711+AN711/AU711)</f>
        <v>0</v>
      </c>
      <c r="BD711" t="s">
        <v>292</v>
      </c>
      <c r="BE711">
        <v>0</v>
      </c>
      <c r="BF711">
        <f>IF(BE711&lt;&gt;0, BE711, BC711)</f>
        <v>0</v>
      </c>
      <c r="BG711">
        <f>1-BF711/AU711</f>
        <v>0</v>
      </c>
      <c r="BH711">
        <f>(AU711-AT711)/(AU711-BF711)</f>
        <v>0</v>
      </c>
      <c r="BI711">
        <f>(AO711-AU711)/(AO711-BF711)</f>
        <v>0</v>
      </c>
      <c r="BJ711">
        <f>(AU711-AT711)/(AU711-AN711)</f>
        <v>0</v>
      </c>
      <c r="BK711">
        <f>(AO711-AU711)/(AO711-AN711)</f>
        <v>0</v>
      </c>
      <c r="BL711">
        <f>(BH711*BF711/AT711)</f>
        <v>0</v>
      </c>
      <c r="BM711">
        <f>(1-BL711)</f>
        <v>0</v>
      </c>
      <c r="BN711">
        <f>$B$11*CL711+$C$11*CM711+$F$11*CN711*(1-CQ711)</f>
        <v>0</v>
      </c>
      <c r="BO711">
        <f>BN711*BP711</f>
        <v>0</v>
      </c>
      <c r="BP711">
        <f>($B$11*$D$9+$C$11*$D$9+$F$11*((DA711+CS711)/MAX(DA711+CS711+DB711, 0.1)*$I$9+DB711/MAX(DA711+CS711+DB711, 0.1)*$J$9))/($B$11+$C$11+$F$11)</f>
        <v>0</v>
      </c>
      <c r="BQ711">
        <f>($B$11*$K$9+$C$11*$K$9+$F$11*((DA711+CS711)/MAX(DA711+CS711+DB711, 0.1)*$P$9+DB711/MAX(DA711+CS711+DB711, 0.1)*$Q$9))/($B$11+$C$11+$F$11)</f>
        <v>0</v>
      </c>
      <c r="BR711">
        <v>6</v>
      </c>
      <c r="BS711">
        <v>0.5</v>
      </c>
      <c r="BT711" t="s">
        <v>293</v>
      </c>
      <c r="BU711">
        <v>2</v>
      </c>
      <c r="BV711">
        <v>1626127701.6</v>
      </c>
      <c r="BW711">
        <v>400.924</v>
      </c>
      <c r="BX711">
        <v>420.002666666667</v>
      </c>
      <c r="BY711">
        <v>23.6787666666667</v>
      </c>
      <c r="BZ711">
        <v>15.7818333333333</v>
      </c>
      <c r="CA711">
        <v>398.796333333333</v>
      </c>
      <c r="CB711">
        <v>23.5568333333333</v>
      </c>
      <c r="CC711">
        <v>899.996666666667</v>
      </c>
      <c r="CD711">
        <v>100.769</v>
      </c>
      <c r="CE711">
        <v>0.114787333333333</v>
      </c>
      <c r="CF711">
        <v>38.5803333333333</v>
      </c>
      <c r="CG711">
        <v>35.6431666666667</v>
      </c>
      <c r="CH711">
        <v>999.9</v>
      </c>
      <c r="CI711">
        <v>0</v>
      </c>
      <c r="CJ711">
        <v>0</v>
      </c>
      <c r="CK711">
        <v>10022.1</v>
      </c>
      <c r="CL711">
        <v>0</v>
      </c>
      <c r="CM711">
        <v>0.221023</v>
      </c>
      <c r="CN711">
        <v>1460.00666666667</v>
      </c>
      <c r="CO711">
        <v>0.972998666666667</v>
      </c>
      <c r="CP711">
        <v>0.0270013333333333</v>
      </c>
      <c r="CQ711">
        <v>0</v>
      </c>
      <c r="CR711">
        <v>875.767666666667</v>
      </c>
      <c r="CS711">
        <v>4.99999</v>
      </c>
      <c r="CT711">
        <v>12939.4</v>
      </c>
      <c r="CU711">
        <v>12728.3666666667</v>
      </c>
      <c r="CV711">
        <v>42.562</v>
      </c>
      <c r="CW711">
        <v>43.562</v>
      </c>
      <c r="CX711">
        <v>43.25</v>
      </c>
      <c r="CY711">
        <v>43.437</v>
      </c>
      <c r="CZ711">
        <v>45.562</v>
      </c>
      <c r="DA711">
        <v>1415.71666666667</v>
      </c>
      <c r="DB711">
        <v>39.29</v>
      </c>
      <c r="DC711">
        <v>0</v>
      </c>
      <c r="DD711">
        <v>1626127711.9</v>
      </c>
      <c r="DE711">
        <v>0</v>
      </c>
      <c r="DF711">
        <v>876.11768</v>
      </c>
      <c r="DG711">
        <v>-3.95230769644393</v>
      </c>
      <c r="DH711">
        <v>-56.0538460295446</v>
      </c>
      <c r="DI711">
        <v>12945.696</v>
      </c>
      <c r="DJ711">
        <v>15</v>
      </c>
      <c r="DK711">
        <v>1626126261</v>
      </c>
      <c r="DL711" t="s">
        <v>294</v>
      </c>
      <c r="DM711">
        <v>1626126255</v>
      </c>
      <c r="DN711">
        <v>1626126261</v>
      </c>
      <c r="DO711">
        <v>7</v>
      </c>
      <c r="DP711">
        <v>0.339</v>
      </c>
      <c r="DQ711">
        <v>0.02</v>
      </c>
      <c r="DR711">
        <v>2.158</v>
      </c>
      <c r="DS711">
        <v>-0.064</v>
      </c>
      <c r="DT711">
        <v>420</v>
      </c>
      <c r="DU711">
        <v>4</v>
      </c>
      <c r="DV711">
        <v>0.09</v>
      </c>
      <c r="DW711">
        <v>0.05</v>
      </c>
      <c r="DX711">
        <v>-19.0088243902439</v>
      </c>
      <c r="DY711">
        <v>-0.194293379790971</v>
      </c>
      <c r="DZ711">
        <v>0.0297044940386402</v>
      </c>
      <c r="EA711">
        <v>1</v>
      </c>
      <c r="EB711">
        <v>876.364515151515</v>
      </c>
      <c r="EC711">
        <v>-3.7885145486709</v>
      </c>
      <c r="ED711">
        <v>0.416128339848391</v>
      </c>
      <c r="EE711">
        <v>1</v>
      </c>
      <c r="EF711">
        <v>7.84148487804878</v>
      </c>
      <c r="EG711">
        <v>0.337704250871088</v>
      </c>
      <c r="EH711">
        <v>0.034708969819929</v>
      </c>
      <c r="EI711">
        <v>0</v>
      </c>
      <c r="EJ711">
        <v>2</v>
      </c>
      <c r="EK711">
        <v>3</v>
      </c>
      <c r="EL711" t="s">
        <v>340</v>
      </c>
      <c r="EM711">
        <v>100</v>
      </c>
      <c r="EN711">
        <v>100</v>
      </c>
      <c r="EO711">
        <v>2.128</v>
      </c>
      <c r="EP711">
        <v>0.122</v>
      </c>
      <c r="EQ711">
        <v>1.36772170046793</v>
      </c>
      <c r="ER711">
        <v>0.00225868272383977</v>
      </c>
      <c r="ES711">
        <v>-9.96746185667655e-07</v>
      </c>
      <c r="ET711">
        <v>2.83711317370827e-10</v>
      </c>
      <c r="EU711">
        <v>-0.063082517618382</v>
      </c>
      <c r="EV711">
        <v>-0.00217948432402501</v>
      </c>
      <c r="EW711">
        <v>0.000453263451741206</v>
      </c>
      <c r="EX711">
        <v>-1.16319206543697e-06</v>
      </c>
      <c r="EY711">
        <v>-2</v>
      </c>
      <c r="EZ711">
        <v>2196</v>
      </c>
      <c r="FA711">
        <v>1</v>
      </c>
      <c r="FB711">
        <v>25</v>
      </c>
      <c r="FC711">
        <v>24.1</v>
      </c>
      <c r="FD711">
        <v>24</v>
      </c>
      <c r="FE711">
        <v>18</v>
      </c>
      <c r="FF711">
        <v>954.138</v>
      </c>
      <c r="FG711">
        <v>443.678</v>
      </c>
      <c r="FH711">
        <v>47.2141</v>
      </c>
      <c r="FI711">
        <v>26.4853</v>
      </c>
      <c r="FJ711">
        <v>30.0007</v>
      </c>
      <c r="FK711">
        <v>26.1891</v>
      </c>
      <c r="FL711">
        <v>26.1803</v>
      </c>
      <c r="FM711">
        <v>25.5673</v>
      </c>
      <c r="FN711">
        <v>14.8588</v>
      </c>
      <c r="FO711">
        <v>0.776161</v>
      </c>
      <c r="FP711">
        <v>47.5</v>
      </c>
      <c r="FQ711">
        <v>420</v>
      </c>
      <c r="FR711">
        <v>15.8601</v>
      </c>
      <c r="FS711">
        <v>101.344</v>
      </c>
      <c r="FT711">
        <v>101.933</v>
      </c>
    </row>
    <row r="712" spans="1:176">
      <c r="A712">
        <v>696</v>
      </c>
      <c r="B712">
        <v>1626127704.6</v>
      </c>
      <c r="C712">
        <v>1390.09999990463</v>
      </c>
      <c r="D712" t="s">
        <v>1686</v>
      </c>
      <c r="E712" t="s">
        <v>1687</v>
      </c>
      <c r="F712">
        <v>1</v>
      </c>
      <c r="I712">
        <v>1626127703.6</v>
      </c>
      <c r="J712">
        <f>(K712)/1000</f>
        <v>0</v>
      </c>
      <c r="K712">
        <f>1000*CC712*AI712*(BY712-BZ712)/(100*BR712*(1000-AI712*BY712))</f>
        <v>0</v>
      </c>
      <c r="L712">
        <f>CC712*AI712*(BX712-BW712*(1000-AI712*BZ712)/(1000-AI712*BY712))/(100*BR712)</f>
        <v>0</v>
      </c>
      <c r="M712">
        <f>BW712 - IF(AI712&gt;1, L712*BR712*100.0/(AK712*CK712), 0)</f>
        <v>0</v>
      </c>
      <c r="N712">
        <f>((T712-J712/2)*M712-L712)/(T712+J712/2)</f>
        <v>0</v>
      </c>
      <c r="O712">
        <f>N712*(CD712+CE712)/1000.0</f>
        <v>0</v>
      </c>
      <c r="P712">
        <f>(BW712 - IF(AI712&gt;1, L712*BR712*100.0/(AK712*CK712), 0))*(CD712+CE712)/1000.0</f>
        <v>0</v>
      </c>
      <c r="Q712">
        <f>2.0/((1/S712-1/R712)+SIGN(S712)*SQRT((1/S712-1/R712)*(1/S712-1/R712) + 4*BS712/((BS712+1)*(BS712+1))*(2*1/S712*1/R712-1/R712*1/R712)))</f>
        <v>0</v>
      </c>
      <c r="R712">
        <f>IF(LEFT(BT712,1)&lt;&gt;"0",IF(LEFT(BT712,1)="1",3.0,BU712),$D$5+$E$5*(CK712*CD712/($K$5*1000))+$F$5*(CK712*CD712/($K$5*1000))*MAX(MIN(BR712,$J$5),$I$5)*MAX(MIN(BR712,$J$5),$I$5)+$G$5*MAX(MIN(BR712,$J$5),$I$5)*(CK712*CD712/($K$5*1000))+$H$5*(CK712*CD712/($K$5*1000))*(CK712*CD712/($K$5*1000)))</f>
        <v>0</v>
      </c>
      <c r="S712">
        <f>J712*(1000-(1000*0.61365*exp(17.502*W712/(240.97+W712))/(CD712+CE712)+BY712)/2)/(1000*0.61365*exp(17.502*W712/(240.97+W712))/(CD712+CE712)-BY712)</f>
        <v>0</v>
      </c>
      <c r="T712">
        <f>1/((BS712+1)/(Q712/1.6)+1/(R712/1.37)) + BS712/((BS712+1)/(Q712/1.6) + BS712/(R712/1.37))</f>
        <v>0</v>
      </c>
      <c r="U712">
        <f>(BN712*BQ712)</f>
        <v>0</v>
      </c>
      <c r="V712">
        <f>(CF712+(U712+2*0.95*5.67E-8*(((CF712+$B$7)+273)^4-(CF712+273)^4)-44100*J712)/(1.84*29.3*R712+8*0.95*5.67E-8*(CF712+273)^3))</f>
        <v>0</v>
      </c>
      <c r="W712">
        <f>($C$7*CG712+$D$7*CH712+$E$7*V712)</f>
        <v>0</v>
      </c>
      <c r="X712">
        <f>0.61365*exp(17.502*W712/(240.97+W712))</f>
        <v>0</v>
      </c>
      <c r="Y712">
        <f>(Z712/AA712*100)</f>
        <v>0</v>
      </c>
      <c r="Z712">
        <f>BY712*(CD712+CE712)/1000</f>
        <v>0</v>
      </c>
      <c r="AA712">
        <f>0.61365*exp(17.502*CF712/(240.97+CF712))</f>
        <v>0</v>
      </c>
      <c r="AB712">
        <f>(X712-BY712*(CD712+CE712)/1000)</f>
        <v>0</v>
      </c>
      <c r="AC712">
        <f>(-J712*44100)</f>
        <v>0</v>
      </c>
      <c r="AD712">
        <f>2*29.3*R712*0.92*(CF712-W712)</f>
        <v>0</v>
      </c>
      <c r="AE712">
        <f>2*0.95*5.67E-8*(((CF712+$B$7)+273)^4-(W712+273)^4)</f>
        <v>0</v>
      </c>
      <c r="AF712">
        <f>U712+AE712+AC712+AD712</f>
        <v>0</v>
      </c>
      <c r="AG712">
        <v>4</v>
      </c>
      <c r="AH712">
        <v>0</v>
      </c>
      <c r="AI712">
        <f>IF(AG712*$H$13&gt;=AK712,1.0,(AK712/(AK712-AG712*$H$13)))</f>
        <v>0</v>
      </c>
      <c r="AJ712">
        <f>(AI712-1)*100</f>
        <v>0</v>
      </c>
      <c r="AK712">
        <f>MAX(0,($B$13+$C$13*CK712)/(1+$D$13*CK712)*CD712/(CF712+273)*$E$13)</f>
        <v>0</v>
      </c>
      <c r="AL712" t="s">
        <v>292</v>
      </c>
      <c r="AM712" t="s">
        <v>292</v>
      </c>
      <c r="AN712">
        <v>0</v>
      </c>
      <c r="AO712">
        <v>0</v>
      </c>
      <c r="AP712">
        <f>1-AN712/AO712</f>
        <v>0</v>
      </c>
      <c r="AQ712">
        <v>0</v>
      </c>
      <c r="AR712" t="s">
        <v>292</v>
      </c>
      <c r="AS712" t="s">
        <v>292</v>
      </c>
      <c r="AT712">
        <v>0</v>
      </c>
      <c r="AU712">
        <v>0</v>
      </c>
      <c r="AV712">
        <f>1-AT712/AU712</f>
        <v>0</v>
      </c>
      <c r="AW712">
        <v>0.5</v>
      </c>
      <c r="AX712">
        <f>BO712</f>
        <v>0</v>
      </c>
      <c r="AY712">
        <f>L712</f>
        <v>0</v>
      </c>
      <c r="AZ712">
        <f>AV712*AW712*AX712</f>
        <v>0</v>
      </c>
      <c r="BA712">
        <f>(AY712-AQ712)/AX712</f>
        <v>0</v>
      </c>
      <c r="BB712">
        <f>(AO712-AU712)/AU712</f>
        <v>0</v>
      </c>
      <c r="BC712">
        <f>AN712/(AP712+AN712/AU712)</f>
        <v>0</v>
      </c>
      <c r="BD712" t="s">
        <v>292</v>
      </c>
      <c r="BE712">
        <v>0</v>
      </c>
      <c r="BF712">
        <f>IF(BE712&lt;&gt;0, BE712, BC712)</f>
        <v>0</v>
      </c>
      <c r="BG712">
        <f>1-BF712/AU712</f>
        <v>0</v>
      </c>
      <c r="BH712">
        <f>(AU712-AT712)/(AU712-BF712)</f>
        <v>0</v>
      </c>
      <c r="BI712">
        <f>(AO712-AU712)/(AO712-BF712)</f>
        <v>0</v>
      </c>
      <c r="BJ712">
        <f>(AU712-AT712)/(AU712-AN712)</f>
        <v>0</v>
      </c>
      <c r="BK712">
        <f>(AO712-AU712)/(AO712-AN712)</f>
        <v>0</v>
      </c>
      <c r="BL712">
        <f>(BH712*BF712/AT712)</f>
        <v>0</v>
      </c>
      <c r="BM712">
        <f>(1-BL712)</f>
        <v>0</v>
      </c>
      <c r="BN712">
        <f>$B$11*CL712+$C$11*CM712+$F$11*CN712*(1-CQ712)</f>
        <v>0</v>
      </c>
      <c r="BO712">
        <f>BN712*BP712</f>
        <v>0</v>
      </c>
      <c r="BP712">
        <f>($B$11*$D$9+$C$11*$D$9+$F$11*((DA712+CS712)/MAX(DA712+CS712+DB712, 0.1)*$I$9+DB712/MAX(DA712+CS712+DB712, 0.1)*$J$9))/($B$11+$C$11+$F$11)</f>
        <v>0</v>
      </c>
      <c r="BQ712">
        <f>($B$11*$K$9+$C$11*$K$9+$F$11*((DA712+CS712)/MAX(DA712+CS712+DB712, 0.1)*$P$9+DB712/MAX(DA712+CS712+DB712, 0.1)*$Q$9))/($B$11+$C$11+$F$11)</f>
        <v>0</v>
      </c>
      <c r="BR712">
        <v>6</v>
      </c>
      <c r="BS712">
        <v>0.5</v>
      </c>
      <c r="BT712" t="s">
        <v>293</v>
      </c>
      <c r="BU712">
        <v>2</v>
      </c>
      <c r="BV712">
        <v>1626127703.6</v>
      </c>
      <c r="BW712">
        <v>400.962</v>
      </c>
      <c r="BX712">
        <v>419.972</v>
      </c>
      <c r="BY712">
        <v>23.6913</v>
      </c>
      <c r="BZ712">
        <v>15.7872</v>
      </c>
      <c r="CA712">
        <v>398.833666666667</v>
      </c>
      <c r="CB712">
        <v>23.5692</v>
      </c>
      <c r="CC712">
        <v>900.013333333333</v>
      </c>
      <c r="CD712">
        <v>100.77</v>
      </c>
      <c r="CE712">
        <v>0.114663666666667</v>
      </c>
      <c r="CF712">
        <v>38.5939333333333</v>
      </c>
      <c r="CG712">
        <v>35.6589</v>
      </c>
      <c r="CH712">
        <v>999.9</v>
      </c>
      <c r="CI712">
        <v>0</v>
      </c>
      <c r="CJ712">
        <v>0</v>
      </c>
      <c r="CK712">
        <v>10027.5333333333</v>
      </c>
      <c r="CL712">
        <v>0</v>
      </c>
      <c r="CM712">
        <v>0.221023</v>
      </c>
      <c r="CN712">
        <v>1460.00333333333</v>
      </c>
      <c r="CO712">
        <v>0.972998666666667</v>
      </c>
      <c r="CP712">
        <v>0.0270013333333333</v>
      </c>
      <c r="CQ712">
        <v>0</v>
      </c>
      <c r="CR712">
        <v>875.493333333333</v>
      </c>
      <c r="CS712">
        <v>4.99999</v>
      </c>
      <c r="CT712">
        <v>12937.4666666667</v>
      </c>
      <c r="CU712">
        <v>12728.4</v>
      </c>
      <c r="CV712">
        <v>42.562</v>
      </c>
      <c r="CW712">
        <v>43.625</v>
      </c>
      <c r="CX712">
        <v>43.25</v>
      </c>
      <c r="CY712">
        <v>43.437</v>
      </c>
      <c r="CZ712">
        <v>45.562</v>
      </c>
      <c r="DA712">
        <v>1415.71333333333</v>
      </c>
      <c r="DB712">
        <v>39.29</v>
      </c>
      <c r="DC712">
        <v>0</v>
      </c>
      <c r="DD712">
        <v>1626127713.7</v>
      </c>
      <c r="DE712">
        <v>0</v>
      </c>
      <c r="DF712">
        <v>876.008615384615</v>
      </c>
      <c r="DG712">
        <v>-3.74229060626952</v>
      </c>
      <c r="DH712">
        <v>-61.1487179723235</v>
      </c>
      <c r="DI712">
        <v>12944.3538461538</v>
      </c>
      <c r="DJ712">
        <v>15</v>
      </c>
      <c r="DK712">
        <v>1626126261</v>
      </c>
      <c r="DL712" t="s">
        <v>294</v>
      </c>
      <c r="DM712">
        <v>1626126255</v>
      </c>
      <c r="DN712">
        <v>1626126261</v>
      </c>
      <c r="DO712">
        <v>7</v>
      </c>
      <c r="DP712">
        <v>0.339</v>
      </c>
      <c r="DQ712">
        <v>0.02</v>
      </c>
      <c r="DR712">
        <v>2.158</v>
      </c>
      <c r="DS712">
        <v>-0.064</v>
      </c>
      <c r="DT712">
        <v>420</v>
      </c>
      <c r="DU712">
        <v>4</v>
      </c>
      <c r="DV712">
        <v>0.09</v>
      </c>
      <c r="DW712">
        <v>0.05</v>
      </c>
      <c r="DX712">
        <v>-19.0125365853659</v>
      </c>
      <c r="DY712">
        <v>-0.238411149825796</v>
      </c>
      <c r="DZ712">
        <v>0.0324973901848761</v>
      </c>
      <c r="EA712">
        <v>1</v>
      </c>
      <c r="EB712">
        <v>876.222171428571</v>
      </c>
      <c r="EC712">
        <v>-3.89466927592877</v>
      </c>
      <c r="ED712">
        <v>0.441170034322009</v>
      </c>
      <c r="EE712">
        <v>1</v>
      </c>
      <c r="EF712">
        <v>7.85076829268293</v>
      </c>
      <c r="EG712">
        <v>0.36917707317076</v>
      </c>
      <c r="EH712">
        <v>0.037069312198113</v>
      </c>
      <c r="EI712">
        <v>0</v>
      </c>
      <c r="EJ712">
        <v>2</v>
      </c>
      <c r="EK712">
        <v>3</v>
      </c>
      <c r="EL712" t="s">
        <v>340</v>
      </c>
      <c r="EM712">
        <v>100</v>
      </c>
      <c r="EN712">
        <v>100</v>
      </c>
      <c r="EO712">
        <v>2.128</v>
      </c>
      <c r="EP712">
        <v>0.1222</v>
      </c>
      <c r="EQ712">
        <v>1.36772170046793</v>
      </c>
      <c r="ER712">
        <v>0.00225868272383977</v>
      </c>
      <c r="ES712">
        <v>-9.96746185667655e-07</v>
      </c>
      <c r="ET712">
        <v>2.83711317370827e-10</v>
      </c>
      <c r="EU712">
        <v>-0.063082517618382</v>
      </c>
      <c r="EV712">
        <v>-0.00217948432402501</v>
      </c>
      <c r="EW712">
        <v>0.000453263451741206</v>
      </c>
      <c r="EX712">
        <v>-1.16319206543697e-06</v>
      </c>
      <c r="EY712">
        <v>-2</v>
      </c>
      <c r="EZ712">
        <v>2196</v>
      </c>
      <c r="FA712">
        <v>1</v>
      </c>
      <c r="FB712">
        <v>25</v>
      </c>
      <c r="FC712">
        <v>24.2</v>
      </c>
      <c r="FD712">
        <v>24.1</v>
      </c>
      <c r="FE712">
        <v>18</v>
      </c>
      <c r="FF712">
        <v>953.96</v>
      </c>
      <c r="FG712">
        <v>443.747</v>
      </c>
      <c r="FH712">
        <v>47.2325</v>
      </c>
      <c r="FI712">
        <v>26.4886</v>
      </c>
      <c r="FJ712">
        <v>30.0006</v>
      </c>
      <c r="FK712">
        <v>26.1924</v>
      </c>
      <c r="FL712">
        <v>26.1831</v>
      </c>
      <c r="FM712">
        <v>25.5672</v>
      </c>
      <c r="FN712">
        <v>14.8588</v>
      </c>
      <c r="FO712">
        <v>1.15181</v>
      </c>
      <c r="FP712">
        <v>47.5</v>
      </c>
      <c r="FQ712">
        <v>420</v>
      </c>
      <c r="FR712">
        <v>15.8524</v>
      </c>
      <c r="FS712">
        <v>101.343</v>
      </c>
      <c r="FT712">
        <v>101.933</v>
      </c>
    </row>
    <row r="713" spans="1:176">
      <c r="A713">
        <v>697</v>
      </c>
      <c r="B713">
        <v>1626127706.6</v>
      </c>
      <c r="C713">
        <v>1392.09999990463</v>
      </c>
      <c r="D713" t="s">
        <v>1688</v>
      </c>
      <c r="E713" t="s">
        <v>1689</v>
      </c>
      <c r="F713">
        <v>1</v>
      </c>
      <c r="I713">
        <v>1626127705.6</v>
      </c>
      <c r="J713">
        <f>(K713)/1000</f>
        <v>0</v>
      </c>
      <c r="K713">
        <f>1000*CC713*AI713*(BY713-BZ713)/(100*BR713*(1000-AI713*BY713))</f>
        <v>0</v>
      </c>
      <c r="L713">
        <f>CC713*AI713*(BX713-BW713*(1000-AI713*BZ713)/(1000-AI713*BY713))/(100*BR713)</f>
        <v>0</v>
      </c>
      <c r="M713">
        <f>BW713 - IF(AI713&gt;1, L713*BR713*100.0/(AK713*CK713), 0)</f>
        <v>0</v>
      </c>
      <c r="N713">
        <f>((T713-J713/2)*M713-L713)/(T713+J713/2)</f>
        <v>0</v>
      </c>
      <c r="O713">
        <f>N713*(CD713+CE713)/1000.0</f>
        <v>0</v>
      </c>
      <c r="P713">
        <f>(BW713 - IF(AI713&gt;1, L713*BR713*100.0/(AK713*CK713), 0))*(CD713+CE713)/1000.0</f>
        <v>0</v>
      </c>
      <c r="Q713">
        <f>2.0/((1/S713-1/R713)+SIGN(S713)*SQRT((1/S713-1/R713)*(1/S713-1/R713) + 4*BS713/((BS713+1)*(BS713+1))*(2*1/S713*1/R713-1/R713*1/R713)))</f>
        <v>0</v>
      </c>
      <c r="R713">
        <f>IF(LEFT(BT713,1)&lt;&gt;"0",IF(LEFT(BT713,1)="1",3.0,BU713),$D$5+$E$5*(CK713*CD713/($K$5*1000))+$F$5*(CK713*CD713/($K$5*1000))*MAX(MIN(BR713,$J$5),$I$5)*MAX(MIN(BR713,$J$5),$I$5)+$G$5*MAX(MIN(BR713,$J$5),$I$5)*(CK713*CD713/($K$5*1000))+$H$5*(CK713*CD713/($K$5*1000))*(CK713*CD713/($K$5*1000)))</f>
        <v>0</v>
      </c>
      <c r="S713">
        <f>J713*(1000-(1000*0.61365*exp(17.502*W713/(240.97+W713))/(CD713+CE713)+BY713)/2)/(1000*0.61365*exp(17.502*W713/(240.97+W713))/(CD713+CE713)-BY713)</f>
        <v>0</v>
      </c>
      <c r="T713">
        <f>1/((BS713+1)/(Q713/1.6)+1/(R713/1.37)) + BS713/((BS713+1)/(Q713/1.6) + BS713/(R713/1.37))</f>
        <v>0</v>
      </c>
      <c r="U713">
        <f>(BN713*BQ713)</f>
        <v>0</v>
      </c>
      <c r="V713">
        <f>(CF713+(U713+2*0.95*5.67E-8*(((CF713+$B$7)+273)^4-(CF713+273)^4)-44100*J713)/(1.84*29.3*R713+8*0.95*5.67E-8*(CF713+273)^3))</f>
        <v>0</v>
      </c>
      <c r="W713">
        <f>($C$7*CG713+$D$7*CH713+$E$7*V713)</f>
        <v>0</v>
      </c>
      <c r="X713">
        <f>0.61365*exp(17.502*W713/(240.97+W713))</f>
        <v>0</v>
      </c>
      <c r="Y713">
        <f>(Z713/AA713*100)</f>
        <v>0</v>
      </c>
      <c r="Z713">
        <f>BY713*(CD713+CE713)/1000</f>
        <v>0</v>
      </c>
      <c r="AA713">
        <f>0.61365*exp(17.502*CF713/(240.97+CF713))</f>
        <v>0</v>
      </c>
      <c r="AB713">
        <f>(X713-BY713*(CD713+CE713)/1000)</f>
        <v>0</v>
      </c>
      <c r="AC713">
        <f>(-J713*44100)</f>
        <v>0</v>
      </c>
      <c r="AD713">
        <f>2*29.3*R713*0.92*(CF713-W713)</f>
        <v>0</v>
      </c>
      <c r="AE713">
        <f>2*0.95*5.67E-8*(((CF713+$B$7)+273)^4-(W713+273)^4)</f>
        <v>0</v>
      </c>
      <c r="AF713">
        <f>U713+AE713+AC713+AD713</f>
        <v>0</v>
      </c>
      <c r="AG713">
        <v>4</v>
      </c>
      <c r="AH713">
        <v>0</v>
      </c>
      <c r="AI713">
        <f>IF(AG713*$H$13&gt;=AK713,1.0,(AK713/(AK713-AG713*$H$13)))</f>
        <v>0</v>
      </c>
      <c r="AJ713">
        <f>(AI713-1)*100</f>
        <v>0</v>
      </c>
      <c r="AK713">
        <f>MAX(0,($B$13+$C$13*CK713)/(1+$D$13*CK713)*CD713/(CF713+273)*$E$13)</f>
        <v>0</v>
      </c>
      <c r="AL713" t="s">
        <v>292</v>
      </c>
      <c r="AM713" t="s">
        <v>292</v>
      </c>
      <c r="AN713">
        <v>0</v>
      </c>
      <c r="AO713">
        <v>0</v>
      </c>
      <c r="AP713">
        <f>1-AN713/AO713</f>
        <v>0</v>
      </c>
      <c r="AQ713">
        <v>0</v>
      </c>
      <c r="AR713" t="s">
        <v>292</v>
      </c>
      <c r="AS713" t="s">
        <v>292</v>
      </c>
      <c r="AT713">
        <v>0</v>
      </c>
      <c r="AU713">
        <v>0</v>
      </c>
      <c r="AV713">
        <f>1-AT713/AU713</f>
        <v>0</v>
      </c>
      <c r="AW713">
        <v>0.5</v>
      </c>
      <c r="AX713">
        <f>BO713</f>
        <v>0</v>
      </c>
      <c r="AY713">
        <f>L713</f>
        <v>0</v>
      </c>
      <c r="AZ713">
        <f>AV713*AW713*AX713</f>
        <v>0</v>
      </c>
      <c r="BA713">
        <f>(AY713-AQ713)/AX713</f>
        <v>0</v>
      </c>
      <c r="BB713">
        <f>(AO713-AU713)/AU713</f>
        <v>0</v>
      </c>
      <c r="BC713">
        <f>AN713/(AP713+AN713/AU713)</f>
        <v>0</v>
      </c>
      <c r="BD713" t="s">
        <v>292</v>
      </c>
      <c r="BE713">
        <v>0</v>
      </c>
      <c r="BF713">
        <f>IF(BE713&lt;&gt;0, BE713, BC713)</f>
        <v>0</v>
      </c>
      <c r="BG713">
        <f>1-BF713/AU713</f>
        <v>0</v>
      </c>
      <c r="BH713">
        <f>(AU713-AT713)/(AU713-BF713)</f>
        <v>0</v>
      </c>
      <c r="BI713">
        <f>(AO713-AU713)/(AO713-BF713)</f>
        <v>0</v>
      </c>
      <c r="BJ713">
        <f>(AU713-AT713)/(AU713-AN713)</f>
        <v>0</v>
      </c>
      <c r="BK713">
        <f>(AO713-AU713)/(AO713-AN713)</f>
        <v>0</v>
      </c>
      <c r="BL713">
        <f>(BH713*BF713/AT713)</f>
        <v>0</v>
      </c>
      <c r="BM713">
        <f>(1-BL713)</f>
        <v>0</v>
      </c>
      <c r="BN713">
        <f>$B$11*CL713+$C$11*CM713+$F$11*CN713*(1-CQ713)</f>
        <v>0</v>
      </c>
      <c r="BO713">
        <f>BN713*BP713</f>
        <v>0</v>
      </c>
      <c r="BP713">
        <f>($B$11*$D$9+$C$11*$D$9+$F$11*((DA713+CS713)/MAX(DA713+CS713+DB713, 0.1)*$I$9+DB713/MAX(DA713+CS713+DB713, 0.1)*$J$9))/($B$11+$C$11+$F$11)</f>
        <v>0</v>
      </c>
      <c r="BQ713">
        <f>($B$11*$K$9+$C$11*$K$9+$F$11*((DA713+CS713)/MAX(DA713+CS713+DB713, 0.1)*$P$9+DB713/MAX(DA713+CS713+DB713, 0.1)*$Q$9))/($B$11+$C$11+$F$11)</f>
        <v>0</v>
      </c>
      <c r="BR713">
        <v>6</v>
      </c>
      <c r="BS713">
        <v>0.5</v>
      </c>
      <c r="BT713" t="s">
        <v>293</v>
      </c>
      <c r="BU713">
        <v>2</v>
      </c>
      <c r="BV713">
        <v>1626127705.6</v>
      </c>
      <c r="BW713">
        <v>400.958333333333</v>
      </c>
      <c r="BX713">
        <v>419.966</v>
      </c>
      <c r="BY713">
        <v>23.7067</v>
      </c>
      <c r="BZ713">
        <v>15.7988</v>
      </c>
      <c r="CA713">
        <v>398.830333333333</v>
      </c>
      <c r="CB713">
        <v>23.5843666666667</v>
      </c>
      <c r="CC713">
        <v>900.015333333333</v>
      </c>
      <c r="CD713">
        <v>100.77</v>
      </c>
      <c r="CE713">
        <v>0.114776666666667</v>
      </c>
      <c r="CF713">
        <v>38.6074666666667</v>
      </c>
      <c r="CG713">
        <v>35.6724333333333</v>
      </c>
      <c r="CH713">
        <v>999.9</v>
      </c>
      <c r="CI713">
        <v>0</v>
      </c>
      <c r="CJ713">
        <v>0</v>
      </c>
      <c r="CK713">
        <v>9984.58333333333</v>
      </c>
      <c r="CL713">
        <v>0</v>
      </c>
      <c r="CM713">
        <v>0.221023</v>
      </c>
      <c r="CN713">
        <v>1459.99333333333</v>
      </c>
      <c r="CO713">
        <v>0.972998666666667</v>
      </c>
      <c r="CP713">
        <v>0.0270013333333333</v>
      </c>
      <c r="CQ713">
        <v>0</v>
      </c>
      <c r="CR713">
        <v>875.374333333333</v>
      </c>
      <c r="CS713">
        <v>4.99999</v>
      </c>
      <c r="CT713">
        <v>12933.9</v>
      </c>
      <c r="CU713">
        <v>12728.2666666667</v>
      </c>
      <c r="CV713">
        <v>42.562</v>
      </c>
      <c r="CW713">
        <v>43.625</v>
      </c>
      <c r="CX713">
        <v>43.25</v>
      </c>
      <c r="CY713">
        <v>43.437</v>
      </c>
      <c r="CZ713">
        <v>45.562</v>
      </c>
      <c r="DA713">
        <v>1415.70333333333</v>
      </c>
      <c r="DB713">
        <v>39.29</v>
      </c>
      <c r="DC713">
        <v>0</v>
      </c>
      <c r="DD713">
        <v>1626127716.1</v>
      </c>
      <c r="DE713">
        <v>0</v>
      </c>
      <c r="DF713">
        <v>875.854769230769</v>
      </c>
      <c r="DG713">
        <v>-4.2887521389681</v>
      </c>
      <c r="DH713">
        <v>-69.7162392913424</v>
      </c>
      <c r="DI713">
        <v>12941.7923076923</v>
      </c>
      <c r="DJ713">
        <v>15</v>
      </c>
      <c r="DK713">
        <v>1626126261</v>
      </c>
      <c r="DL713" t="s">
        <v>294</v>
      </c>
      <c r="DM713">
        <v>1626126255</v>
      </c>
      <c r="DN713">
        <v>1626126261</v>
      </c>
      <c r="DO713">
        <v>7</v>
      </c>
      <c r="DP713">
        <v>0.339</v>
      </c>
      <c r="DQ713">
        <v>0.02</v>
      </c>
      <c r="DR713">
        <v>2.158</v>
      </c>
      <c r="DS713">
        <v>-0.064</v>
      </c>
      <c r="DT713">
        <v>420</v>
      </c>
      <c r="DU713">
        <v>4</v>
      </c>
      <c r="DV713">
        <v>0.09</v>
      </c>
      <c r="DW713">
        <v>0.05</v>
      </c>
      <c r="DX713">
        <v>-19.0143243902439</v>
      </c>
      <c r="DY713">
        <v>-0.149144947735237</v>
      </c>
      <c r="DZ713">
        <v>0.0308294741811588</v>
      </c>
      <c r="EA713">
        <v>1</v>
      </c>
      <c r="EB713">
        <v>876.083272727273</v>
      </c>
      <c r="EC713">
        <v>-3.89235358742587</v>
      </c>
      <c r="ED713">
        <v>0.416812236830154</v>
      </c>
      <c r="EE713">
        <v>1</v>
      </c>
      <c r="EF713">
        <v>7.86069902439024</v>
      </c>
      <c r="EG713">
        <v>0.364890104529634</v>
      </c>
      <c r="EH713">
        <v>0.0367125392817169</v>
      </c>
      <c r="EI713">
        <v>0</v>
      </c>
      <c r="EJ713">
        <v>2</v>
      </c>
      <c r="EK713">
        <v>3</v>
      </c>
      <c r="EL713" t="s">
        <v>340</v>
      </c>
      <c r="EM713">
        <v>100</v>
      </c>
      <c r="EN713">
        <v>100</v>
      </c>
      <c r="EO713">
        <v>2.128</v>
      </c>
      <c r="EP713">
        <v>0.1226</v>
      </c>
      <c r="EQ713">
        <v>1.36772170046793</v>
      </c>
      <c r="ER713">
        <v>0.00225868272383977</v>
      </c>
      <c r="ES713">
        <v>-9.96746185667655e-07</v>
      </c>
      <c r="ET713">
        <v>2.83711317370827e-10</v>
      </c>
      <c r="EU713">
        <v>-0.063082517618382</v>
      </c>
      <c r="EV713">
        <v>-0.00217948432402501</v>
      </c>
      <c r="EW713">
        <v>0.000453263451741206</v>
      </c>
      <c r="EX713">
        <v>-1.16319206543697e-06</v>
      </c>
      <c r="EY713">
        <v>-2</v>
      </c>
      <c r="EZ713">
        <v>2196</v>
      </c>
      <c r="FA713">
        <v>1</v>
      </c>
      <c r="FB713">
        <v>25</v>
      </c>
      <c r="FC713">
        <v>24.2</v>
      </c>
      <c r="FD713">
        <v>24.1</v>
      </c>
      <c r="FE713">
        <v>18</v>
      </c>
      <c r="FF713">
        <v>953.909</v>
      </c>
      <c r="FG713">
        <v>443.8</v>
      </c>
      <c r="FH713">
        <v>47.2507</v>
      </c>
      <c r="FI713">
        <v>26.492</v>
      </c>
      <c r="FJ713">
        <v>30.0007</v>
      </c>
      <c r="FK713">
        <v>26.1954</v>
      </c>
      <c r="FL713">
        <v>26.1859</v>
      </c>
      <c r="FM713">
        <v>25.5666</v>
      </c>
      <c r="FN713">
        <v>14.8588</v>
      </c>
      <c r="FO713">
        <v>1.15181</v>
      </c>
      <c r="FP713">
        <v>47.5</v>
      </c>
      <c r="FQ713">
        <v>420</v>
      </c>
      <c r="FR713">
        <v>15.9293</v>
      </c>
      <c r="FS713">
        <v>101.342</v>
      </c>
      <c r="FT713">
        <v>101.932</v>
      </c>
    </row>
    <row r="714" spans="1:176">
      <c r="A714">
        <v>698</v>
      </c>
      <c r="B714">
        <v>1626127708.6</v>
      </c>
      <c r="C714">
        <v>1394.09999990463</v>
      </c>
      <c r="D714" t="s">
        <v>1690</v>
      </c>
      <c r="E714" t="s">
        <v>1691</v>
      </c>
      <c r="F714">
        <v>1</v>
      </c>
      <c r="I714">
        <v>1626127707.6</v>
      </c>
      <c r="J714">
        <f>(K714)/1000</f>
        <v>0</v>
      </c>
      <c r="K714">
        <f>1000*CC714*AI714*(BY714-BZ714)/(100*BR714*(1000-AI714*BY714))</f>
        <v>0</v>
      </c>
      <c r="L714">
        <f>CC714*AI714*(BX714-BW714*(1000-AI714*BZ714)/(1000-AI714*BY714))/(100*BR714)</f>
        <v>0</v>
      </c>
      <c r="M714">
        <f>BW714 - IF(AI714&gt;1, L714*BR714*100.0/(AK714*CK714), 0)</f>
        <v>0</v>
      </c>
      <c r="N714">
        <f>((T714-J714/2)*M714-L714)/(T714+J714/2)</f>
        <v>0</v>
      </c>
      <c r="O714">
        <f>N714*(CD714+CE714)/1000.0</f>
        <v>0</v>
      </c>
      <c r="P714">
        <f>(BW714 - IF(AI714&gt;1, L714*BR714*100.0/(AK714*CK714), 0))*(CD714+CE714)/1000.0</f>
        <v>0</v>
      </c>
      <c r="Q714">
        <f>2.0/((1/S714-1/R714)+SIGN(S714)*SQRT((1/S714-1/R714)*(1/S714-1/R714) + 4*BS714/((BS714+1)*(BS714+1))*(2*1/S714*1/R714-1/R714*1/R714)))</f>
        <v>0</v>
      </c>
      <c r="R714">
        <f>IF(LEFT(BT714,1)&lt;&gt;"0",IF(LEFT(BT714,1)="1",3.0,BU714),$D$5+$E$5*(CK714*CD714/($K$5*1000))+$F$5*(CK714*CD714/($K$5*1000))*MAX(MIN(BR714,$J$5),$I$5)*MAX(MIN(BR714,$J$5),$I$5)+$G$5*MAX(MIN(BR714,$J$5),$I$5)*(CK714*CD714/($K$5*1000))+$H$5*(CK714*CD714/($K$5*1000))*(CK714*CD714/($K$5*1000)))</f>
        <v>0</v>
      </c>
      <c r="S714">
        <f>J714*(1000-(1000*0.61365*exp(17.502*W714/(240.97+W714))/(CD714+CE714)+BY714)/2)/(1000*0.61365*exp(17.502*W714/(240.97+W714))/(CD714+CE714)-BY714)</f>
        <v>0</v>
      </c>
      <c r="T714">
        <f>1/((BS714+1)/(Q714/1.6)+1/(R714/1.37)) + BS714/((BS714+1)/(Q714/1.6) + BS714/(R714/1.37))</f>
        <v>0</v>
      </c>
      <c r="U714">
        <f>(BN714*BQ714)</f>
        <v>0</v>
      </c>
      <c r="V714">
        <f>(CF714+(U714+2*0.95*5.67E-8*(((CF714+$B$7)+273)^4-(CF714+273)^4)-44100*J714)/(1.84*29.3*R714+8*0.95*5.67E-8*(CF714+273)^3))</f>
        <v>0</v>
      </c>
      <c r="W714">
        <f>($C$7*CG714+$D$7*CH714+$E$7*V714)</f>
        <v>0</v>
      </c>
      <c r="X714">
        <f>0.61365*exp(17.502*W714/(240.97+W714))</f>
        <v>0</v>
      </c>
      <c r="Y714">
        <f>(Z714/AA714*100)</f>
        <v>0</v>
      </c>
      <c r="Z714">
        <f>BY714*(CD714+CE714)/1000</f>
        <v>0</v>
      </c>
      <c r="AA714">
        <f>0.61365*exp(17.502*CF714/(240.97+CF714))</f>
        <v>0</v>
      </c>
      <c r="AB714">
        <f>(X714-BY714*(CD714+CE714)/1000)</f>
        <v>0</v>
      </c>
      <c r="AC714">
        <f>(-J714*44100)</f>
        <v>0</v>
      </c>
      <c r="AD714">
        <f>2*29.3*R714*0.92*(CF714-W714)</f>
        <v>0</v>
      </c>
      <c r="AE714">
        <f>2*0.95*5.67E-8*(((CF714+$B$7)+273)^4-(W714+273)^4)</f>
        <v>0</v>
      </c>
      <c r="AF714">
        <f>U714+AE714+AC714+AD714</f>
        <v>0</v>
      </c>
      <c r="AG714">
        <v>4</v>
      </c>
      <c r="AH714">
        <v>0</v>
      </c>
      <c r="AI714">
        <f>IF(AG714*$H$13&gt;=AK714,1.0,(AK714/(AK714-AG714*$H$13)))</f>
        <v>0</v>
      </c>
      <c r="AJ714">
        <f>(AI714-1)*100</f>
        <v>0</v>
      </c>
      <c r="AK714">
        <f>MAX(0,($B$13+$C$13*CK714)/(1+$D$13*CK714)*CD714/(CF714+273)*$E$13)</f>
        <v>0</v>
      </c>
      <c r="AL714" t="s">
        <v>292</v>
      </c>
      <c r="AM714" t="s">
        <v>292</v>
      </c>
      <c r="AN714">
        <v>0</v>
      </c>
      <c r="AO714">
        <v>0</v>
      </c>
      <c r="AP714">
        <f>1-AN714/AO714</f>
        <v>0</v>
      </c>
      <c r="AQ714">
        <v>0</v>
      </c>
      <c r="AR714" t="s">
        <v>292</v>
      </c>
      <c r="AS714" t="s">
        <v>292</v>
      </c>
      <c r="AT714">
        <v>0</v>
      </c>
      <c r="AU714">
        <v>0</v>
      </c>
      <c r="AV714">
        <f>1-AT714/AU714</f>
        <v>0</v>
      </c>
      <c r="AW714">
        <v>0.5</v>
      </c>
      <c r="AX714">
        <f>BO714</f>
        <v>0</v>
      </c>
      <c r="AY714">
        <f>L714</f>
        <v>0</v>
      </c>
      <c r="AZ714">
        <f>AV714*AW714*AX714</f>
        <v>0</v>
      </c>
      <c r="BA714">
        <f>(AY714-AQ714)/AX714</f>
        <v>0</v>
      </c>
      <c r="BB714">
        <f>(AO714-AU714)/AU714</f>
        <v>0</v>
      </c>
      <c r="BC714">
        <f>AN714/(AP714+AN714/AU714)</f>
        <v>0</v>
      </c>
      <c r="BD714" t="s">
        <v>292</v>
      </c>
      <c r="BE714">
        <v>0</v>
      </c>
      <c r="BF714">
        <f>IF(BE714&lt;&gt;0, BE714, BC714)</f>
        <v>0</v>
      </c>
      <c r="BG714">
        <f>1-BF714/AU714</f>
        <v>0</v>
      </c>
      <c r="BH714">
        <f>(AU714-AT714)/(AU714-BF714)</f>
        <v>0</v>
      </c>
      <c r="BI714">
        <f>(AO714-AU714)/(AO714-BF714)</f>
        <v>0</v>
      </c>
      <c r="BJ714">
        <f>(AU714-AT714)/(AU714-AN714)</f>
        <v>0</v>
      </c>
      <c r="BK714">
        <f>(AO714-AU714)/(AO714-AN714)</f>
        <v>0</v>
      </c>
      <c r="BL714">
        <f>(BH714*BF714/AT714)</f>
        <v>0</v>
      </c>
      <c r="BM714">
        <f>(1-BL714)</f>
        <v>0</v>
      </c>
      <c r="BN714">
        <f>$B$11*CL714+$C$11*CM714+$F$11*CN714*(1-CQ714)</f>
        <v>0</v>
      </c>
      <c r="BO714">
        <f>BN714*BP714</f>
        <v>0</v>
      </c>
      <c r="BP714">
        <f>($B$11*$D$9+$C$11*$D$9+$F$11*((DA714+CS714)/MAX(DA714+CS714+DB714, 0.1)*$I$9+DB714/MAX(DA714+CS714+DB714, 0.1)*$J$9))/($B$11+$C$11+$F$11)</f>
        <v>0</v>
      </c>
      <c r="BQ714">
        <f>($B$11*$K$9+$C$11*$K$9+$F$11*((DA714+CS714)/MAX(DA714+CS714+DB714, 0.1)*$P$9+DB714/MAX(DA714+CS714+DB714, 0.1)*$Q$9))/($B$11+$C$11+$F$11)</f>
        <v>0</v>
      </c>
      <c r="BR714">
        <v>6</v>
      </c>
      <c r="BS714">
        <v>0.5</v>
      </c>
      <c r="BT714" t="s">
        <v>293</v>
      </c>
      <c r="BU714">
        <v>2</v>
      </c>
      <c r="BV714">
        <v>1626127707.6</v>
      </c>
      <c r="BW714">
        <v>400.955333333333</v>
      </c>
      <c r="BX714">
        <v>420.003333333333</v>
      </c>
      <c r="BY714">
        <v>23.7302666666667</v>
      </c>
      <c r="BZ714">
        <v>15.8092333333333</v>
      </c>
      <c r="CA714">
        <v>398.827333333333</v>
      </c>
      <c r="CB714">
        <v>23.6075</v>
      </c>
      <c r="CC714">
        <v>900.008333333333</v>
      </c>
      <c r="CD714">
        <v>100.77</v>
      </c>
      <c r="CE714">
        <v>0.114635333333333</v>
      </c>
      <c r="CF714">
        <v>38.6257333333333</v>
      </c>
      <c r="CG714">
        <v>35.6935</v>
      </c>
      <c r="CH714">
        <v>999.9</v>
      </c>
      <c r="CI714">
        <v>0</v>
      </c>
      <c r="CJ714">
        <v>0</v>
      </c>
      <c r="CK714">
        <v>9977.91333333334</v>
      </c>
      <c r="CL714">
        <v>0</v>
      </c>
      <c r="CM714">
        <v>0.221023</v>
      </c>
      <c r="CN714">
        <v>1459.98333333333</v>
      </c>
      <c r="CO714">
        <v>0.972998666666667</v>
      </c>
      <c r="CP714">
        <v>0.0270013333333333</v>
      </c>
      <c r="CQ714">
        <v>0</v>
      </c>
      <c r="CR714">
        <v>875.354666666667</v>
      </c>
      <c r="CS714">
        <v>4.99999</v>
      </c>
      <c r="CT714">
        <v>12933.8666666667</v>
      </c>
      <c r="CU714">
        <v>12728.1666666667</v>
      </c>
      <c r="CV714">
        <v>42.562</v>
      </c>
      <c r="CW714">
        <v>43.583</v>
      </c>
      <c r="CX714">
        <v>43.25</v>
      </c>
      <c r="CY714">
        <v>43.437</v>
      </c>
      <c r="CZ714">
        <v>45.562</v>
      </c>
      <c r="DA714">
        <v>1415.69333333333</v>
      </c>
      <c r="DB714">
        <v>39.29</v>
      </c>
      <c r="DC714">
        <v>0</v>
      </c>
      <c r="DD714">
        <v>1626127717.9</v>
      </c>
      <c r="DE714">
        <v>0</v>
      </c>
      <c r="DF714">
        <v>875.72952</v>
      </c>
      <c r="DG714">
        <v>-4.46338461551748</v>
      </c>
      <c r="DH714">
        <v>-68.9923075944601</v>
      </c>
      <c r="DI714">
        <v>12939.768</v>
      </c>
      <c r="DJ714">
        <v>15</v>
      </c>
      <c r="DK714">
        <v>1626126261</v>
      </c>
      <c r="DL714" t="s">
        <v>294</v>
      </c>
      <c r="DM714">
        <v>1626126255</v>
      </c>
      <c r="DN714">
        <v>1626126261</v>
      </c>
      <c r="DO714">
        <v>7</v>
      </c>
      <c r="DP714">
        <v>0.339</v>
      </c>
      <c r="DQ714">
        <v>0.02</v>
      </c>
      <c r="DR714">
        <v>2.158</v>
      </c>
      <c r="DS714">
        <v>-0.064</v>
      </c>
      <c r="DT714">
        <v>420</v>
      </c>
      <c r="DU714">
        <v>4</v>
      </c>
      <c r="DV714">
        <v>0.09</v>
      </c>
      <c r="DW714">
        <v>0.05</v>
      </c>
      <c r="DX714">
        <v>-19.0187073170732</v>
      </c>
      <c r="DY714">
        <v>-0.129430662020874</v>
      </c>
      <c r="DZ714">
        <v>0.0303501066036132</v>
      </c>
      <c r="EA714">
        <v>1</v>
      </c>
      <c r="EB714">
        <v>875.952060606061</v>
      </c>
      <c r="EC714">
        <v>-4.0641636970737</v>
      </c>
      <c r="ED714">
        <v>0.434808766003603</v>
      </c>
      <c r="EE714">
        <v>1</v>
      </c>
      <c r="EF714">
        <v>7.87204268292683</v>
      </c>
      <c r="EG714">
        <v>0.335121114982601</v>
      </c>
      <c r="EH714">
        <v>0.0339084246690054</v>
      </c>
      <c r="EI714">
        <v>0</v>
      </c>
      <c r="EJ714">
        <v>2</v>
      </c>
      <c r="EK714">
        <v>3</v>
      </c>
      <c r="EL714" t="s">
        <v>340</v>
      </c>
      <c r="EM714">
        <v>100</v>
      </c>
      <c r="EN714">
        <v>100</v>
      </c>
      <c r="EO714">
        <v>2.128</v>
      </c>
      <c r="EP714">
        <v>0.1229</v>
      </c>
      <c r="EQ714">
        <v>1.36772170046793</v>
      </c>
      <c r="ER714">
        <v>0.00225868272383977</v>
      </c>
      <c r="ES714">
        <v>-9.96746185667655e-07</v>
      </c>
      <c r="ET714">
        <v>2.83711317370827e-10</v>
      </c>
      <c r="EU714">
        <v>-0.063082517618382</v>
      </c>
      <c r="EV714">
        <v>-0.00217948432402501</v>
      </c>
      <c r="EW714">
        <v>0.000453263451741206</v>
      </c>
      <c r="EX714">
        <v>-1.16319206543697e-06</v>
      </c>
      <c r="EY714">
        <v>-2</v>
      </c>
      <c r="EZ714">
        <v>2196</v>
      </c>
      <c r="FA714">
        <v>1</v>
      </c>
      <c r="FB714">
        <v>25</v>
      </c>
      <c r="FC714">
        <v>24.2</v>
      </c>
      <c r="FD714">
        <v>24.1</v>
      </c>
      <c r="FE714">
        <v>18</v>
      </c>
      <c r="FF714">
        <v>954.118</v>
      </c>
      <c r="FG714">
        <v>443.949</v>
      </c>
      <c r="FH714">
        <v>47.2679</v>
      </c>
      <c r="FI714">
        <v>26.4954</v>
      </c>
      <c r="FJ714">
        <v>30.0006</v>
      </c>
      <c r="FK714">
        <v>26.1984</v>
      </c>
      <c r="FL714">
        <v>26.1891</v>
      </c>
      <c r="FM714">
        <v>25.568</v>
      </c>
      <c r="FN714">
        <v>14.5597</v>
      </c>
      <c r="FO714">
        <v>1.15181</v>
      </c>
      <c r="FP714">
        <v>47.5</v>
      </c>
      <c r="FQ714">
        <v>420</v>
      </c>
      <c r="FR714">
        <v>15.9448</v>
      </c>
      <c r="FS714">
        <v>101.341</v>
      </c>
      <c r="FT714">
        <v>101.932</v>
      </c>
    </row>
    <row r="715" spans="1:176">
      <c r="A715">
        <v>699</v>
      </c>
      <c r="B715">
        <v>1626127710.6</v>
      </c>
      <c r="C715">
        <v>1396.09999990463</v>
      </c>
      <c r="D715" t="s">
        <v>1692</v>
      </c>
      <c r="E715" t="s">
        <v>1693</v>
      </c>
      <c r="F715">
        <v>1</v>
      </c>
      <c r="I715">
        <v>1626127709.6</v>
      </c>
      <c r="J715">
        <f>(K715)/1000</f>
        <v>0</v>
      </c>
      <c r="K715">
        <f>1000*CC715*AI715*(BY715-BZ715)/(100*BR715*(1000-AI715*BY715))</f>
        <v>0</v>
      </c>
      <c r="L715">
        <f>CC715*AI715*(BX715-BW715*(1000-AI715*BZ715)/(1000-AI715*BY715))/(100*BR715)</f>
        <v>0</v>
      </c>
      <c r="M715">
        <f>BW715 - IF(AI715&gt;1, L715*BR715*100.0/(AK715*CK715), 0)</f>
        <v>0</v>
      </c>
      <c r="N715">
        <f>((T715-J715/2)*M715-L715)/(T715+J715/2)</f>
        <v>0</v>
      </c>
      <c r="O715">
        <f>N715*(CD715+CE715)/1000.0</f>
        <v>0</v>
      </c>
      <c r="P715">
        <f>(BW715 - IF(AI715&gt;1, L715*BR715*100.0/(AK715*CK715), 0))*(CD715+CE715)/1000.0</f>
        <v>0</v>
      </c>
      <c r="Q715">
        <f>2.0/((1/S715-1/R715)+SIGN(S715)*SQRT((1/S715-1/R715)*(1/S715-1/R715) + 4*BS715/((BS715+1)*(BS715+1))*(2*1/S715*1/R715-1/R715*1/R715)))</f>
        <v>0</v>
      </c>
      <c r="R715">
        <f>IF(LEFT(BT715,1)&lt;&gt;"0",IF(LEFT(BT715,1)="1",3.0,BU715),$D$5+$E$5*(CK715*CD715/($K$5*1000))+$F$5*(CK715*CD715/($K$5*1000))*MAX(MIN(BR715,$J$5),$I$5)*MAX(MIN(BR715,$J$5),$I$5)+$G$5*MAX(MIN(BR715,$J$5),$I$5)*(CK715*CD715/($K$5*1000))+$H$5*(CK715*CD715/($K$5*1000))*(CK715*CD715/($K$5*1000)))</f>
        <v>0</v>
      </c>
      <c r="S715">
        <f>J715*(1000-(1000*0.61365*exp(17.502*W715/(240.97+W715))/(CD715+CE715)+BY715)/2)/(1000*0.61365*exp(17.502*W715/(240.97+W715))/(CD715+CE715)-BY715)</f>
        <v>0</v>
      </c>
      <c r="T715">
        <f>1/((BS715+1)/(Q715/1.6)+1/(R715/1.37)) + BS715/((BS715+1)/(Q715/1.6) + BS715/(R715/1.37))</f>
        <v>0</v>
      </c>
      <c r="U715">
        <f>(BN715*BQ715)</f>
        <v>0</v>
      </c>
      <c r="V715">
        <f>(CF715+(U715+2*0.95*5.67E-8*(((CF715+$B$7)+273)^4-(CF715+273)^4)-44100*J715)/(1.84*29.3*R715+8*0.95*5.67E-8*(CF715+273)^3))</f>
        <v>0</v>
      </c>
      <c r="W715">
        <f>($C$7*CG715+$D$7*CH715+$E$7*V715)</f>
        <v>0</v>
      </c>
      <c r="X715">
        <f>0.61365*exp(17.502*W715/(240.97+W715))</f>
        <v>0</v>
      </c>
      <c r="Y715">
        <f>(Z715/AA715*100)</f>
        <v>0</v>
      </c>
      <c r="Z715">
        <f>BY715*(CD715+CE715)/1000</f>
        <v>0</v>
      </c>
      <c r="AA715">
        <f>0.61365*exp(17.502*CF715/(240.97+CF715))</f>
        <v>0</v>
      </c>
      <c r="AB715">
        <f>(X715-BY715*(CD715+CE715)/1000)</f>
        <v>0</v>
      </c>
      <c r="AC715">
        <f>(-J715*44100)</f>
        <v>0</v>
      </c>
      <c r="AD715">
        <f>2*29.3*R715*0.92*(CF715-W715)</f>
        <v>0</v>
      </c>
      <c r="AE715">
        <f>2*0.95*5.67E-8*(((CF715+$B$7)+273)^4-(W715+273)^4)</f>
        <v>0</v>
      </c>
      <c r="AF715">
        <f>U715+AE715+AC715+AD715</f>
        <v>0</v>
      </c>
      <c r="AG715">
        <v>4</v>
      </c>
      <c r="AH715">
        <v>0</v>
      </c>
      <c r="AI715">
        <f>IF(AG715*$H$13&gt;=AK715,1.0,(AK715/(AK715-AG715*$H$13)))</f>
        <v>0</v>
      </c>
      <c r="AJ715">
        <f>(AI715-1)*100</f>
        <v>0</v>
      </c>
      <c r="AK715">
        <f>MAX(0,($B$13+$C$13*CK715)/(1+$D$13*CK715)*CD715/(CF715+273)*$E$13)</f>
        <v>0</v>
      </c>
      <c r="AL715" t="s">
        <v>292</v>
      </c>
      <c r="AM715" t="s">
        <v>292</v>
      </c>
      <c r="AN715">
        <v>0</v>
      </c>
      <c r="AO715">
        <v>0</v>
      </c>
      <c r="AP715">
        <f>1-AN715/AO715</f>
        <v>0</v>
      </c>
      <c r="AQ715">
        <v>0</v>
      </c>
      <c r="AR715" t="s">
        <v>292</v>
      </c>
      <c r="AS715" t="s">
        <v>292</v>
      </c>
      <c r="AT715">
        <v>0</v>
      </c>
      <c r="AU715">
        <v>0</v>
      </c>
      <c r="AV715">
        <f>1-AT715/AU715</f>
        <v>0</v>
      </c>
      <c r="AW715">
        <v>0.5</v>
      </c>
      <c r="AX715">
        <f>BO715</f>
        <v>0</v>
      </c>
      <c r="AY715">
        <f>L715</f>
        <v>0</v>
      </c>
      <c r="AZ715">
        <f>AV715*AW715*AX715</f>
        <v>0</v>
      </c>
      <c r="BA715">
        <f>(AY715-AQ715)/AX715</f>
        <v>0</v>
      </c>
      <c r="BB715">
        <f>(AO715-AU715)/AU715</f>
        <v>0</v>
      </c>
      <c r="BC715">
        <f>AN715/(AP715+AN715/AU715)</f>
        <v>0</v>
      </c>
      <c r="BD715" t="s">
        <v>292</v>
      </c>
      <c r="BE715">
        <v>0</v>
      </c>
      <c r="BF715">
        <f>IF(BE715&lt;&gt;0, BE715, BC715)</f>
        <v>0</v>
      </c>
      <c r="BG715">
        <f>1-BF715/AU715</f>
        <v>0</v>
      </c>
      <c r="BH715">
        <f>(AU715-AT715)/(AU715-BF715)</f>
        <v>0</v>
      </c>
      <c r="BI715">
        <f>(AO715-AU715)/(AO715-BF715)</f>
        <v>0</v>
      </c>
      <c r="BJ715">
        <f>(AU715-AT715)/(AU715-AN715)</f>
        <v>0</v>
      </c>
      <c r="BK715">
        <f>(AO715-AU715)/(AO715-AN715)</f>
        <v>0</v>
      </c>
      <c r="BL715">
        <f>(BH715*BF715/AT715)</f>
        <v>0</v>
      </c>
      <c r="BM715">
        <f>(1-BL715)</f>
        <v>0</v>
      </c>
      <c r="BN715">
        <f>$B$11*CL715+$C$11*CM715+$F$11*CN715*(1-CQ715)</f>
        <v>0</v>
      </c>
      <c r="BO715">
        <f>BN715*BP715</f>
        <v>0</v>
      </c>
      <c r="BP715">
        <f>($B$11*$D$9+$C$11*$D$9+$F$11*((DA715+CS715)/MAX(DA715+CS715+DB715, 0.1)*$I$9+DB715/MAX(DA715+CS715+DB715, 0.1)*$J$9))/($B$11+$C$11+$F$11)</f>
        <v>0</v>
      </c>
      <c r="BQ715">
        <f>($B$11*$K$9+$C$11*$K$9+$F$11*((DA715+CS715)/MAX(DA715+CS715+DB715, 0.1)*$P$9+DB715/MAX(DA715+CS715+DB715, 0.1)*$Q$9))/($B$11+$C$11+$F$11)</f>
        <v>0</v>
      </c>
      <c r="BR715">
        <v>6</v>
      </c>
      <c r="BS715">
        <v>0.5</v>
      </c>
      <c r="BT715" t="s">
        <v>293</v>
      </c>
      <c r="BU715">
        <v>2</v>
      </c>
      <c r="BV715">
        <v>1626127709.6</v>
      </c>
      <c r="BW715">
        <v>400.968</v>
      </c>
      <c r="BX715">
        <v>419.966666666667</v>
      </c>
      <c r="BY715">
        <v>23.7526333333333</v>
      </c>
      <c r="BZ715">
        <v>15.8174666666667</v>
      </c>
      <c r="CA715">
        <v>398.84</v>
      </c>
      <c r="CB715">
        <v>23.6294666666667</v>
      </c>
      <c r="CC715">
        <v>899.992333333333</v>
      </c>
      <c r="CD715">
        <v>100.77</v>
      </c>
      <c r="CE715">
        <v>0.114784333333333</v>
      </c>
      <c r="CF715">
        <v>38.6439666666667</v>
      </c>
      <c r="CG715">
        <v>35.7095</v>
      </c>
      <c r="CH715">
        <v>999.9</v>
      </c>
      <c r="CI715">
        <v>0</v>
      </c>
      <c r="CJ715">
        <v>0</v>
      </c>
      <c r="CK715">
        <v>10001.44</v>
      </c>
      <c r="CL715">
        <v>0</v>
      </c>
      <c r="CM715">
        <v>0.221023</v>
      </c>
      <c r="CN715">
        <v>1460.06333333333</v>
      </c>
      <c r="CO715">
        <v>0.973000333333333</v>
      </c>
      <c r="CP715">
        <v>0.0269997666666667</v>
      </c>
      <c r="CQ715">
        <v>0</v>
      </c>
      <c r="CR715">
        <v>875.518333333333</v>
      </c>
      <c r="CS715">
        <v>4.99999</v>
      </c>
      <c r="CT715">
        <v>12933.3</v>
      </c>
      <c r="CU715">
        <v>12728.9333333333</v>
      </c>
      <c r="CV715">
        <v>42.583</v>
      </c>
      <c r="CW715">
        <v>43.625</v>
      </c>
      <c r="CX715">
        <v>43.25</v>
      </c>
      <c r="CY715">
        <v>43.437</v>
      </c>
      <c r="CZ715">
        <v>45.562</v>
      </c>
      <c r="DA715">
        <v>1415.77333333333</v>
      </c>
      <c r="DB715">
        <v>39.29</v>
      </c>
      <c r="DC715">
        <v>0</v>
      </c>
      <c r="DD715">
        <v>1626127719.7</v>
      </c>
      <c r="DE715">
        <v>0</v>
      </c>
      <c r="DF715">
        <v>875.641346153846</v>
      </c>
      <c r="DG715">
        <v>-3.42676923851204</v>
      </c>
      <c r="DH715">
        <v>-65.2341881211231</v>
      </c>
      <c r="DI715">
        <v>12938.2884615385</v>
      </c>
      <c r="DJ715">
        <v>15</v>
      </c>
      <c r="DK715">
        <v>1626126261</v>
      </c>
      <c r="DL715" t="s">
        <v>294</v>
      </c>
      <c r="DM715">
        <v>1626126255</v>
      </c>
      <c r="DN715">
        <v>1626126261</v>
      </c>
      <c r="DO715">
        <v>7</v>
      </c>
      <c r="DP715">
        <v>0.339</v>
      </c>
      <c r="DQ715">
        <v>0.02</v>
      </c>
      <c r="DR715">
        <v>2.158</v>
      </c>
      <c r="DS715">
        <v>-0.064</v>
      </c>
      <c r="DT715">
        <v>420</v>
      </c>
      <c r="DU715">
        <v>4</v>
      </c>
      <c r="DV715">
        <v>0.09</v>
      </c>
      <c r="DW715">
        <v>0.05</v>
      </c>
      <c r="DX715">
        <v>-19.0213609756098</v>
      </c>
      <c r="DY715">
        <v>-0.103822996515708</v>
      </c>
      <c r="DZ715">
        <v>0.0305716023024778</v>
      </c>
      <c r="EA715">
        <v>1</v>
      </c>
      <c r="EB715">
        <v>875.849</v>
      </c>
      <c r="EC715">
        <v>-3.57193737769005</v>
      </c>
      <c r="ED715">
        <v>0.412913411884728</v>
      </c>
      <c r="EE715">
        <v>1</v>
      </c>
      <c r="EF715">
        <v>7.88411317073171</v>
      </c>
      <c r="EG715">
        <v>0.305423205574908</v>
      </c>
      <c r="EH715">
        <v>0.0306684310110278</v>
      </c>
      <c r="EI715">
        <v>0</v>
      </c>
      <c r="EJ715">
        <v>2</v>
      </c>
      <c r="EK715">
        <v>3</v>
      </c>
      <c r="EL715" t="s">
        <v>340</v>
      </c>
      <c r="EM715">
        <v>100</v>
      </c>
      <c r="EN715">
        <v>100</v>
      </c>
      <c r="EO715">
        <v>2.128</v>
      </c>
      <c r="EP715">
        <v>0.1233</v>
      </c>
      <c r="EQ715">
        <v>1.36772170046793</v>
      </c>
      <c r="ER715">
        <v>0.00225868272383977</v>
      </c>
      <c r="ES715">
        <v>-9.96746185667655e-07</v>
      </c>
      <c r="ET715">
        <v>2.83711317370827e-10</v>
      </c>
      <c r="EU715">
        <v>-0.063082517618382</v>
      </c>
      <c r="EV715">
        <v>-0.00217948432402501</v>
      </c>
      <c r="EW715">
        <v>0.000453263451741206</v>
      </c>
      <c r="EX715">
        <v>-1.16319206543697e-06</v>
      </c>
      <c r="EY715">
        <v>-2</v>
      </c>
      <c r="EZ715">
        <v>2196</v>
      </c>
      <c r="FA715">
        <v>1</v>
      </c>
      <c r="FB715">
        <v>25</v>
      </c>
      <c r="FC715">
        <v>24.3</v>
      </c>
      <c r="FD715">
        <v>24.2</v>
      </c>
      <c r="FE715">
        <v>18</v>
      </c>
      <c r="FF715">
        <v>954.167</v>
      </c>
      <c r="FG715">
        <v>443.881</v>
      </c>
      <c r="FH715">
        <v>47.2853</v>
      </c>
      <c r="FI715">
        <v>26.4987</v>
      </c>
      <c r="FJ715">
        <v>30.0007</v>
      </c>
      <c r="FK715">
        <v>26.2012</v>
      </c>
      <c r="FL715">
        <v>26.1919</v>
      </c>
      <c r="FM715">
        <v>25.5702</v>
      </c>
      <c r="FN715">
        <v>14.5597</v>
      </c>
      <c r="FO715">
        <v>1.15181</v>
      </c>
      <c r="FP715">
        <v>47.5</v>
      </c>
      <c r="FQ715">
        <v>420</v>
      </c>
      <c r="FR715">
        <v>15.9418</v>
      </c>
      <c r="FS715">
        <v>101.342</v>
      </c>
      <c r="FT715">
        <v>101.932</v>
      </c>
    </row>
    <row r="716" spans="1:176">
      <c r="A716">
        <v>700</v>
      </c>
      <c r="B716">
        <v>1626127712.6</v>
      </c>
      <c r="C716">
        <v>1398.09999990463</v>
      </c>
      <c r="D716" t="s">
        <v>1694</v>
      </c>
      <c r="E716" t="s">
        <v>1695</v>
      </c>
      <c r="F716">
        <v>1</v>
      </c>
      <c r="I716">
        <v>1626127711.6</v>
      </c>
      <c r="J716">
        <f>(K716)/1000</f>
        <v>0</v>
      </c>
      <c r="K716">
        <f>1000*CC716*AI716*(BY716-BZ716)/(100*BR716*(1000-AI716*BY716))</f>
        <v>0</v>
      </c>
      <c r="L716">
        <f>CC716*AI716*(BX716-BW716*(1000-AI716*BZ716)/(1000-AI716*BY716))/(100*BR716)</f>
        <v>0</v>
      </c>
      <c r="M716">
        <f>BW716 - IF(AI716&gt;1, L716*BR716*100.0/(AK716*CK716), 0)</f>
        <v>0</v>
      </c>
      <c r="N716">
        <f>((T716-J716/2)*M716-L716)/(T716+J716/2)</f>
        <v>0</v>
      </c>
      <c r="O716">
        <f>N716*(CD716+CE716)/1000.0</f>
        <v>0</v>
      </c>
      <c r="P716">
        <f>(BW716 - IF(AI716&gt;1, L716*BR716*100.0/(AK716*CK716), 0))*(CD716+CE716)/1000.0</f>
        <v>0</v>
      </c>
      <c r="Q716">
        <f>2.0/((1/S716-1/R716)+SIGN(S716)*SQRT((1/S716-1/R716)*(1/S716-1/R716) + 4*BS716/((BS716+1)*(BS716+1))*(2*1/S716*1/R716-1/R716*1/R716)))</f>
        <v>0</v>
      </c>
      <c r="R716">
        <f>IF(LEFT(BT716,1)&lt;&gt;"0",IF(LEFT(BT716,1)="1",3.0,BU716),$D$5+$E$5*(CK716*CD716/($K$5*1000))+$F$5*(CK716*CD716/($K$5*1000))*MAX(MIN(BR716,$J$5),$I$5)*MAX(MIN(BR716,$J$5),$I$5)+$G$5*MAX(MIN(BR716,$J$5),$I$5)*(CK716*CD716/($K$5*1000))+$H$5*(CK716*CD716/($K$5*1000))*(CK716*CD716/($K$5*1000)))</f>
        <v>0</v>
      </c>
      <c r="S716">
        <f>J716*(1000-(1000*0.61365*exp(17.502*W716/(240.97+W716))/(CD716+CE716)+BY716)/2)/(1000*0.61365*exp(17.502*W716/(240.97+W716))/(CD716+CE716)-BY716)</f>
        <v>0</v>
      </c>
      <c r="T716">
        <f>1/((BS716+1)/(Q716/1.6)+1/(R716/1.37)) + BS716/((BS716+1)/(Q716/1.6) + BS716/(R716/1.37))</f>
        <v>0</v>
      </c>
      <c r="U716">
        <f>(BN716*BQ716)</f>
        <v>0</v>
      </c>
      <c r="V716">
        <f>(CF716+(U716+2*0.95*5.67E-8*(((CF716+$B$7)+273)^4-(CF716+273)^4)-44100*J716)/(1.84*29.3*R716+8*0.95*5.67E-8*(CF716+273)^3))</f>
        <v>0</v>
      </c>
      <c r="W716">
        <f>($C$7*CG716+$D$7*CH716+$E$7*V716)</f>
        <v>0</v>
      </c>
      <c r="X716">
        <f>0.61365*exp(17.502*W716/(240.97+W716))</f>
        <v>0</v>
      </c>
      <c r="Y716">
        <f>(Z716/AA716*100)</f>
        <v>0</v>
      </c>
      <c r="Z716">
        <f>BY716*(CD716+CE716)/1000</f>
        <v>0</v>
      </c>
      <c r="AA716">
        <f>0.61365*exp(17.502*CF716/(240.97+CF716))</f>
        <v>0</v>
      </c>
      <c r="AB716">
        <f>(X716-BY716*(CD716+CE716)/1000)</f>
        <v>0</v>
      </c>
      <c r="AC716">
        <f>(-J716*44100)</f>
        <v>0</v>
      </c>
      <c r="AD716">
        <f>2*29.3*R716*0.92*(CF716-W716)</f>
        <v>0</v>
      </c>
      <c r="AE716">
        <f>2*0.95*5.67E-8*(((CF716+$B$7)+273)^4-(W716+273)^4)</f>
        <v>0</v>
      </c>
      <c r="AF716">
        <f>U716+AE716+AC716+AD716</f>
        <v>0</v>
      </c>
      <c r="AG716">
        <v>4</v>
      </c>
      <c r="AH716">
        <v>0</v>
      </c>
      <c r="AI716">
        <f>IF(AG716*$H$13&gt;=AK716,1.0,(AK716/(AK716-AG716*$H$13)))</f>
        <v>0</v>
      </c>
      <c r="AJ716">
        <f>(AI716-1)*100</f>
        <v>0</v>
      </c>
      <c r="AK716">
        <f>MAX(0,($B$13+$C$13*CK716)/(1+$D$13*CK716)*CD716/(CF716+273)*$E$13)</f>
        <v>0</v>
      </c>
      <c r="AL716" t="s">
        <v>292</v>
      </c>
      <c r="AM716" t="s">
        <v>292</v>
      </c>
      <c r="AN716">
        <v>0</v>
      </c>
      <c r="AO716">
        <v>0</v>
      </c>
      <c r="AP716">
        <f>1-AN716/AO716</f>
        <v>0</v>
      </c>
      <c r="AQ716">
        <v>0</v>
      </c>
      <c r="AR716" t="s">
        <v>292</v>
      </c>
      <c r="AS716" t="s">
        <v>292</v>
      </c>
      <c r="AT716">
        <v>0</v>
      </c>
      <c r="AU716">
        <v>0</v>
      </c>
      <c r="AV716">
        <f>1-AT716/AU716</f>
        <v>0</v>
      </c>
      <c r="AW716">
        <v>0.5</v>
      </c>
      <c r="AX716">
        <f>BO716</f>
        <v>0</v>
      </c>
      <c r="AY716">
        <f>L716</f>
        <v>0</v>
      </c>
      <c r="AZ716">
        <f>AV716*AW716*AX716</f>
        <v>0</v>
      </c>
      <c r="BA716">
        <f>(AY716-AQ716)/AX716</f>
        <v>0</v>
      </c>
      <c r="BB716">
        <f>(AO716-AU716)/AU716</f>
        <v>0</v>
      </c>
      <c r="BC716">
        <f>AN716/(AP716+AN716/AU716)</f>
        <v>0</v>
      </c>
      <c r="BD716" t="s">
        <v>292</v>
      </c>
      <c r="BE716">
        <v>0</v>
      </c>
      <c r="BF716">
        <f>IF(BE716&lt;&gt;0, BE716, BC716)</f>
        <v>0</v>
      </c>
      <c r="BG716">
        <f>1-BF716/AU716</f>
        <v>0</v>
      </c>
      <c r="BH716">
        <f>(AU716-AT716)/(AU716-BF716)</f>
        <v>0</v>
      </c>
      <c r="BI716">
        <f>(AO716-AU716)/(AO716-BF716)</f>
        <v>0</v>
      </c>
      <c r="BJ716">
        <f>(AU716-AT716)/(AU716-AN716)</f>
        <v>0</v>
      </c>
      <c r="BK716">
        <f>(AO716-AU716)/(AO716-AN716)</f>
        <v>0</v>
      </c>
      <c r="BL716">
        <f>(BH716*BF716/AT716)</f>
        <v>0</v>
      </c>
      <c r="BM716">
        <f>(1-BL716)</f>
        <v>0</v>
      </c>
      <c r="BN716">
        <f>$B$11*CL716+$C$11*CM716+$F$11*CN716*(1-CQ716)</f>
        <v>0</v>
      </c>
      <c r="BO716">
        <f>BN716*BP716</f>
        <v>0</v>
      </c>
      <c r="BP716">
        <f>($B$11*$D$9+$C$11*$D$9+$F$11*((DA716+CS716)/MAX(DA716+CS716+DB716, 0.1)*$I$9+DB716/MAX(DA716+CS716+DB716, 0.1)*$J$9))/($B$11+$C$11+$F$11)</f>
        <v>0</v>
      </c>
      <c r="BQ716">
        <f>($B$11*$K$9+$C$11*$K$9+$F$11*((DA716+CS716)/MAX(DA716+CS716+DB716, 0.1)*$P$9+DB716/MAX(DA716+CS716+DB716, 0.1)*$Q$9))/($B$11+$C$11+$F$11)</f>
        <v>0</v>
      </c>
      <c r="BR716">
        <v>6</v>
      </c>
      <c r="BS716">
        <v>0.5</v>
      </c>
      <c r="BT716" t="s">
        <v>293</v>
      </c>
      <c r="BU716">
        <v>2</v>
      </c>
      <c r="BV716">
        <v>1626127711.6</v>
      </c>
      <c r="BW716">
        <v>400.963666666667</v>
      </c>
      <c r="BX716">
        <v>419.936</v>
      </c>
      <c r="BY716">
        <v>23.7713333333333</v>
      </c>
      <c r="BZ716">
        <v>15.8400666666667</v>
      </c>
      <c r="CA716">
        <v>398.835666666667</v>
      </c>
      <c r="CB716">
        <v>23.6478333333333</v>
      </c>
      <c r="CC716">
        <v>900.003</v>
      </c>
      <c r="CD716">
        <v>100.772</v>
      </c>
      <c r="CE716">
        <v>0.114802666666667</v>
      </c>
      <c r="CF716">
        <v>38.6612666666667</v>
      </c>
      <c r="CG716">
        <v>35.7224333333333</v>
      </c>
      <c r="CH716">
        <v>999.9</v>
      </c>
      <c r="CI716">
        <v>0</v>
      </c>
      <c r="CJ716">
        <v>0</v>
      </c>
      <c r="CK716">
        <v>10007.0733333333</v>
      </c>
      <c r="CL716">
        <v>0</v>
      </c>
      <c r="CM716">
        <v>0.221023</v>
      </c>
      <c r="CN716">
        <v>1459.98333333333</v>
      </c>
      <c r="CO716">
        <v>0.972998666666667</v>
      </c>
      <c r="CP716">
        <v>0.0270013333333333</v>
      </c>
      <c r="CQ716">
        <v>0</v>
      </c>
      <c r="CR716">
        <v>875.328666666667</v>
      </c>
      <c r="CS716">
        <v>4.99999</v>
      </c>
      <c r="CT716">
        <v>12930.0333333333</v>
      </c>
      <c r="CU716">
        <v>12728.1666666667</v>
      </c>
      <c r="CV716">
        <v>42.604</v>
      </c>
      <c r="CW716">
        <v>43.625</v>
      </c>
      <c r="CX716">
        <v>43.25</v>
      </c>
      <c r="CY716">
        <v>43.458</v>
      </c>
      <c r="CZ716">
        <v>45.562</v>
      </c>
      <c r="DA716">
        <v>1415.69333333333</v>
      </c>
      <c r="DB716">
        <v>39.29</v>
      </c>
      <c r="DC716">
        <v>0</v>
      </c>
      <c r="DD716">
        <v>1626127722.1</v>
      </c>
      <c r="DE716">
        <v>0</v>
      </c>
      <c r="DF716">
        <v>875.513038461538</v>
      </c>
      <c r="DG716">
        <v>-3.01439315626163</v>
      </c>
      <c r="DH716">
        <v>-56.9948718434894</v>
      </c>
      <c r="DI716">
        <v>12935.6807692308</v>
      </c>
      <c r="DJ716">
        <v>15</v>
      </c>
      <c r="DK716">
        <v>1626126261</v>
      </c>
      <c r="DL716" t="s">
        <v>294</v>
      </c>
      <c r="DM716">
        <v>1626126255</v>
      </c>
      <c r="DN716">
        <v>1626126261</v>
      </c>
      <c r="DO716">
        <v>7</v>
      </c>
      <c r="DP716">
        <v>0.339</v>
      </c>
      <c r="DQ716">
        <v>0.02</v>
      </c>
      <c r="DR716">
        <v>2.158</v>
      </c>
      <c r="DS716">
        <v>-0.064</v>
      </c>
      <c r="DT716">
        <v>420</v>
      </c>
      <c r="DU716">
        <v>4</v>
      </c>
      <c r="DV716">
        <v>0.09</v>
      </c>
      <c r="DW716">
        <v>0.05</v>
      </c>
      <c r="DX716">
        <v>-19.0202975609756</v>
      </c>
      <c r="DY716">
        <v>0.0352933797909315</v>
      </c>
      <c r="DZ716">
        <v>0.0319860525077225</v>
      </c>
      <c r="EA716">
        <v>1</v>
      </c>
      <c r="EB716">
        <v>875.728333333333</v>
      </c>
      <c r="EC716">
        <v>-3.62562156680445</v>
      </c>
      <c r="ED716">
        <v>0.407025475091841</v>
      </c>
      <c r="EE716">
        <v>1</v>
      </c>
      <c r="EF716">
        <v>7.89441463414634</v>
      </c>
      <c r="EG716">
        <v>0.271962857142886</v>
      </c>
      <c r="EH716">
        <v>0.02720972881047</v>
      </c>
      <c r="EI716">
        <v>0</v>
      </c>
      <c r="EJ716">
        <v>2</v>
      </c>
      <c r="EK716">
        <v>3</v>
      </c>
      <c r="EL716" t="s">
        <v>340</v>
      </c>
      <c r="EM716">
        <v>100</v>
      </c>
      <c r="EN716">
        <v>100</v>
      </c>
      <c r="EO716">
        <v>2.128</v>
      </c>
      <c r="EP716">
        <v>0.1237</v>
      </c>
      <c r="EQ716">
        <v>1.36772170046793</v>
      </c>
      <c r="ER716">
        <v>0.00225868272383977</v>
      </c>
      <c r="ES716">
        <v>-9.96746185667655e-07</v>
      </c>
      <c r="ET716">
        <v>2.83711317370827e-10</v>
      </c>
      <c r="EU716">
        <v>-0.063082517618382</v>
      </c>
      <c r="EV716">
        <v>-0.00217948432402501</v>
      </c>
      <c r="EW716">
        <v>0.000453263451741206</v>
      </c>
      <c r="EX716">
        <v>-1.16319206543697e-06</v>
      </c>
      <c r="EY716">
        <v>-2</v>
      </c>
      <c r="EZ716">
        <v>2196</v>
      </c>
      <c r="FA716">
        <v>1</v>
      </c>
      <c r="FB716">
        <v>25</v>
      </c>
      <c r="FC716">
        <v>24.3</v>
      </c>
      <c r="FD716">
        <v>24.2</v>
      </c>
      <c r="FE716">
        <v>18</v>
      </c>
      <c r="FF716">
        <v>954.406</v>
      </c>
      <c r="FG716">
        <v>443.873</v>
      </c>
      <c r="FH716">
        <v>47.3035</v>
      </c>
      <c r="FI716">
        <v>26.5023</v>
      </c>
      <c r="FJ716">
        <v>30.0007</v>
      </c>
      <c r="FK716">
        <v>26.2043</v>
      </c>
      <c r="FL716">
        <v>26.1947</v>
      </c>
      <c r="FM716">
        <v>25.5694</v>
      </c>
      <c r="FN716">
        <v>14.5597</v>
      </c>
      <c r="FO716">
        <v>1.15181</v>
      </c>
      <c r="FP716">
        <v>47.5</v>
      </c>
      <c r="FQ716">
        <v>420</v>
      </c>
      <c r="FR716">
        <v>15.9275</v>
      </c>
      <c r="FS716">
        <v>101.343</v>
      </c>
      <c r="FT716">
        <v>101.933</v>
      </c>
    </row>
    <row r="717" spans="1:176">
      <c r="A717">
        <v>701</v>
      </c>
      <c r="B717">
        <v>1626127714.6</v>
      </c>
      <c r="C717">
        <v>1400.09999990463</v>
      </c>
      <c r="D717" t="s">
        <v>1696</v>
      </c>
      <c r="E717" t="s">
        <v>1697</v>
      </c>
      <c r="F717">
        <v>1</v>
      </c>
      <c r="I717">
        <v>1626127713.6</v>
      </c>
      <c r="J717">
        <f>(K717)/1000</f>
        <v>0</v>
      </c>
      <c r="K717">
        <f>1000*CC717*AI717*(BY717-BZ717)/(100*BR717*(1000-AI717*BY717))</f>
        <v>0</v>
      </c>
      <c r="L717">
        <f>CC717*AI717*(BX717-BW717*(1000-AI717*BZ717)/(1000-AI717*BY717))/(100*BR717)</f>
        <v>0</v>
      </c>
      <c r="M717">
        <f>BW717 - IF(AI717&gt;1, L717*BR717*100.0/(AK717*CK717), 0)</f>
        <v>0</v>
      </c>
      <c r="N717">
        <f>((T717-J717/2)*M717-L717)/(T717+J717/2)</f>
        <v>0</v>
      </c>
      <c r="O717">
        <f>N717*(CD717+CE717)/1000.0</f>
        <v>0</v>
      </c>
      <c r="P717">
        <f>(BW717 - IF(AI717&gt;1, L717*BR717*100.0/(AK717*CK717), 0))*(CD717+CE717)/1000.0</f>
        <v>0</v>
      </c>
      <c r="Q717">
        <f>2.0/((1/S717-1/R717)+SIGN(S717)*SQRT((1/S717-1/R717)*(1/S717-1/R717) + 4*BS717/((BS717+1)*(BS717+1))*(2*1/S717*1/R717-1/R717*1/R717)))</f>
        <v>0</v>
      </c>
      <c r="R717">
        <f>IF(LEFT(BT717,1)&lt;&gt;"0",IF(LEFT(BT717,1)="1",3.0,BU717),$D$5+$E$5*(CK717*CD717/($K$5*1000))+$F$5*(CK717*CD717/($K$5*1000))*MAX(MIN(BR717,$J$5),$I$5)*MAX(MIN(BR717,$J$5),$I$5)+$G$5*MAX(MIN(BR717,$J$5),$I$5)*(CK717*CD717/($K$5*1000))+$H$5*(CK717*CD717/($K$5*1000))*(CK717*CD717/($K$5*1000)))</f>
        <v>0</v>
      </c>
      <c r="S717">
        <f>J717*(1000-(1000*0.61365*exp(17.502*W717/(240.97+W717))/(CD717+CE717)+BY717)/2)/(1000*0.61365*exp(17.502*W717/(240.97+W717))/(CD717+CE717)-BY717)</f>
        <v>0</v>
      </c>
      <c r="T717">
        <f>1/((BS717+1)/(Q717/1.6)+1/(R717/1.37)) + BS717/((BS717+1)/(Q717/1.6) + BS717/(R717/1.37))</f>
        <v>0</v>
      </c>
      <c r="U717">
        <f>(BN717*BQ717)</f>
        <v>0</v>
      </c>
      <c r="V717">
        <f>(CF717+(U717+2*0.95*5.67E-8*(((CF717+$B$7)+273)^4-(CF717+273)^4)-44100*J717)/(1.84*29.3*R717+8*0.95*5.67E-8*(CF717+273)^3))</f>
        <v>0</v>
      </c>
      <c r="W717">
        <f>($C$7*CG717+$D$7*CH717+$E$7*V717)</f>
        <v>0</v>
      </c>
      <c r="X717">
        <f>0.61365*exp(17.502*W717/(240.97+W717))</f>
        <v>0</v>
      </c>
      <c r="Y717">
        <f>(Z717/AA717*100)</f>
        <v>0</v>
      </c>
      <c r="Z717">
        <f>BY717*(CD717+CE717)/1000</f>
        <v>0</v>
      </c>
      <c r="AA717">
        <f>0.61365*exp(17.502*CF717/(240.97+CF717))</f>
        <v>0</v>
      </c>
      <c r="AB717">
        <f>(X717-BY717*(CD717+CE717)/1000)</f>
        <v>0</v>
      </c>
      <c r="AC717">
        <f>(-J717*44100)</f>
        <v>0</v>
      </c>
      <c r="AD717">
        <f>2*29.3*R717*0.92*(CF717-W717)</f>
        <v>0</v>
      </c>
      <c r="AE717">
        <f>2*0.95*5.67E-8*(((CF717+$B$7)+273)^4-(W717+273)^4)</f>
        <v>0</v>
      </c>
      <c r="AF717">
        <f>U717+AE717+AC717+AD717</f>
        <v>0</v>
      </c>
      <c r="AG717">
        <v>4</v>
      </c>
      <c r="AH717">
        <v>0</v>
      </c>
      <c r="AI717">
        <f>IF(AG717*$H$13&gt;=AK717,1.0,(AK717/(AK717-AG717*$H$13)))</f>
        <v>0</v>
      </c>
      <c r="AJ717">
        <f>(AI717-1)*100</f>
        <v>0</v>
      </c>
      <c r="AK717">
        <f>MAX(0,($B$13+$C$13*CK717)/(1+$D$13*CK717)*CD717/(CF717+273)*$E$13)</f>
        <v>0</v>
      </c>
      <c r="AL717" t="s">
        <v>292</v>
      </c>
      <c r="AM717" t="s">
        <v>292</v>
      </c>
      <c r="AN717">
        <v>0</v>
      </c>
      <c r="AO717">
        <v>0</v>
      </c>
      <c r="AP717">
        <f>1-AN717/AO717</f>
        <v>0</v>
      </c>
      <c r="AQ717">
        <v>0</v>
      </c>
      <c r="AR717" t="s">
        <v>292</v>
      </c>
      <c r="AS717" t="s">
        <v>292</v>
      </c>
      <c r="AT717">
        <v>0</v>
      </c>
      <c r="AU717">
        <v>0</v>
      </c>
      <c r="AV717">
        <f>1-AT717/AU717</f>
        <v>0</v>
      </c>
      <c r="AW717">
        <v>0.5</v>
      </c>
      <c r="AX717">
        <f>BO717</f>
        <v>0</v>
      </c>
      <c r="AY717">
        <f>L717</f>
        <v>0</v>
      </c>
      <c r="AZ717">
        <f>AV717*AW717*AX717</f>
        <v>0</v>
      </c>
      <c r="BA717">
        <f>(AY717-AQ717)/AX717</f>
        <v>0</v>
      </c>
      <c r="BB717">
        <f>(AO717-AU717)/AU717</f>
        <v>0</v>
      </c>
      <c r="BC717">
        <f>AN717/(AP717+AN717/AU717)</f>
        <v>0</v>
      </c>
      <c r="BD717" t="s">
        <v>292</v>
      </c>
      <c r="BE717">
        <v>0</v>
      </c>
      <c r="BF717">
        <f>IF(BE717&lt;&gt;0, BE717, BC717)</f>
        <v>0</v>
      </c>
      <c r="BG717">
        <f>1-BF717/AU717</f>
        <v>0</v>
      </c>
      <c r="BH717">
        <f>(AU717-AT717)/(AU717-BF717)</f>
        <v>0</v>
      </c>
      <c r="BI717">
        <f>(AO717-AU717)/(AO717-BF717)</f>
        <v>0</v>
      </c>
      <c r="BJ717">
        <f>(AU717-AT717)/(AU717-AN717)</f>
        <v>0</v>
      </c>
      <c r="BK717">
        <f>(AO717-AU717)/(AO717-AN717)</f>
        <v>0</v>
      </c>
      <c r="BL717">
        <f>(BH717*BF717/AT717)</f>
        <v>0</v>
      </c>
      <c r="BM717">
        <f>(1-BL717)</f>
        <v>0</v>
      </c>
      <c r="BN717">
        <f>$B$11*CL717+$C$11*CM717+$F$11*CN717*(1-CQ717)</f>
        <v>0</v>
      </c>
      <c r="BO717">
        <f>BN717*BP717</f>
        <v>0</v>
      </c>
      <c r="BP717">
        <f>($B$11*$D$9+$C$11*$D$9+$F$11*((DA717+CS717)/MAX(DA717+CS717+DB717, 0.1)*$I$9+DB717/MAX(DA717+CS717+DB717, 0.1)*$J$9))/($B$11+$C$11+$F$11)</f>
        <v>0</v>
      </c>
      <c r="BQ717">
        <f>($B$11*$K$9+$C$11*$K$9+$F$11*((DA717+CS717)/MAX(DA717+CS717+DB717, 0.1)*$P$9+DB717/MAX(DA717+CS717+DB717, 0.1)*$Q$9))/($B$11+$C$11+$F$11)</f>
        <v>0</v>
      </c>
      <c r="BR717">
        <v>6</v>
      </c>
      <c r="BS717">
        <v>0.5</v>
      </c>
      <c r="BT717" t="s">
        <v>293</v>
      </c>
      <c r="BU717">
        <v>2</v>
      </c>
      <c r="BV717">
        <v>1626127713.6</v>
      </c>
      <c r="BW717">
        <v>400.936</v>
      </c>
      <c r="BX717">
        <v>419.958333333333</v>
      </c>
      <c r="BY717">
        <v>23.7984666666667</v>
      </c>
      <c r="BZ717">
        <v>15.8613333333333</v>
      </c>
      <c r="CA717">
        <v>398.808</v>
      </c>
      <c r="CB717">
        <v>23.6745333333333</v>
      </c>
      <c r="CC717">
        <v>900.036666666667</v>
      </c>
      <c r="CD717">
        <v>100.773</v>
      </c>
      <c r="CE717">
        <v>0.114465</v>
      </c>
      <c r="CF717">
        <v>38.6762666666667</v>
      </c>
      <c r="CG717">
        <v>35.7369</v>
      </c>
      <c r="CH717">
        <v>999.9</v>
      </c>
      <c r="CI717">
        <v>0</v>
      </c>
      <c r="CJ717">
        <v>0</v>
      </c>
      <c r="CK717">
        <v>9998.75666666667</v>
      </c>
      <c r="CL717">
        <v>0</v>
      </c>
      <c r="CM717">
        <v>0.221023</v>
      </c>
      <c r="CN717">
        <v>1460.06333333333</v>
      </c>
      <c r="CO717">
        <v>0.972998666666667</v>
      </c>
      <c r="CP717">
        <v>0.0270013333333333</v>
      </c>
      <c r="CQ717">
        <v>0</v>
      </c>
      <c r="CR717">
        <v>875.054666666667</v>
      </c>
      <c r="CS717">
        <v>4.99999</v>
      </c>
      <c r="CT717">
        <v>12929.6333333333</v>
      </c>
      <c r="CU717">
        <v>12728.8333333333</v>
      </c>
      <c r="CV717">
        <v>42.625</v>
      </c>
      <c r="CW717">
        <v>43.625</v>
      </c>
      <c r="CX717">
        <v>43.25</v>
      </c>
      <c r="CY717">
        <v>43.458</v>
      </c>
      <c r="CZ717">
        <v>45.562</v>
      </c>
      <c r="DA717">
        <v>1415.77333333333</v>
      </c>
      <c r="DB717">
        <v>39.29</v>
      </c>
      <c r="DC717">
        <v>0</v>
      </c>
      <c r="DD717">
        <v>1626127723.9</v>
      </c>
      <c r="DE717">
        <v>0</v>
      </c>
      <c r="DF717">
        <v>875.3836</v>
      </c>
      <c r="DG717">
        <v>-2.77953845455168</v>
      </c>
      <c r="DH717">
        <v>-49.7461538377572</v>
      </c>
      <c r="DI717">
        <v>12933.804</v>
      </c>
      <c r="DJ717">
        <v>15</v>
      </c>
      <c r="DK717">
        <v>1626126261</v>
      </c>
      <c r="DL717" t="s">
        <v>294</v>
      </c>
      <c r="DM717">
        <v>1626126255</v>
      </c>
      <c r="DN717">
        <v>1626126261</v>
      </c>
      <c r="DO717">
        <v>7</v>
      </c>
      <c r="DP717">
        <v>0.339</v>
      </c>
      <c r="DQ717">
        <v>0.02</v>
      </c>
      <c r="DR717">
        <v>2.158</v>
      </c>
      <c r="DS717">
        <v>-0.064</v>
      </c>
      <c r="DT717">
        <v>420</v>
      </c>
      <c r="DU717">
        <v>4</v>
      </c>
      <c r="DV717">
        <v>0.09</v>
      </c>
      <c r="DW717">
        <v>0.05</v>
      </c>
      <c r="DX717">
        <v>-19.0216390243902</v>
      </c>
      <c r="DY717">
        <v>0.141148432055759</v>
      </c>
      <c r="DZ717">
        <v>0.0312592610905352</v>
      </c>
      <c r="EA717">
        <v>1</v>
      </c>
      <c r="EB717">
        <v>875.621333333333</v>
      </c>
      <c r="EC717">
        <v>-3.51219113892095</v>
      </c>
      <c r="ED717">
        <v>0.40170588265747</v>
      </c>
      <c r="EE717">
        <v>1</v>
      </c>
      <c r="EF717">
        <v>7.90314829268293</v>
      </c>
      <c r="EG717">
        <v>0.23635839721252</v>
      </c>
      <c r="EH717">
        <v>0.0236293450155851</v>
      </c>
      <c r="EI717">
        <v>0</v>
      </c>
      <c r="EJ717">
        <v>2</v>
      </c>
      <c r="EK717">
        <v>3</v>
      </c>
      <c r="EL717" t="s">
        <v>340</v>
      </c>
      <c r="EM717">
        <v>100</v>
      </c>
      <c r="EN717">
        <v>100</v>
      </c>
      <c r="EO717">
        <v>2.128</v>
      </c>
      <c r="EP717">
        <v>0.1242</v>
      </c>
      <c r="EQ717">
        <v>1.36772170046793</v>
      </c>
      <c r="ER717">
        <v>0.00225868272383977</v>
      </c>
      <c r="ES717">
        <v>-9.96746185667655e-07</v>
      </c>
      <c r="ET717">
        <v>2.83711317370827e-10</v>
      </c>
      <c r="EU717">
        <v>-0.063082517618382</v>
      </c>
      <c r="EV717">
        <v>-0.00217948432402501</v>
      </c>
      <c r="EW717">
        <v>0.000453263451741206</v>
      </c>
      <c r="EX717">
        <v>-1.16319206543697e-06</v>
      </c>
      <c r="EY717">
        <v>-2</v>
      </c>
      <c r="EZ717">
        <v>2196</v>
      </c>
      <c r="FA717">
        <v>1</v>
      </c>
      <c r="FB717">
        <v>25</v>
      </c>
      <c r="FC717">
        <v>24.3</v>
      </c>
      <c r="FD717">
        <v>24.2</v>
      </c>
      <c r="FE717">
        <v>18</v>
      </c>
      <c r="FF717">
        <v>954.273</v>
      </c>
      <c r="FG717">
        <v>443.884</v>
      </c>
      <c r="FH717">
        <v>47.3214</v>
      </c>
      <c r="FI717">
        <v>26.506</v>
      </c>
      <c r="FJ717">
        <v>30.0005</v>
      </c>
      <c r="FK717">
        <v>26.2073</v>
      </c>
      <c r="FL717">
        <v>26.1979</v>
      </c>
      <c r="FM717">
        <v>25.5697</v>
      </c>
      <c r="FN717">
        <v>14.5597</v>
      </c>
      <c r="FO717">
        <v>1.15181</v>
      </c>
      <c r="FP717">
        <v>47.5</v>
      </c>
      <c r="FQ717">
        <v>420</v>
      </c>
      <c r="FR717">
        <v>15.9141</v>
      </c>
      <c r="FS717">
        <v>101.343</v>
      </c>
      <c r="FT717">
        <v>101.932</v>
      </c>
    </row>
    <row r="718" spans="1:176">
      <c r="A718">
        <v>702</v>
      </c>
      <c r="B718">
        <v>1626127716.6</v>
      </c>
      <c r="C718">
        <v>1402.09999990463</v>
      </c>
      <c r="D718" t="s">
        <v>1698</v>
      </c>
      <c r="E718" t="s">
        <v>1699</v>
      </c>
      <c r="F718">
        <v>1</v>
      </c>
      <c r="I718">
        <v>1626127715.6</v>
      </c>
      <c r="J718">
        <f>(K718)/1000</f>
        <v>0</v>
      </c>
      <c r="K718">
        <f>1000*CC718*AI718*(BY718-BZ718)/(100*BR718*(1000-AI718*BY718))</f>
        <v>0</v>
      </c>
      <c r="L718">
        <f>CC718*AI718*(BX718-BW718*(1000-AI718*BZ718)/(1000-AI718*BY718))/(100*BR718)</f>
        <v>0</v>
      </c>
      <c r="M718">
        <f>BW718 - IF(AI718&gt;1, L718*BR718*100.0/(AK718*CK718), 0)</f>
        <v>0</v>
      </c>
      <c r="N718">
        <f>((T718-J718/2)*M718-L718)/(T718+J718/2)</f>
        <v>0</v>
      </c>
      <c r="O718">
        <f>N718*(CD718+CE718)/1000.0</f>
        <v>0</v>
      </c>
      <c r="P718">
        <f>(BW718 - IF(AI718&gt;1, L718*BR718*100.0/(AK718*CK718), 0))*(CD718+CE718)/1000.0</f>
        <v>0</v>
      </c>
      <c r="Q718">
        <f>2.0/((1/S718-1/R718)+SIGN(S718)*SQRT((1/S718-1/R718)*(1/S718-1/R718) + 4*BS718/((BS718+1)*(BS718+1))*(2*1/S718*1/R718-1/R718*1/R718)))</f>
        <v>0</v>
      </c>
      <c r="R718">
        <f>IF(LEFT(BT718,1)&lt;&gt;"0",IF(LEFT(BT718,1)="1",3.0,BU718),$D$5+$E$5*(CK718*CD718/($K$5*1000))+$F$5*(CK718*CD718/($K$5*1000))*MAX(MIN(BR718,$J$5),$I$5)*MAX(MIN(BR718,$J$5),$I$5)+$G$5*MAX(MIN(BR718,$J$5),$I$5)*(CK718*CD718/($K$5*1000))+$H$5*(CK718*CD718/($K$5*1000))*(CK718*CD718/($K$5*1000)))</f>
        <v>0</v>
      </c>
      <c r="S718">
        <f>J718*(1000-(1000*0.61365*exp(17.502*W718/(240.97+W718))/(CD718+CE718)+BY718)/2)/(1000*0.61365*exp(17.502*W718/(240.97+W718))/(CD718+CE718)-BY718)</f>
        <v>0</v>
      </c>
      <c r="T718">
        <f>1/((BS718+1)/(Q718/1.6)+1/(R718/1.37)) + BS718/((BS718+1)/(Q718/1.6) + BS718/(R718/1.37))</f>
        <v>0</v>
      </c>
      <c r="U718">
        <f>(BN718*BQ718)</f>
        <v>0</v>
      </c>
      <c r="V718">
        <f>(CF718+(U718+2*0.95*5.67E-8*(((CF718+$B$7)+273)^4-(CF718+273)^4)-44100*J718)/(1.84*29.3*R718+8*0.95*5.67E-8*(CF718+273)^3))</f>
        <v>0</v>
      </c>
      <c r="W718">
        <f>($C$7*CG718+$D$7*CH718+$E$7*V718)</f>
        <v>0</v>
      </c>
      <c r="X718">
        <f>0.61365*exp(17.502*W718/(240.97+W718))</f>
        <v>0</v>
      </c>
      <c r="Y718">
        <f>(Z718/AA718*100)</f>
        <v>0</v>
      </c>
      <c r="Z718">
        <f>BY718*(CD718+CE718)/1000</f>
        <v>0</v>
      </c>
      <c r="AA718">
        <f>0.61365*exp(17.502*CF718/(240.97+CF718))</f>
        <v>0</v>
      </c>
      <c r="AB718">
        <f>(X718-BY718*(CD718+CE718)/1000)</f>
        <v>0</v>
      </c>
      <c r="AC718">
        <f>(-J718*44100)</f>
        <v>0</v>
      </c>
      <c r="AD718">
        <f>2*29.3*R718*0.92*(CF718-W718)</f>
        <v>0</v>
      </c>
      <c r="AE718">
        <f>2*0.95*5.67E-8*(((CF718+$B$7)+273)^4-(W718+273)^4)</f>
        <v>0</v>
      </c>
      <c r="AF718">
        <f>U718+AE718+AC718+AD718</f>
        <v>0</v>
      </c>
      <c r="AG718">
        <v>4</v>
      </c>
      <c r="AH718">
        <v>0</v>
      </c>
      <c r="AI718">
        <f>IF(AG718*$H$13&gt;=AK718,1.0,(AK718/(AK718-AG718*$H$13)))</f>
        <v>0</v>
      </c>
      <c r="AJ718">
        <f>(AI718-1)*100</f>
        <v>0</v>
      </c>
      <c r="AK718">
        <f>MAX(0,($B$13+$C$13*CK718)/(1+$D$13*CK718)*CD718/(CF718+273)*$E$13)</f>
        <v>0</v>
      </c>
      <c r="AL718" t="s">
        <v>292</v>
      </c>
      <c r="AM718" t="s">
        <v>292</v>
      </c>
      <c r="AN718">
        <v>0</v>
      </c>
      <c r="AO718">
        <v>0</v>
      </c>
      <c r="AP718">
        <f>1-AN718/AO718</f>
        <v>0</v>
      </c>
      <c r="AQ718">
        <v>0</v>
      </c>
      <c r="AR718" t="s">
        <v>292</v>
      </c>
      <c r="AS718" t="s">
        <v>292</v>
      </c>
      <c r="AT718">
        <v>0</v>
      </c>
      <c r="AU718">
        <v>0</v>
      </c>
      <c r="AV718">
        <f>1-AT718/AU718</f>
        <v>0</v>
      </c>
      <c r="AW718">
        <v>0.5</v>
      </c>
      <c r="AX718">
        <f>BO718</f>
        <v>0</v>
      </c>
      <c r="AY718">
        <f>L718</f>
        <v>0</v>
      </c>
      <c r="AZ718">
        <f>AV718*AW718*AX718</f>
        <v>0</v>
      </c>
      <c r="BA718">
        <f>(AY718-AQ718)/AX718</f>
        <v>0</v>
      </c>
      <c r="BB718">
        <f>(AO718-AU718)/AU718</f>
        <v>0</v>
      </c>
      <c r="BC718">
        <f>AN718/(AP718+AN718/AU718)</f>
        <v>0</v>
      </c>
      <c r="BD718" t="s">
        <v>292</v>
      </c>
      <c r="BE718">
        <v>0</v>
      </c>
      <c r="BF718">
        <f>IF(BE718&lt;&gt;0, BE718, BC718)</f>
        <v>0</v>
      </c>
      <c r="BG718">
        <f>1-BF718/AU718</f>
        <v>0</v>
      </c>
      <c r="BH718">
        <f>(AU718-AT718)/(AU718-BF718)</f>
        <v>0</v>
      </c>
      <c r="BI718">
        <f>(AO718-AU718)/(AO718-BF718)</f>
        <v>0</v>
      </c>
      <c r="BJ718">
        <f>(AU718-AT718)/(AU718-AN718)</f>
        <v>0</v>
      </c>
      <c r="BK718">
        <f>(AO718-AU718)/(AO718-AN718)</f>
        <v>0</v>
      </c>
      <c r="BL718">
        <f>(BH718*BF718/AT718)</f>
        <v>0</v>
      </c>
      <c r="BM718">
        <f>(1-BL718)</f>
        <v>0</v>
      </c>
      <c r="BN718">
        <f>$B$11*CL718+$C$11*CM718+$F$11*CN718*(1-CQ718)</f>
        <v>0</v>
      </c>
      <c r="BO718">
        <f>BN718*BP718</f>
        <v>0</v>
      </c>
      <c r="BP718">
        <f>($B$11*$D$9+$C$11*$D$9+$F$11*((DA718+CS718)/MAX(DA718+CS718+DB718, 0.1)*$I$9+DB718/MAX(DA718+CS718+DB718, 0.1)*$J$9))/($B$11+$C$11+$F$11)</f>
        <v>0</v>
      </c>
      <c r="BQ718">
        <f>($B$11*$K$9+$C$11*$K$9+$F$11*((DA718+CS718)/MAX(DA718+CS718+DB718, 0.1)*$P$9+DB718/MAX(DA718+CS718+DB718, 0.1)*$Q$9))/($B$11+$C$11+$F$11)</f>
        <v>0</v>
      </c>
      <c r="BR718">
        <v>6</v>
      </c>
      <c r="BS718">
        <v>0.5</v>
      </c>
      <c r="BT718" t="s">
        <v>293</v>
      </c>
      <c r="BU718">
        <v>2</v>
      </c>
      <c r="BV718">
        <v>1626127715.6</v>
      </c>
      <c r="BW718">
        <v>400.924333333333</v>
      </c>
      <c r="BX718">
        <v>419.979333333333</v>
      </c>
      <c r="BY718">
        <v>23.8265</v>
      </c>
      <c r="BZ718">
        <v>15.8674666666667</v>
      </c>
      <c r="CA718">
        <v>398.796333333333</v>
      </c>
      <c r="CB718">
        <v>23.7021</v>
      </c>
      <c r="CC718">
        <v>899.991666666667</v>
      </c>
      <c r="CD718">
        <v>100.772666666667</v>
      </c>
      <c r="CE718">
        <v>0.114727333333333</v>
      </c>
      <c r="CF718">
        <v>38.6903</v>
      </c>
      <c r="CG718">
        <v>35.7518333333333</v>
      </c>
      <c r="CH718">
        <v>999.9</v>
      </c>
      <c r="CI718">
        <v>0</v>
      </c>
      <c r="CJ718">
        <v>0</v>
      </c>
      <c r="CK718">
        <v>10001.4666666667</v>
      </c>
      <c r="CL718">
        <v>0</v>
      </c>
      <c r="CM718">
        <v>0.221023</v>
      </c>
      <c r="CN718">
        <v>1459.99</v>
      </c>
      <c r="CO718">
        <v>0.972998666666667</v>
      </c>
      <c r="CP718">
        <v>0.0270013333333333</v>
      </c>
      <c r="CQ718">
        <v>0</v>
      </c>
      <c r="CR718">
        <v>875.113333333333</v>
      </c>
      <c r="CS718">
        <v>4.99999</v>
      </c>
      <c r="CT718">
        <v>12927</v>
      </c>
      <c r="CU718">
        <v>12728.2333333333</v>
      </c>
      <c r="CV718">
        <v>42.625</v>
      </c>
      <c r="CW718">
        <v>43.625</v>
      </c>
      <c r="CX718">
        <v>43.2913333333333</v>
      </c>
      <c r="CY718">
        <v>43.479</v>
      </c>
      <c r="CZ718">
        <v>45.562</v>
      </c>
      <c r="DA718">
        <v>1415.7</v>
      </c>
      <c r="DB718">
        <v>39.29</v>
      </c>
      <c r="DC718">
        <v>0</v>
      </c>
      <c r="DD718">
        <v>1626127725.7</v>
      </c>
      <c r="DE718">
        <v>0</v>
      </c>
      <c r="DF718">
        <v>875.3125</v>
      </c>
      <c r="DG718">
        <v>-2.68256409880519</v>
      </c>
      <c r="DH718">
        <v>-47.9589744212294</v>
      </c>
      <c r="DI718">
        <v>12932.4692307692</v>
      </c>
      <c r="DJ718">
        <v>15</v>
      </c>
      <c r="DK718">
        <v>1626126261</v>
      </c>
      <c r="DL718" t="s">
        <v>294</v>
      </c>
      <c r="DM718">
        <v>1626126255</v>
      </c>
      <c r="DN718">
        <v>1626126261</v>
      </c>
      <c r="DO718">
        <v>7</v>
      </c>
      <c r="DP718">
        <v>0.339</v>
      </c>
      <c r="DQ718">
        <v>0.02</v>
      </c>
      <c r="DR718">
        <v>2.158</v>
      </c>
      <c r="DS718">
        <v>-0.064</v>
      </c>
      <c r="DT718">
        <v>420</v>
      </c>
      <c r="DU718">
        <v>4</v>
      </c>
      <c r="DV718">
        <v>0.09</v>
      </c>
      <c r="DW718">
        <v>0.05</v>
      </c>
      <c r="DX718">
        <v>-19.0223975609756</v>
      </c>
      <c r="DY718">
        <v>0.0856264808362181</v>
      </c>
      <c r="DZ718">
        <v>0.0314659668089494</v>
      </c>
      <c r="EA718">
        <v>1</v>
      </c>
      <c r="EB718">
        <v>875.509514285714</v>
      </c>
      <c r="EC718">
        <v>-3.14846183953034</v>
      </c>
      <c r="ED718">
        <v>0.380620048374351</v>
      </c>
      <c r="EE718">
        <v>1</v>
      </c>
      <c r="EF718">
        <v>7.91167268292683</v>
      </c>
      <c r="EG718">
        <v>0.235830940766547</v>
      </c>
      <c r="EH718">
        <v>0.0236066156523547</v>
      </c>
      <c r="EI718">
        <v>0</v>
      </c>
      <c r="EJ718">
        <v>2</v>
      </c>
      <c r="EK718">
        <v>3</v>
      </c>
      <c r="EL718" t="s">
        <v>340</v>
      </c>
      <c r="EM718">
        <v>100</v>
      </c>
      <c r="EN718">
        <v>100</v>
      </c>
      <c r="EO718">
        <v>2.127</v>
      </c>
      <c r="EP718">
        <v>0.1245</v>
      </c>
      <c r="EQ718">
        <v>1.36772170046793</v>
      </c>
      <c r="ER718">
        <v>0.00225868272383977</v>
      </c>
      <c r="ES718">
        <v>-9.96746185667655e-07</v>
      </c>
      <c r="ET718">
        <v>2.83711317370827e-10</v>
      </c>
      <c r="EU718">
        <v>-0.063082517618382</v>
      </c>
      <c r="EV718">
        <v>-0.00217948432402501</v>
      </c>
      <c r="EW718">
        <v>0.000453263451741206</v>
      </c>
      <c r="EX718">
        <v>-1.16319206543697e-06</v>
      </c>
      <c r="EY718">
        <v>-2</v>
      </c>
      <c r="EZ718">
        <v>2196</v>
      </c>
      <c r="FA718">
        <v>1</v>
      </c>
      <c r="FB718">
        <v>25</v>
      </c>
      <c r="FC718">
        <v>24.4</v>
      </c>
      <c r="FD718">
        <v>24.3</v>
      </c>
      <c r="FE718">
        <v>18</v>
      </c>
      <c r="FF718">
        <v>953.927</v>
      </c>
      <c r="FG718">
        <v>443.785</v>
      </c>
      <c r="FH718">
        <v>47.3391</v>
      </c>
      <c r="FI718">
        <v>26.5091</v>
      </c>
      <c r="FJ718">
        <v>30.0006</v>
      </c>
      <c r="FK718">
        <v>26.21</v>
      </c>
      <c r="FL718">
        <v>26.2007</v>
      </c>
      <c r="FM718">
        <v>25.5693</v>
      </c>
      <c r="FN718">
        <v>14.5597</v>
      </c>
      <c r="FO718">
        <v>1.15181</v>
      </c>
      <c r="FP718">
        <v>47.5</v>
      </c>
      <c r="FQ718">
        <v>420</v>
      </c>
      <c r="FR718">
        <v>15.9141</v>
      </c>
      <c r="FS718">
        <v>101.342</v>
      </c>
      <c r="FT718">
        <v>101.931</v>
      </c>
    </row>
    <row r="719" spans="1:176">
      <c r="A719">
        <v>703</v>
      </c>
      <c r="B719">
        <v>1626127718.6</v>
      </c>
      <c r="C719">
        <v>1404.09999990463</v>
      </c>
      <c r="D719" t="s">
        <v>1700</v>
      </c>
      <c r="E719" t="s">
        <v>1701</v>
      </c>
      <c r="F719">
        <v>1</v>
      </c>
      <c r="I719">
        <v>1626127717.6</v>
      </c>
      <c r="J719">
        <f>(K719)/1000</f>
        <v>0</v>
      </c>
      <c r="K719">
        <f>1000*CC719*AI719*(BY719-BZ719)/(100*BR719*(1000-AI719*BY719))</f>
        <v>0</v>
      </c>
      <c r="L719">
        <f>CC719*AI719*(BX719-BW719*(1000-AI719*BZ719)/(1000-AI719*BY719))/(100*BR719)</f>
        <v>0</v>
      </c>
      <c r="M719">
        <f>BW719 - IF(AI719&gt;1, L719*BR719*100.0/(AK719*CK719), 0)</f>
        <v>0</v>
      </c>
      <c r="N719">
        <f>((T719-J719/2)*M719-L719)/(T719+J719/2)</f>
        <v>0</v>
      </c>
      <c r="O719">
        <f>N719*(CD719+CE719)/1000.0</f>
        <v>0</v>
      </c>
      <c r="P719">
        <f>(BW719 - IF(AI719&gt;1, L719*BR719*100.0/(AK719*CK719), 0))*(CD719+CE719)/1000.0</f>
        <v>0</v>
      </c>
      <c r="Q719">
        <f>2.0/((1/S719-1/R719)+SIGN(S719)*SQRT((1/S719-1/R719)*(1/S719-1/R719) + 4*BS719/((BS719+1)*(BS719+1))*(2*1/S719*1/R719-1/R719*1/R719)))</f>
        <v>0</v>
      </c>
      <c r="R719">
        <f>IF(LEFT(BT719,1)&lt;&gt;"0",IF(LEFT(BT719,1)="1",3.0,BU719),$D$5+$E$5*(CK719*CD719/($K$5*1000))+$F$5*(CK719*CD719/($K$5*1000))*MAX(MIN(BR719,$J$5),$I$5)*MAX(MIN(BR719,$J$5),$I$5)+$G$5*MAX(MIN(BR719,$J$5),$I$5)*(CK719*CD719/($K$5*1000))+$H$5*(CK719*CD719/($K$5*1000))*(CK719*CD719/($K$5*1000)))</f>
        <v>0</v>
      </c>
      <c r="S719">
        <f>J719*(1000-(1000*0.61365*exp(17.502*W719/(240.97+W719))/(CD719+CE719)+BY719)/2)/(1000*0.61365*exp(17.502*W719/(240.97+W719))/(CD719+CE719)-BY719)</f>
        <v>0</v>
      </c>
      <c r="T719">
        <f>1/((BS719+1)/(Q719/1.6)+1/(R719/1.37)) + BS719/((BS719+1)/(Q719/1.6) + BS719/(R719/1.37))</f>
        <v>0</v>
      </c>
      <c r="U719">
        <f>(BN719*BQ719)</f>
        <v>0</v>
      </c>
      <c r="V719">
        <f>(CF719+(U719+2*0.95*5.67E-8*(((CF719+$B$7)+273)^4-(CF719+273)^4)-44100*J719)/(1.84*29.3*R719+8*0.95*5.67E-8*(CF719+273)^3))</f>
        <v>0</v>
      </c>
      <c r="W719">
        <f>($C$7*CG719+$D$7*CH719+$E$7*V719)</f>
        <v>0</v>
      </c>
      <c r="X719">
        <f>0.61365*exp(17.502*W719/(240.97+W719))</f>
        <v>0</v>
      </c>
      <c r="Y719">
        <f>(Z719/AA719*100)</f>
        <v>0</v>
      </c>
      <c r="Z719">
        <f>BY719*(CD719+CE719)/1000</f>
        <v>0</v>
      </c>
      <c r="AA719">
        <f>0.61365*exp(17.502*CF719/(240.97+CF719))</f>
        <v>0</v>
      </c>
      <c r="AB719">
        <f>(X719-BY719*(CD719+CE719)/1000)</f>
        <v>0</v>
      </c>
      <c r="AC719">
        <f>(-J719*44100)</f>
        <v>0</v>
      </c>
      <c r="AD719">
        <f>2*29.3*R719*0.92*(CF719-W719)</f>
        <v>0</v>
      </c>
      <c r="AE719">
        <f>2*0.95*5.67E-8*(((CF719+$B$7)+273)^4-(W719+273)^4)</f>
        <v>0</v>
      </c>
      <c r="AF719">
        <f>U719+AE719+AC719+AD719</f>
        <v>0</v>
      </c>
      <c r="AG719">
        <v>4</v>
      </c>
      <c r="AH719">
        <v>0</v>
      </c>
      <c r="AI719">
        <f>IF(AG719*$H$13&gt;=AK719,1.0,(AK719/(AK719-AG719*$H$13)))</f>
        <v>0</v>
      </c>
      <c r="AJ719">
        <f>(AI719-1)*100</f>
        <v>0</v>
      </c>
      <c r="AK719">
        <f>MAX(0,($B$13+$C$13*CK719)/(1+$D$13*CK719)*CD719/(CF719+273)*$E$13)</f>
        <v>0</v>
      </c>
      <c r="AL719" t="s">
        <v>292</v>
      </c>
      <c r="AM719" t="s">
        <v>292</v>
      </c>
      <c r="AN719">
        <v>0</v>
      </c>
      <c r="AO719">
        <v>0</v>
      </c>
      <c r="AP719">
        <f>1-AN719/AO719</f>
        <v>0</v>
      </c>
      <c r="AQ719">
        <v>0</v>
      </c>
      <c r="AR719" t="s">
        <v>292</v>
      </c>
      <c r="AS719" t="s">
        <v>292</v>
      </c>
      <c r="AT719">
        <v>0</v>
      </c>
      <c r="AU719">
        <v>0</v>
      </c>
      <c r="AV719">
        <f>1-AT719/AU719</f>
        <v>0</v>
      </c>
      <c r="AW719">
        <v>0.5</v>
      </c>
      <c r="AX719">
        <f>BO719</f>
        <v>0</v>
      </c>
      <c r="AY719">
        <f>L719</f>
        <v>0</v>
      </c>
      <c r="AZ719">
        <f>AV719*AW719*AX719</f>
        <v>0</v>
      </c>
      <c r="BA719">
        <f>(AY719-AQ719)/AX719</f>
        <v>0</v>
      </c>
      <c r="BB719">
        <f>(AO719-AU719)/AU719</f>
        <v>0</v>
      </c>
      <c r="BC719">
        <f>AN719/(AP719+AN719/AU719)</f>
        <v>0</v>
      </c>
      <c r="BD719" t="s">
        <v>292</v>
      </c>
      <c r="BE719">
        <v>0</v>
      </c>
      <c r="BF719">
        <f>IF(BE719&lt;&gt;0, BE719, BC719)</f>
        <v>0</v>
      </c>
      <c r="BG719">
        <f>1-BF719/AU719</f>
        <v>0</v>
      </c>
      <c r="BH719">
        <f>(AU719-AT719)/(AU719-BF719)</f>
        <v>0</v>
      </c>
      <c r="BI719">
        <f>(AO719-AU719)/(AO719-BF719)</f>
        <v>0</v>
      </c>
      <c r="BJ719">
        <f>(AU719-AT719)/(AU719-AN719)</f>
        <v>0</v>
      </c>
      <c r="BK719">
        <f>(AO719-AU719)/(AO719-AN719)</f>
        <v>0</v>
      </c>
      <c r="BL719">
        <f>(BH719*BF719/AT719)</f>
        <v>0</v>
      </c>
      <c r="BM719">
        <f>(1-BL719)</f>
        <v>0</v>
      </c>
      <c r="BN719">
        <f>$B$11*CL719+$C$11*CM719+$F$11*CN719*(1-CQ719)</f>
        <v>0</v>
      </c>
      <c r="BO719">
        <f>BN719*BP719</f>
        <v>0</v>
      </c>
      <c r="BP719">
        <f>($B$11*$D$9+$C$11*$D$9+$F$11*((DA719+CS719)/MAX(DA719+CS719+DB719, 0.1)*$I$9+DB719/MAX(DA719+CS719+DB719, 0.1)*$J$9))/($B$11+$C$11+$F$11)</f>
        <v>0</v>
      </c>
      <c r="BQ719">
        <f>($B$11*$K$9+$C$11*$K$9+$F$11*((DA719+CS719)/MAX(DA719+CS719+DB719, 0.1)*$P$9+DB719/MAX(DA719+CS719+DB719, 0.1)*$Q$9))/($B$11+$C$11+$F$11)</f>
        <v>0</v>
      </c>
      <c r="BR719">
        <v>6</v>
      </c>
      <c r="BS719">
        <v>0.5</v>
      </c>
      <c r="BT719" t="s">
        <v>293</v>
      </c>
      <c r="BU719">
        <v>2</v>
      </c>
      <c r="BV719">
        <v>1626127717.6</v>
      </c>
      <c r="BW719">
        <v>400.934333333333</v>
      </c>
      <c r="BX719">
        <v>420.015666666667</v>
      </c>
      <c r="BY719">
        <v>23.8433</v>
      </c>
      <c r="BZ719">
        <v>15.8690333333333</v>
      </c>
      <c r="CA719">
        <v>398.806333333333</v>
      </c>
      <c r="CB719">
        <v>23.7186333333333</v>
      </c>
      <c r="CC719">
        <v>899.992333333333</v>
      </c>
      <c r="CD719">
        <v>100.772</v>
      </c>
      <c r="CE719">
        <v>0.115156333333333</v>
      </c>
      <c r="CF719">
        <v>38.7052333333333</v>
      </c>
      <c r="CG719">
        <v>35.7610666666667</v>
      </c>
      <c r="CH719">
        <v>999.9</v>
      </c>
      <c r="CI719">
        <v>0</v>
      </c>
      <c r="CJ719">
        <v>0</v>
      </c>
      <c r="CK719">
        <v>9979.8</v>
      </c>
      <c r="CL719">
        <v>0</v>
      </c>
      <c r="CM719">
        <v>0.221023</v>
      </c>
      <c r="CN719">
        <v>1459.97</v>
      </c>
      <c r="CO719">
        <v>0.972998666666667</v>
      </c>
      <c r="CP719">
        <v>0.0270013333333333</v>
      </c>
      <c r="CQ719">
        <v>0</v>
      </c>
      <c r="CR719">
        <v>874.798666666667</v>
      </c>
      <c r="CS719">
        <v>4.99999</v>
      </c>
      <c r="CT719">
        <v>12925.9</v>
      </c>
      <c r="CU719">
        <v>12728.1</v>
      </c>
      <c r="CV719">
        <v>42.625</v>
      </c>
      <c r="CW719">
        <v>43.625</v>
      </c>
      <c r="CX719">
        <v>43.2706666666667</v>
      </c>
      <c r="CY719">
        <v>43.437</v>
      </c>
      <c r="CZ719">
        <v>45.604</v>
      </c>
      <c r="DA719">
        <v>1415.68</v>
      </c>
      <c r="DB719">
        <v>39.29</v>
      </c>
      <c r="DC719">
        <v>0</v>
      </c>
      <c r="DD719">
        <v>1626127728.1</v>
      </c>
      <c r="DE719">
        <v>0</v>
      </c>
      <c r="DF719">
        <v>875.178769230769</v>
      </c>
      <c r="DG719">
        <v>-3.21654700357309</v>
      </c>
      <c r="DH719">
        <v>-44.3658119653795</v>
      </c>
      <c r="DI719">
        <v>12930.4423076923</v>
      </c>
      <c r="DJ719">
        <v>15</v>
      </c>
      <c r="DK719">
        <v>1626126261</v>
      </c>
      <c r="DL719" t="s">
        <v>294</v>
      </c>
      <c r="DM719">
        <v>1626126255</v>
      </c>
      <c r="DN719">
        <v>1626126261</v>
      </c>
      <c r="DO719">
        <v>7</v>
      </c>
      <c r="DP719">
        <v>0.339</v>
      </c>
      <c r="DQ719">
        <v>0.02</v>
      </c>
      <c r="DR719">
        <v>2.158</v>
      </c>
      <c r="DS719">
        <v>-0.064</v>
      </c>
      <c r="DT719">
        <v>420</v>
      </c>
      <c r="DU719">
        <v>4</v>
      </c>
      <c r="DV719">
        <v>0.09</v>
      </c>
      <c r="DW719">
        <v>0.05</v>
      </c>
      <c r="DX719">
        <v>-19.0261219512195</v>
      </c>
      <c r="DY719">
        <v>-0.0402689895470856</v>
      </c>
      <c r="DZ719">
        <v>0.0350316617222481</v>
      </c>
      <c r="EA719">
        <v>1</v>
      </c>
      <c r="EB719">
        <v>875.365575757576</v>
      </c>
      <c r="EC719">
        <v>-3.1682717823035</v>
      </c>
      <c r="ED719">
        <v>0.366500984355455</v>
      </c>
      <c r="EE719">
        <v>1</v>
      </c>
      <c r="EF719">
        <v>7.92064536585366</v>
      </c>
      <c r="EG719">
        <v>0.257653170731689</v>
      </c>
      <c r="EH719">
        <v>0.0259177325206603</v>
      </c>
      <c r="EI719">
        <v>0</v>
      </c>
      <c r="EJ719">
        <v>2</v>
      </c>
      <c r="EK719">
        <v>3</v>
      </c>
      <c r="EL719" t="s">
        <v>340</v>
      </c>
      <c r="EM719">
        <v>100</v>
      </c>
      <c r="EN719">
        <v>100</v>
      </c>
      <c r="EO719">
        <v>2.128</v>
      </c>
      <c r="EP719">
        <v>0.1249</v>
      </c>
      <c r="EQ719">
        <v>1.36772170046793</v>
      </c>
      <c r="ER719">
        <v>0.00225868272383977</v>
      </c>
      <c r="ES719">
        <v>-9.96746185667655e-07</v>
      </c>
      <c r="ET719">
        <v>2.83711317370827e-10</v>
      </c>
      <c r="EU719">
        <v>-0.063082517618382</v>
      </c>
      <c r="EV719">
        <v>-0.00217948432402501</v>
      </c>
      <c r="EW719">
        <v>0.000453263451741206</v>
      </c>
      <c r="EX719">
        <v>-1.16319206543697e-06</v>
      </c>
      <c r="EY719">
        <v>-2</v>
      </c>
      <c r="EZ719">
        <v>2196</v>
      </c>
      <c r="FA719">
        <v>1</v>
      </c>
      <c r="FB719">
        <v>25</v>
      </c>
      <c r="FC719">
        <v>24.4</v>
      </c>
      <c r="FD719">
        <v>24.3</v>
      </c>
      <c r="FE719">
        <v>18</v>
      </c>
      <c r="FF719">
        <v>954.429</v>
      </c>
      <c r="FG719">
        <v>443.9</v>
      </c>
      <c r="FH719">
        <v>47.3571</v>
      </c>
      <c r="FI719">
        <v>26.5121</v>
      </c>
      <c r="FJ719">
        <v>30.0007</v>
      </c>
      <c r="FK719">
        <v>26.2131</v>
      </c>
      <c r="FL719">
        <v>26.2035</v>
      </c>
      <c r="FM719">
        <v>25.5679</v>
      </c>
      <c r="FN719">
        <v>14.5597</v>
      </c>
      <c r="FO719">
        <v>1.52977</v>
      </c>
      <c r="FP719">
        <v>47.5</v>
      </c>
      <c r="FQ719">
        <v>420</v>
      </c>
      <c r="FR719">
        <v>15.9141</v>
      </c>
      <c r="FS719">
        <v>101.342</v>
      </c>
      <c r="FT719">
        <v>101.93</v>
      </c>
    </row>
    <row r="720" spans="1:176">
      <c r="A720">
        <v>704</v>
      </c>
      <c r="B720">
        <v>1626127720.6</v>
      </c>
      <c r="C720">
        <v>1406.09999990463</v>
      </c>
      <c r="D720" t="s">
        <v>1702</v>
      </c>
      <c r="E720" t="s">
        <v>1703</v>
      </c>
      <c r="F720">
        <v>1</v>
      </c>
      <c r="I720">
        <v>1626127719.6</v>
      </c>
      <c r="J720">
        <f>(K720)/1000</f>
        <v>0</v>
      </c>
      <c r="K720">
        <f>1000*CC720*AI720*(BY720-BZ720)/(100*BR720*(1000-AI720*BY720))</f>
        <v>0</v>
      </c>
      <c r="L720">
        <f>CC720*AI720*(BX720-BW720*(1000-AI720*BZ720)/(1000-AI720*BY720))/(100*BR720)</f>
        <v>0</v>
      </c>
      <c r="M720">
        <f>BW720 - IF(AI720&gt;1, L720*BR720*100.0/(AK720*CK720), 0)</f>
        <v>0</v>
      </c>
      <c r="N720">
        <f>((T720-J720/2)*M720-L720)/(T720+J720/2)</f>
        <v>0</v>
      </c>
      <c r="O720">
        <f>N720*(CD720+CE720)/1000.0</f>
        <v>0</v>
      </c>
      <c r="P720">
        <f>(BW720 - IF(AI720&gt;1, L720*BR720*100.0/(AK720*CK720), 0))*(CD720+CE720)/1000.0</f>
        <v>0</v>
      </c>
      <c r="Q720">
        <f>2.0/((1/S720-1/R720)+SIGN(S720)*SQRT((1/S720-1/R720)*(1/S720-1/R720) + 4*BS720/((BS720+1)*(BS720+1))*(2*1/S720*1/R720-1/R720*1/R720)))</f>
        <v>0</v>
      </c>
      <c r="R720">
        <f>IF(LEFT(BT720,1)&lt;&gt;"0",IF(LEFT(BT720,1)="1",3.0,BU720),$D$5+$E$5*(CK720*CD720/($K$5*1000))+$F$5*(CK720*CD720/($K$5*1000))*MAX(MIN(BR720,$J$5),$I$5)*MAX(MIN(BR720,$J$5),$I$5)+$G$5*MAX(MIN(BR720,$J$5),$I$5)*(CK720*CD720/($K$5*1000))+$H$5*(CK720*CD720/($K$5*1000))*(CK720*CD720/($K$5*1000)))</f>
        <v>0</v>
      </c>
      <c r="S720">
        <f>J720*(1000-(1000*0.61365*exp(17.502*W720/(240.97+W720))/(CD720+CE720)+BY720)/2)/(1000*0.61365*exp(17.502*W720/(240.97+W720))/(CD720+CE720)-BY720)</f>
        <v>0</v>
      </c>
      <c r="T720">
        <f>1/((BS720+1)/(Q720/1.6)+1/(R720/1.37)) + BS720/((BS720+1)/(Q720/1.6) + BS720/(R720/1.37))</f>
        <v>0</v>
      </c>
      <c r="U720">
        <f>(BN720*BQ720)</f>
        <v>0</v>
      </c>
      <c r="V720">
        <f>(CF720+(U720+2*0.95*5.67E-8*(((CF720+$B$7)+273)^4-(CF720+273)^4)-44100*J720)/(1.84*29.3*R720+8*0.95*5.67E-8*(CF720+273)^3))</f>
        <v>0</v>
      </c>
      <c r="W720">
        <f>($C$7*CG720+$D$7*CH720+$E$7*V720)</f>
        <v>0</v>
      </c>
      <c r="X720">
        <f>0.61365*exp(17.502*W720/(240.97+W720))</f>
        <v>0</v>
      </c>
      <c r="Y720">
        <f>(Z720/AA720*100)</f>
        <v>0</v>
      </c>
      <c r="Z720">
        <f>BY720*(CD720+CE720)/1000</f>
        <v>0</v>
      </c>
      <c r="AA720">
        <f>0.61365*exp(17.502*CF720/(240.97+CF720))</f>
        <v>0</v>
      </c>
      <c r="AB720">
        <f>(X720-BY720*(CD720+CE720)/1000)</f>
        <v>0</v>
      </c>
      <c r="AC720">
        <f>(-J720*44100)</f>
        <v>0</v>
      </c>
      <c r="AD720">
        <f>2*29.3*R720*0.92*(CF720-W720)</f>
        <v>0</v>
      </c>
      <c r="AE720">
        <f>2*0.95*5.67E-8*(((CF720+$B$7)+273)^4-(W720+273)^4)</f>
        <v>0</v>
      </c>
      <c r="AF720">
        <f>U720+AE720+AC720+AD720</f>
        <v>0</v>
      </c>
      <c r="AG720">
        <v>4</v>
      </c>
      <c r="AH720">
        <v>0</v>
      </c>
      <c r="AI720">
        <f>IF(AG720*$H$13&gt;=AK720,1.0,(AK720/(AK720-AG720*$H$13)))</f>
        <v>0</v>
      </c>
      <c r="AJ720">
        <f>(AI720-1)*100</f>
        <v>0</v>
      </c>
      <c r="AK720">
        <f>MAX(0,($B$13+$C$13*CK720)/(1+$D$13*CK720)*CD720/(CF720+273)*$E$13)</f>
        <v>0</v>
      </c>
      <c r="AL720" t="s">
        <v>292</v>
      </c>
      <c r="AM720" t="s">
        <v>292</v>
      </c>
      <c r="AN720">
        <v>0</v>
      </c>
      <c r="AO720">
        <v>0</v>
      </c>
      <c r="AP720">
        <f>1-AN720/AO720</f>
        <v>0</v>
      </c>
      <c r="AQ720">
        <v>0</v>
      </c>
      <c r="AR720" t="s">
        <v>292</v>
      </c>
      <c r="AS720" t="s">
        <v>292</v>
      </c>
      <c r="AT720">
        <v>0</v>
      </c>
      <c r="AU720">
        <v>0</v>
      </c>
      <c r="AV720">
        <f>1-AT720/AU720</f>
        <v>0</v>
      </c>
      <c r="AW720">
        <v>0.5</v>
      </c>
      <c r="AX720">
        <f>BO720</f>
        <v>0</v>
      </c>
      <c r="AY720">
        <f>L720</f>
        <v>0</v>
      </c>
      <c r="AZ720">
        <f>AV720*AW720*AX720</f>
        <v>0</v>
      </c>
      <c r="BA720">
        <f>(AY720-AQ720)/AX720</f>
        <v>0</v>
      </c>
      <c r="BB720">
        <f>(AO720-AU720)/AU720</f>
        <v>0</v>
      </c>
      <c r="BC720">
        <f>AN720/(AP720+AN720/AU720)</f>
        <v>0</v>
      </c>
      <c r="BD720" t="s">
        <v>292</v>
      </c>
      <c r="BE720">
        <v>0</v>
      </c>
      <c r="BF720">
        <f>IF(BE720&lt;&gt;0, BE720, BC720)</f>
        <v>0</v>
      </c>
      <c r="BG720">
        <f>1-BF720/AU720</f>
        <v>0</v>
      </c>
      <c r="BH720">
        <f>(AU720-AT720)/(AU720-BF720)</f>
        <v>0</v>
      </c>
      <c r="BI720">
        <f>(AO720-AU720)/(AO720-BF720)</f>
        <v>0</v>
      </c>
      <c r="BJ720">
        <f>(AU720-AT720)/(AU720-AN720)</f>
        <v>0</v>
      </c>
      <c r="BK720">
        <f>(AO720-AU720)/(AO720-AN720)</f>
        <v>0</v>
      </c>
      <c r="BL720">
        <f>(BH720*BF720/AT720)</f>
        <v>0</v>
      </c>
      <c r="BM720">
        <f>(1-BL720)</f>
        <v>0</v>
      </c>
      <c r="BN720">
        <f>$B$11*CL720+$C$11*CM720+$F$11*CN720*(1-CQ720)</f>
        <v>0</v>
      </c>
      <c r="BO720">
        <f>BN720*BP720</f>
        <v>0</v>
      </c>
      <c r="BP720">
        <f>($B$11*$D$9+$C$11*$D$9+$F$11*((DA720+CS720)/MAX(DA720+CS720+DB720, 0.1)*$I$9+DB720/MAX(DA720+CS720+DB720, 0.1)*$J$9))/($B$11+$C$11+$F$11)</f>
        <v>0</v>
      </c>
      <c r="BQ720">
        <f>($B$11*$K$9+$C$11*$K$9+$F$11*((DA720+CS720)/MAX(DA720+CS720+DB720, 0.1)*$P$9+DB720/MAX(DA720+CS720+DB720, 0.1)*$Q$9))/($B$11+$C$11+$F$11)</f>
        <v>0</v>
      </c>
      <c r="BR720">
        <v>6</v>
      </c>
      <c r="BS720">
        <v>0.5</v>
      </c>
      <c r="BT720" t="s">
        <v>293</v>
      </c>
      <c r="BU720">
        <v>2</v>
      </c>
      <c r="BV720">
        <v>1626127719.6</v>
      </c>
      <c r="BW720">
        <v>400.953666666667</v>
      </c>
      <c r="BX720">
        <v>420.036333333333</v>
      </c>
      <c r="BY720">
        <v>23.8593333333333</v>
      </c>
      <c r="BZ720">
        <v>15.8695666666667</v>
      </c>
      <c r="CA720">
        <v>398.825666666667</v>
      </c>
      <c r="CB720">
        <v>23.7343666666667</v>
      </c>
      <c r="CC720">
        <v>900.030666666667</v>
      </c>
      <c r="CD720">
        <v>100.771</v>
      </c>
      <c r="CE720">
        <v>0.114663666666667</v>
      </c>
      <c r="CF720">
        <v>38.7192666666667</v>
      </c>
      <c r="CG720">
        <v>35.7772</v>
      </c>
      <c r="CH720">
        <v>999.9</v>
      </c>
      <c r="CI720">
        <v>0</v>
      </c>
      <c r="CJ720">
        <v>0</v>
      </c>
      <c r="CK720">
        <v>10006.05</v>
      </c>
      <c r="CL720">
        <v>0</v>
      </c>
      <c r="CM720">
        <v>0.221023</v>
      </c>
      <c r="CN720">
        <v>1459.96333333333</v>
      </c>
      <c r="CO720">
        <v>0.972998666666667</v>
      </c>
      <c r="CP720">
        <v>0.0270013333333333</v>
      </c>
      <c r="CQ720">
        <v>0</v>
      </c>
      <c r="CR720">
        <v>874.610666666667</v>
      </c>
      <c r="CS720">
        <v>4.99999</v>
      </c>
      <c r="CT720">
        <v>12924.2666666667</v>
      </c>
      <c r="CU720">
        <v>12728.0333333333</v>
      </c>
      <c r="CV720">
        <v>42.625</v>
      </c>
      <c r="CW720">
        <v>43.625</v>
      </c>
      <c r="CX720">
        <v>43.312</v>
      </c>
      <c r="CY720">
        <v>43.479</v>
      </c>
      <c r="CZ720">
        <v>45.625</v>
      </c>
      <c r="DA720">
        <v>1415.67333333333</v>
      </c>
      <c r="DB720">
        <v>39.29</v>
      </c>
      <c r="DC720">
        <v>0</v>
      </c>
      <c r="DD720">
        <v>1626127729.9</v>
      </c>
      <c r="DE720">
        <v>0</v>
      </c>
      <c r="DF720">
        <v>875.04232</v>
      </c>
      <c r="DG720">
        <v>-3.70669229903697</v>
      </c>
      <c r="DH720">
        <v>-43.8461537536681</v>
      </c>
      <c r="DI720">
        <v>12928.988</v>
      </c>
      <c r="DJ720">
        <v>15</v>
      </c>
      <c r="DK720">
        <v>1626126261</v>
      </c>
      <c r="DL720" t="s">
        <v>294</v>
      </c>
      <c r="DM720">
        <v>1626126255</v>
      </c>
      <c r="DN720">
        <v>1626126261</v>
      </c>
      <c r="DO720">
        <v>7</v>
      </c>
      <c r="DP720">
        <v>0.339</v>
      </c>
      <c r="DQ720">
        <v>0.02</v>
      </c>
      <c r="DR720">
        <v>2.158</v>
      </c>
      <c r="DS720">
        <v>-0.064</v>
      </c>
      <c r="DT720">
        <v>420</v>
      </c>
      <c r="DU720">
        <v>4</v>
      </c>
      <c r="DV720">
        <v>0.09</v>
      </c>
      <c r="DW720">
        <v>0.05</v>
      </c>
      <c r="DX720">
        <v>-19.0343048780488</v>
      </c>
      <c r="DY720">
        <v>-0.091584668989562</v>
      </c>
      <c r="DZ720">
        <v>0.0385205801897618</v>
      </c>
      <c r="EA720">
        <v>1</v>
      </c>
      <c r="EB720">
        <v>875.257878787879</v>
      </c>
      <c r="EC720">
        <v>-3.00640169477205</v>
      </c>
      <c r="ED720">
        <v>0.355102610657112</v>
      </c>
      <c r="EE720">
        <v>1</v>
      </c>
      <c r="EF720">
        <v>7.93067512195122</v>
      </c>
      <c r="EG720">
        <v>0.281537979094101</v>
      </c>
      <c r="EH720">
        <v>0.0284854675076866</v>
      </c>
      <c r="EI720">
        <v>0</v>
      </c>
      <c r="EJ720">
        <v>2</v>
      </c>
      <c r="EK720">
        <v>3</v>
      </c>
      <c r="EL720" t="s">
        <v>340</v>
      </c>
      <c r="EM720">
        <v>100</v>
      </c>
      <c r="EN720">
        <v>100</v>
      </c>
      <c r="EO720">
        <v>2.128</v>
      </c>
      <c r="EP720">
        <v>0.1252</v>
      </c>
      <c r="EQ720">
        <v>1.36772170046793</v>
      </c>
      <c r="ER720">
        <v>0.00225868272383977</v>
      </c>
      <c r="ES720">
        <v>-9.96746185667655e-07</v>
      </c>
      <c r="ET720">
        <v>2.83711317370827e-10</v>
      </c>
      <c r="EU720">
        <v>-0.063082517618382</v>
      </c>
      <c r="EV720">
        <v>-0.00217948432402501</v>
      </c>
      <c r="EW720">
        <v>0.000453263451741206</v>
      </c>
      <c r="EX720">
        <v>-1.16319206543697e-06</v>
      </c>
      <c r="EY720">
        <v>-2</v>
      </c>
      <c r="EZ720">
        <v>2196</v>
      </c>
      <c r="FA720">
        <v>1</v>
      </c>
      <c r="FB720">
        <v>25</v>
      </c>
      <c r="FC720">
        <v>24.4</v>
      </c>
      <c r="FD720">
        <v>24.3</v>
      </c>
      <c r="FE720">
        <v>18</v>
      </c>
      <c r="FF720">
        <v>954.086</v>
      </c>
      <c r="FG720">
        <v>444.14</v>
      </c>
      <c r="FH720">
        <v>47.3745</v>
      </c>
      <c r="FI720">
        <v>26.5155</v>
      </c>
      <c r="FJ720">
        <v>30.0007</v>
      </c>
      <c r="FK720">
        <v>26.2161</v>
      </c>
      <c r="FL720">
        <v>26.2067</v>
      </c>
      <c r="FM720">
        <v>25.5685</v>
      </c>
      <c r="FN720">
        <v>14.2465</v>
      </c>
      <c r="FO720">
        <v>1.52977</v>
      </c>
      <c r="FP720">
        <v>47.5</v>
      </c>
      <c r="FQ720">
        <v>420</v>
      </c>
      <c r="FR720">
        <v>15.9936</v>
      </c>
      <c r="FS720">
        <v>101.342</v>
      </c>
      <c r="FT720">
        <v>101.93</v>
      </c>
    </row>
    <row r="721" spans="1:176">
      <c r="A721">
        <v>705</v>
      </c>
      <c r="B721">
        <v>1626127722.6</v>
      </c>
      <c r="C721">
        <v>1408.09999990463</v>
      </c>
      <c r="D721" t="s">
        <v>1704</v>
      </c>
      <c r="E721" t="s">
        <v>1705</v>
      </c>
      <c r="F721">
        <v>1</v>
      </c>
      <c r="I721">
        <v>1626127721.6</v>
      </c>
      <c r="J721">
        <f>(K721)/1000</f>
        <v>0</v>
      </c>
      <c r="K721">
        <f>1000*CC721*AI721*(BY721-BZ721)/(100*BR721*(1000-AI721*BY721))</f>
        <v>0</v>
      </c>
      <c r="L721">
        <f>CC721*AI721*(BX721-BW721*(1000-AI721*BZ721)/(1000-AI721*BY721))/(100*BR721)</f>
        <v>0</v>
      </c>
      <c r="M721">
        <f>BW721 - IF(AI721&gt;1, L721*BR721*100.0/(AK721*CK721), 0)</f>
        <v>0</v>
      </c>
      <c r="N721">
        <f>((T721-J721/2)*M721-L721)/(T721+J721/2)</f>
        <v>0</v>
      </c>
      <c r="O721">
        <f>N721*(CD721+CE721)/1000.0</f>
        <v>0</v>
      </c>
      <c r="P721">
        <f>(BW721 - IF(AI721&gt;1, L721*BR721*100.0/(AK721*CK721), 0))*(CD721+CE721)/1000.0</f>
        <v>0</v>
      </c>
      <c r="Q721">
        <f>2.0/((1/S721-1/R721)+SIGN(S721)*SQRT((1/S721-1/R721)*(1/S721-1/R721) + 4*BS721/((BS721+1)*(BS721+1))*(2*1/S721*1/R721-1/R721*1/R721)))</f>
        <v>0</v>
      </c>
      <c r="R721">
        <f>IF(LEFT(BT721,1)&lt;&gt;"0",IF(LEFT(BT721,1)="1",3.0,BU721),$D$5+$E$5*(CK721*CD721/($K$5*1000))+$F$5*(CK721*CD721/($K$5*1000))*MAX(MIN(BR721,$J$5),$I$5)*MAX(MIN(BR721,$J$5),$I$5)+$G$5*MAX(MIN(BR721,$J$5),$I$5)*(CK721*CD721/($K$5*1000))+$H$5*(CK721*CD721/($K$5*1000))*(CK721*CD721/($K$5*1000)))</f>
        <v>0</v>
      </c>
      <c r="S721">
        <f>J721*(1000-(1000*0.61365*exp(17.502*W721/(240.97+W721))/(CD721+CE721)+BY721)/2)/(1000*0.61365*exp(17.502*W721/(240.97+W721))/(CD721+CE721)-BY721)</f>
        <v>0</v>
      </c>
      <c r="T721">
        <f>1/((BS721+1)/(Q721/1.6)+1/(R721/1.37)) + BS721/((BS721+1)/(Q721/1.6) + BS721/(R721/1.37))</f>
        <v>0</v>
      </c>
      <c r="U721">
        <f>(BN721*BQ721)</f>
        <v>0</v>
      </c>
      <c r="V721">
        <f>(CF721+(U721+2*0.95*5.67E-8*(((CF721+$B$7)+273)^4-(CF721+273)^4)-44100*J721)/(1.84*29.3*R721+8*0.95*5.67E-8*(CF721+273)^3))</f>
        <v>0</v>
      </c>
      <c r="W721">
        <f>($C$7*CG721+$D$7*CH721+$E$7*V721)</f>
        <v>0</v>
      </c>
      <c r="X721">
        <f>0.61365*exp(17.502*W721/(240.97+W721))</f>
        <v>0</v>
      </c>
      <c r="Y721">
        <f>(Z721/AA721*100)</f>
        <v>0</v>
      </c>
      <c r="Z721">
        <f>BY721*(CD721+CE721)/1000</f>
        <v>0</v>
      </c>
      <c r="AA721">
        <f>0.61365*exp(17.502*CF721/(240.97+CF721))</f>
        <v>0</v>
      </c>
      <c r="AB721">
        <f>(X721-BY721*(CD721+CE721)/1000)</f>
        <v>0</v>
      </c>
      <c r="AC721">
        <f>(-J721*44100)</f>
        <v>0</v>
      </c>
      <c r="AD721">
        <f>2*29.3*R721*0.92*(CF721-W721)</f>
        <v>0</v>
      </c>
      <c r="AE721">
        <f>2*0.95*5.67E-8*(((CF721+$B$7)+273)^4-(W721+273)^4)</f>
        <v>0</v>
      </c>
      <c r="AF721">
        <f>U721+AE721+AC721+AD721</f>
        <v>0</v>
      </c>
      <c r="AG721">
        <v>5</v>
      </c>
      <c r="AH721">
        <v>1</v>
      </c>
      <c r="AI721">
        <f>IF(AG721*$H$13&gt;=AK721,1.0,(AK721/(AK721-AG721*$H$13)))</f>
        <v>0</v>
      </c>
      <c r="AJ721">
        <f>(AI721-1)*100</f>
        <v>0</v>
      </c>
      <c r="AK721">
        <f>MAX(0,($B$13+$C$13*CK721)/(1+$D$13*CK721)*CD721/(CF721+273)*$E$13)</f>
        <v>0</v>
      </c>
      <c r="AL721" t="s">
        <v>292</v>
      </c>
      <c r="AM721" t="s">
        <v>292</v>
      </c>
      <c r="AN721">
        <v>0</v>
      </c>
      <c r="AO721">
        <v>0</v>
      </c>
      <c r="AP721">
        <f>1-AN721/AO721</f>
        <v>0</v>
      </c>
      <c r="AQ721">
        <v>0</v>
      </c>
      <c r="AR721" t="s">
        <v>292</v>
      </c>
      <c r="AS721" t="s">
        <v>292</v>
      </c>
      <c r="AT721">
        <v>0</v>
      </c>
      <c r="AU721">
        <v>0</v>
      </c>
      <c r="AV721">
        <f>1-AT721/AU721</f>
        <v>0</v>
      </c>
      <c r="AW721">
        <v>0.5</v>
      </c>
      <c r="AX721">
        <f>BO721</f>
        <v>0</v>
      </c>
      <c r="AY721">
        <f>L721</f>
        <v>0</v>
      </c>
      <c r="AZ721">
        <f>AV721*AW721*AX721</f>
        <v>0</v>
      </c>
      <c r="BA721">
        <f>(AY721-AQ721)/AX721</f>
        <v>0</v>
      </c>
      <c r="BB721">
        <f>(AO721-AU721)/AU721</f>
        <v>0</v>
      </c>
      <c r="BC721">
        <f>AN721/(AP721+AN721/AU721)</f>
        <v>0</v>
      </c>
      <c r="BD721" t="s">
        <v>292</v>
      </c>
      <c r="BE721">
        <v>0</v>
      </c>
      <c r="BF721">
        <f>IF(BE721&lt;&gt;0, BE721, BC721)</f>
        <v>0</v>
      </c>
      <c r="BG721">
        <f>1-BF721/AU721</f>
        <v>0</v>
      </c>
      <c r="BH721">
        <f>(AU721-AT721)/(AU721-BF721)</f>
        <v>0</v>
      </c>
      <c r="BI721">
        <f>(AO721-AU721)/(AO721-BF721)</f>
        <v>0</v>
      </c>
      <c r="BJ721">
        <f>(AU721-AT721)/(AU721-AN721)</f>
        <v>0</v>
      </c>
      <c r="BK721">
        <f>(AO721-AU721)/(AO721-AN721)</f>
        <v>0</v>
      </c>
      <c r="BL721">
        <f>(BH721*BF721/AT721)</f>
        <v>0</v>
      </c>
      <c r="BM721">
        <f>(1-BL721)</f>
        <v>0</v>
      </c>
      <c r="BN721">
        <f>$B$11*CL721+$C$11*CM721+$F$11*CN721*(1-CQ721)</f>
        <v>0</v>
      </c>
      <c r="BO721">
        <f>BN721*BP721</f>
        <v>0</v>
      </c>
      <c r="BP721">
        <f>($B$11*$D$9+$C$11*$D$9+$F$11*((DA721+CS721)/MAX(DA721+CS721+DB721, 0.1)*$I$9+DB721/MAX(DA721+CS721+DB721, 0.1)*$J$9))/($B$11+$C$11+$F$11)</f>
        <v>0</v>
      </c>
      <c r="BQ721">
        <f>($B$11*$K$9+$C$11*$K$9+$F$11*((DA721+CS721)/MAX(DA721+CS721+DB721, 0.1)*$P$9+DB721/MAX(DA721+CS721+DB721, 0.1)*$Q$9))/($B$11+$C$11+$F$11)</f>
        <v>0</v>
      </c>
      <c r="BR721">
        <v>6</v>
      </c>
      <c r="BS721">
        <v>0.5</v>
      </c>
      <c r="BT721" t="s">
        <v>293</v>
      </c>
      <c r="BU721">
        <v>2</v>
      </c>
      <c r="BV721">
        <v>1626127721.6</v>
      </c>
      <c r="BW721">
        <v>400.956</v>
      </c>
      <c r="BX721">
        <v>420.001333333333</v>
      </c>
      <c r="BY721">
        <v>23.8772333333333</v>
      </c>
      <c r="BZ721">
        <v>15.8723333333333</v>
      </c>
      <c r="CA721">
        <v>398.828</v>
      </c>
      <c r="CB721">
        <v>23.7519666666667</v>
      </c>
      <c r="CC721">
        <v>899.980333333333</v>
      </c>
      <c r="CD721">
        <v>100.771</v>
      </c>
      <c r="CE721">
        <v>0.114271</v>
      </c>
      <c r="CF721">
        <v>38.7341666666667</v>
      </c>
      <c r="CG721">
        <v>35.7994333333333</v>
      </c>
      <c r="CH721">
        <v>999.9</v>
      </c>
      <c r="CI721">
        <v>0</v>
      </c>
      <c r="CJ721">
        <v>0</v>
      </c>
      <c r="CK721">
        <v>9997.91333333334</v>
      </c>
      <c r="CL721">
        <v>0</v>
      </c>
      <c r="CM721">
        <v>0.221023</v>
      </c>
      <c r="CN721">
        <v>1459.96333333333</v>
      </c>
      <c r="CO721">
        <v>0.972998666666667</v>
      </c>
      <c r="CP721">
        <v>0.0270013333333333</v>
      </c>
      <c r="CQ721">
        <v>0</v>
      </c>
      <c r="CR721">
        <v>874.477666666667</v>
      </c>
      <c r="CS721">
        <v>4.99999</v>
      </c>
      <c r="CT721">
        <v>12922.3333333333</v>
      </c>
      <c r="CU721">
        <v>12728.0333333333</v>
      </c>
      <c r="CV721">
        <v>42.625</v>
      </c>
      <c r="CW721">
        <v>43.625</v>
      </c>
      <c r="CX721">
        <v>43.312</v>
      </c>
      <c r="CY721">
        <v>43.479</v>
      </c>
      <c r="CZ721">
        <v>45.625</v>
      </c>
      <c r="DA721">
        <v>1415.67333333333</v>
      </c>
      <c r="DB721">
        <v>39.29</v>
      </c>
      <c r="DC721">
        <v>0</v>
      </c>
      <c r="DD721">
        <v>1626127731.7</v>
      </c>
      <c r="DE721">
        <v>0</v>
      </c>
      <c r="DF721">
        <v>874.9635</v>
      </c>
      <c r="DG721">
        <v>-4.48741880563181</v>
      </c>
      <c r="DH721">
        <v>-45.5692307672148</v>
      </c>
      <c r="DI721">
        <v>12928.0346153846</v>
      </c>
      <c r="DJ721">
        <v>15</v>
      </c>
      <c r="DK721">
        <v>1626126261</v>
      </c>
      <c r="DL721" t="s">
        <v>294</v>
      </c>
      <c r="DM721">
        <v>1626126255</v>
      </c>
      <c r="DN721">
        <v>1626126261</v>
      </c>
      <c r="DO721">
        <v>7</v>
      </c>
      <c r="DP721">
        <v>0.339</v>
      </c>
      <c r="DQ721">
        <v>0.02</v>
      </c>
      <c r="DR721">
        <v>2.158</v>
      </c>
      <c r="DS721">
        <v>-0.064</v>
      </c>
      <c r="DT721">
        <v>420</v>
      </c>
      <c r="DU721">
        <v>4</v>
      </c>
      <c r="DV721">
        <v>0.09</v>
      </c>
      <c r="DW721">
        <v>0.05</v>
      </c>
      <c r="DX721">
        <v>-19.0350756097561</v>
      </c>
      <c r="DY721">
        <v>-0.162526829268276</v>
      </c>
      <c r="DZ721">
        <v>0.0386768020248845</v>
      </c>
      <c r="EA721">
        <v>1</v>
      </c>
      <c r="EB721">
        <v>875.132914285714</v>
      </c>
      <c r="EC721">
        <v>-3.48772602739593</v>
      </c>
      <c r="ED721">
        <v>0.403681300846424</v>
      </c>
      <c r="EE721">
        <v>1</v>
      </c>
      <c r="EF721">
        <v>7.94135878048781</v>
      </c>
      <c r="EG721">
        <v>0.31536083623693</v>
      </c>
      <c r="EH721">
        <v>0.0319745031193965</v>
      </c>
      <c r="EI721">
        <v>0</v>
      </c>
      <c r="EJ721">
        <v>2</v>
      </c>
      <c r="EK721">
        <v>3</v>
      </c>
      <c r="EL721" t="s">
        <v>340</v>
      </c>
      <c r="EM721">
        <v>100</v>
      </c>
      <c r="EN721">
        <v>100</v>
      </c>
      <c r="EO721">
        <v>2.128</v>
      </c>
      <c r="EP721">
        <v>0.1253</v>
      </c>
      <c r="EQ721">
        <v>1.36772170046793</v>
      </c>
      <c r="ER721">
        <v>0.00225868272383977</v>
      </c>
      <c r="ES721">
        <v>-9.96746185667655e-07</v>
      </c>
      <c r="ET721">
        <v>2.83711317370827e-10</v>
      </c>
      <c r="EU721">
        <v>-0.063082517618382</v>
      </c>
      <c r="EV721">
        <v>-0.00217948432402501</v>
      </c>
      <c r="EW721">
        <v>0.000453263451741206</v>
      </c>
      <c r="EX721">
        <v>-1.16319206543697e-06</v>
      </c>
      <c r="EY721">
        <v>-2</v>
      </c>
      <c r="EZ721">
        <v>2196</v>
      </c>
      <c r="FA721">
        <v>1</v>
      </c>
      <c r="FB721">
        <v>25</v>
      </c>
      <c r="FC721">
        <v>24.5</v>
      </c>
      <c r="FD721">
        <v>24.4</v>
      </c>
      <c r="FE721">
        <v>18</v>
      </c>
      <c r="FF721">
        <v>953.793</v>
      </c>
      <c r="FG721">
        <v>444.133</v>
      </c>
      <c r="FH721">
        <v>47.3909</v>
      </c>
      <c r="FI721">
        <v>26.5188</v>
      </c>
      <c r="FJ721">
        <v>30.0006</v>
      </c>
      <c r="FK721">
        <v>26.2189</v>
      </c>
      <c r="FL721">
        <v>26.2095</v>
      </c>
      <c r="FM721">
        <v>25.569</v>
      </c>
      <c r="FN721">
        <v>14.2465</v>
      </c>
      <c r="FO721">
        <v>1.52977</v>
      </c>
      <c r="FP721">
        <v>47.5</v>
      </c>
      <c r="FQ721">
        <v>420</v>
      </c>
      <c r="FR721">
        <v>16.0032</v>
      </c>
      <c r="FS721">
        <v>101.34</v>
      </c>
      <c r="FT721">
        <v>101.929</v>
      </c>
    </row>
    <row r="722" spans="1:176">
      <c r="A722">
        <v>706</v>
      </c>
      <c r="B722">
        <v>1626127724.6</v>
      </c>
      <c r="C722">
        <v>1410.09999990463</v>
      </c>
      <c r="D722" t="s">
        <v>1706</v>
      </c>
      <c r="E722" t="s">
        <v>1707</v>
      </c>
      <c r="F722">
        <v>1</v>
      </c>
      <c r="I722">
        <v>1626127723.6</v>
      </c>
      <c r="J722">
        <f>(K722)/1000</f>
        <v>0</v>
      </c>
      <c r="K722">
        <f>1000*CC722*AI722*(BY722-BZ722)/(100*BR722*(1000-AI722*BY722))</f>
        <v>0</v>
      </c>
      <c r="L722">
        <f>CC722*AI722*(BX722-BW722*(1000-AI722*BZ722)/(1000-AI722*BY722))/(100*BR722)</f>
        <v>0</v>
      </c>
      <c r="M722">
        <f>BW722 - IF(AI722&gt;1, L722*BR722*100.0/(AK722*CK722), 0)</f>
        <v>0</v>
      </c>
      <c r="N722">
        <f>((T722-J722/2)*M722-L722)/(T722+J722/2)</f>
        <v>0</v>
      </c>
      <c r="O722">
        <f>N722*(CD722+CE722)/1000.0</f>
        <v>0</v>
      </c>
      <c r="P722">
        <f>(BW722 - IF(AI722&gt;1, L722*BR722*100.0/(AK722*CK722), 0))*(CD722+CE722)/1000.0</f>
        <v>0</v>
      </c>
      <c r="Q722">
        <f>2.0/((1/S722-1/R722)+SIGN(S722)*SQRT((1/S722-1/R722)*(1/S722-1/R722) + 4*BS722/((BS722+1)*(BS722+1))*(2*1/S722*1/R722-1/R722*1/R722)))</f>
        <v>0</v>
      </c>
      <c r="R722">
        <f>IF(LEFT(BT722,1)&lt;&gt;"0",IF(LEFT(BT722,1)="1",3.0,BU722),$D$5+$E$5*(CK722*CD722/($K$5*1000))+$F$5*(CK722*CD722/($K$5*1000))*MAX(MIN(BR722,$J$5),$I$5)*MAX(MIN(BR722,$J$5),$I$5)+$G$5*MAX(MIN(BR722,$J$5),$I$5)*(CK722*CD722/($K$5*1000))+$H$5*(CK722*CD722/($K$5*1000))*(CK722*CD722/($K$5*1000)))</f>
        <v>0</v>
      </c>
      <c r="S722">
        <f>J722*(1000-(1000*0.61365*exp(17.502*W722/(240.97+W722))/(CD722+CE722)+BY722)/2)/(1000*0.61365*exp(17.502*W722/(240.97+W722))/(CD722+CE722)-BY722)</f>
        <v>0</v>
      </c>
      <c r="T722">
        <f>1/((BS722+1)/(Q722/1.6)+1/(R722/1.37)) + BS722/((BS722+1)/(Q722/1.6) + BS722/(R722/1.37))</f>
        <v>0</v>
      </c>
      <c r="U722">
        <f>(BN722*BQ722)</f>
        <v>0</v>
      </c>
      <c r="V722">
        <f>(CF722+(U722+2*0.95*5.67E-8*(((CF722+$B$7)+273)^4-(CF722+273)^4)-44100*J722)/(1.84*29.3*R722+8*0.95*5.67E-8*(CF722+273)^3))</f>
        <v>0</v>
      </c>
      <c r="W722">
        <f>($C$7*CG722+$D$7*CH722+$E$7*V722)</f>
        <v>0</v>
      </c>
      <c r="X722">
        <f>0.61365*exp(17.502*W722/(240.97+W722))</f>
        <v>0</v>
      </c>
      <c r="Y722">
        <f>(Z722/AA722*100)</f>
        <v>0</v>
      </c>
      <c r="Z722">
        <f>BY722*(CD722+CE722)/1000</f>
        <v>0</v>
      </c>
      <c r="AA722">
        <f>0.61365*exp(17.502*CF722/(240.97+CF722))</f>
        <v>0</v>
      </c>
      <c r="AB722">
        <f>(X722-BY722*(CD722+CE722)/1000)</f>
        <v>0</v>
      </c>
      <c r="AC722">
        <f>(-J722*44100)</f>
        <v>0</v>
      </c>
      <c r="AD722">
        <f>2*29.3*R722*0.92*(CF722-W722)</f>
        <v>0</v>
      </c>
      <c r="AE722">
        <f>2*0.95*5.67E-8*(((CF722+$B$7)+273)^4-(W722+273)^4)</f>
        <v>0</v>
      </c>
      <c r="AF722">
        <f>U722+AE722+AC722+AD722</f>
        <v>0</v>
      </c>
      <c r="AG722">
        <v>4</v>
      </c>
      <c r="AH722">
        <v>0</v>
      </c>
      <c r="AI722">
        <f>IF(AG722*$H$13&gt;=AK722,1.0,(AK722/(AK722-AG722*$H$13)))</f>
        <v>0</v>
      </c>
      <c r="AJ722">
        <f>(AI722-1)*100</f>
        <v>0</v>
      </c>
      <c r="AK722">
        <f>MAX(0,($B$13+$C$13*CK722)/(1+$D$13*CK722)*CD722/(CF722+273)*$E$13)</f>
        <v>0</v>
      </c>
      <c r="AL722" t="s">
        <v>292</v>
      </c>
      <c r="AM722" t="s">
        <v>292</v>
      </c>
      <c r="AN722">
        <v>0</v>
      </c>
      <c r="AO722">
        <v>0</v>
      </c>
      <c r="AP722">
        <f>1-AN722/AO722</f>
        <v>0</v>
      </c>
      <c r="AQ722">
        <v>0</v>
      </c>
      <c r="AR722" t="s">
        <v>292</v>
      </c>
      <c r="AS722" t="s">
        <v>292</v>
      </c>
      <c r="AT722">
        <v>0</v>
      </c>
      <c r="AU722">
        <v>0</v>
      </c>
      <c r="AV722">
        <f>1-AT722/AU722</f>
        <v>0</v>
      </c>
      <c r="AW722">
        <v>0.5</v>
      </c>
      <c r="AX722">
        <f>BO722</f>
        <v>0</v>
      </c>
      <c r="AY722">
        <f>L722</f>
        <v>0</v>
      </c>
      <c r="AZ722">
        <f>AV722*AW722*AX722</f>
        <v>0</v>
      </c>
      <c r="BA722">
        <f>(AY722-AQ722)/AX722</f>
        <v>0</v>
      </c>
      <c r="BB722">
        <f>(AO722-AU722)/AU722</f>
        <v>0</v>
      </c>
      <c r="BC722">
        <f>AN722/(AP722+AN722/AU722)</f>
        <v>0</v>
      </c>
      <c r="BD722" t="s">
        <v>292</v>
      </c>
      <c r="BE722">
        <v>0</v>
      </c>
      <c r="BF722">
        <f>IF(BE722&lt;&gt;0, BE722, BC722)</f>
        <v>0</v>
      </c>
      <c r="BG722">
        <f>1-BF722/AU722</f>
        <v>0</v>
      </c>
      <c r="BH722">
        <f>(AU722-AT722)/(AU722-BF722)</f>
        <v>0</v>
      </c>
      <c r="BI722">
        <f>(AO722-AU722)/(AO722-BF722)</f>
        <v>0</v>
      </c>
      <c r="BJ722">
        <f>(AU722-AT722)/(AU722-AN722)</f>
        <v>0</v>
      </c>
      <c r="BK722">
        <f>(AO722-AU722)/(AO722-AN722)</f>
        <v>0</v>
      </c>
      <c r="BL722">
        <f>(BH722*BF722/AT722)</f>
        <v>0</v>
      </c>
      <c r="BM722">
        <f>(1-BL722)</f>
        <v>0</v>
      </c>
      <c r="BN722">
        <f>$B$11*CL722+$C$11*CM722+$F$11*CN722*(1-CQ722)</f>
        <v>0</v>
      </c>
      <c r="BO722">
        <f>BN722*BP722</f>
        <v>0</v>
      </c>
      <c r="BP722">
        <f>($B$11*$D$9+$C$11*$D$9+$F$11*((DA722+CS722)/MAX(DA722+CS722+DB722, 0.1)*$I$9+DB722/MAX(DA722+CS722+DB722, 0.1)*$J$9))/($B$11+$C$11+$F$11)</f>
        <v>0</v>
      </c>
      <c r="BQ722">
        <f>($B$11*$K$9+$C$11*$K$9+$F$11*((DA722+CS722)/MAX(DA722+CS722+DB722, 0.1)*$P$9+DB722/MAX(DA722+CS722+DB722, 0.1)*$Q$9))/($B$11+$C$11+$F$11)</f>
        <v>0</v>
      </c>
      <c r="BR722">
        <v>6</v>
      </c>
      <c r="BS722">
        <v>0.5</v>
      </c>
      <c r="BT722" t="s">
        <v>293</v>
      </c>
      <c r="BU722">
        <v>2</v>
      </c>
      <c r="BV722">
        <v>1626127723.6</v>
      </c>
      <c r="BW722">
        <v>400.949</v>
      </c>
      <c r="BX722">
        <v>419.965666666667</v>
      </c>
      <c r="BY722">
        <v>23.8941666666667</v>
      </c>
      <c r="BZ722">
        <v>15.8892666666667</v>
      </c>
      <c r="CA722">
        <v>398.821</v>
      </c>
      <c r="CB722">
        <v>23.7686</v>
      </c>
      <c r="CC722">
        <v>899.989</v>
      </c>
      <c r="CD722">
        <v>100.772</v>
      </c>
      <c r="CE722">
        <v>0.114451</v>
      </c>
      <c r="CF722">
        <v>38.7513666666667</v>
      </c>
      <c r="CG722">
        <v>35.8125333333333</v>
      </c>
      <c r="CH722">
        <v>999.9</v>
      </c>
      <c r="CI722">
        <v>0</v>
      </c>
      <c r="CJ722">
        <v>0</v>
      </c>
      <c r="CK722">
        <v>10003.34</v>
      </c>
      <c r="CL722">
        <v>0</v>
      </c>
      <c r="CM722">
        <v>0.221023</v>
      </c>
      <c r="CN722">
        <v>1459.96666666667</v>
      </c>
      <c r="CO722">
        <v>0.972998666666667</v>
      </c>
      <c r="CP722">
        <v>0.0270013333333333</v>
      </c>
      <c r="CQ722">
        <v>0</v>
      </c>
      <c r="CR722">
        <v>874.293333333333</v>
      </c>
      <c r="CS722">
        <v>4.99999</v>
      </c>
      <c r="CT722">
        <v>12921.3</v>
      </c>
      <c r="CU722">
        <v>12728.0333333333</v>
      </c>
      <c r="CV722">
        <v>42.625</v>
      </c>
      <c r="CW722">
        <v>43.625</v>
      </c>
      <c r="CX722">
        <v>43.312</v>
      </c>
      <c r="CY722">
        <v>43.5</v>
      </c>
      <c r="CZ722">
        <v>45.625</v>
      </c>
      <c r="DA722">
        <v>1415.67666666667</v>
      </c>
      <c r="DB722">
        <v>39.29</v>
      </c>
      <c r="DC722">
        <v>0</v>
      </c>
      <c r="DD722">
        <v>1626127734.1</v>
      </c>
      <c r="DE722">
        <v>0</v>
      </c>
      <c r="DF722">
        <v>874.803</v>
      </c>
      <c r="DG722">
        <v>-4.6247521374671</v>
      </c>
      <c r="DH722">
        <v>-46.1880341255502</v>
      </c>
      <c r="DI722">
        <v>12926.1</v>
      </c>
      <c r="DJ722">
        <v>15</v>
      </c>
      <c r="DK722">
        <v>1626126261</v>
      </c>
      <c r="DL722" t="s">
        <v>294</v>
      </c>
      <c r="DM722">
        <v>1626126255</v>
      </c>
      <c r="DN722">
        <v>1626126261</v>
      </c>
      <c r="DO722">
        <v>7</v>
      </c>
      <c r="DP722">
        <v>0.339</v>
      </c>
      <c r="DQ722">
        <v>0.02</v>
      </c>
      <c r="DR722">
        <v>2.158</v>
      </c>
      <c r="DS722">
        <v>-0.064</v>
      </c>
      <c r="DT722">
        <v>420</v>
      </c>
      <c r="DU722">
        <v>4</v>
      </c>
      <c r="DV722">
        <v>0.09</v>
      </c>
      <c r="DW722">
        <v>0.05</v>
      </c>
      <c r="DX722">
        <v>-19.0312365853658</v>
      </c>
      <c r="DY722">
        <v>-0.195497560975623</v>
      </c>
      <c r="DZ722">
        <v>0.0374932433333974</v>
      </c>
      <c r="EA722">
        <v>1</v>
      </c>
      <c r="EB722">
        <v>874.993181818182</v>
      </c>
      <c r="EC722">
        <v>-3.95313698977377</v>
      </c>
      <c r="ED722">
        <v>0.421419855031632</v>
      </c>
      <c r="EE722">
        <v>1</v>
      </c>
      <c r="EF722">
        <v>7.95155585365854</v>
      </c>
      <c r="EG722">
        <v>0.337761114982591</v>
      </c>
      <c r="EH722">
        <v>0.0340076406748728</v>
      </c>
      <c r="EI722">
        <v>0</v>
      </c>
      <c r="EJ722">
        <v>2</v>
      </c>
      <c r="EK722">
        <v>3</v>
      </c>
      <c r="EL722" t="s">
        <v>340</v>
      </c>
      <c r="EM722">
        <v>100</v>
      </c>
      <c r="EN722">
        <v>100</v>
      </c>
      <c r="EO722">
        <v>2.128</v>
      </c>
      <c r="EP722">
        <v>0.1257</v>
      </c>
      <c r="EQ722">
        <v>1.36772170046793</v>
      </c>
      <c r="ER722">
        <v>0.00225868272383977</v>
      </c>
      <c r="ES722">
        <v>-9.96746185667655e-07</v>
      </c>
      <c r="ET722">
        <v>2.83711317370827e-10</v>
      </c>
      <c r="EU722">
        <v>-0.063082517618382</v>
      </c>
      <c r="EV722">
        <v>-0.00217948432402501</v>
      </c>
      <c r="EW722">
        <v>0.000453263451741206</v>
      </c>
      <c r="EX722">
        <v>-1.16319206543697e-06</v>
      </c>
      <c r="EY722">
        <v>-2</v>
      </c>
      <c r="EZ722">
        <v>2196</v>
      </c>
      <c r="FA722">
        <v>1</v>
      </c>
      <c r="FB722">
        <v>25</v>
      </c>
      <c r="FC722">
        <v>24.5</v>
      </c>
      <c r="FD722">
        <v>24.4</v>
      </c>
      <c r="FE722">
        <v>18</v>
      </c>
      <c r="FF722">
        <v>954.101</v>
      </c>
      <c r="FG722">
        <v>444.049</v>
      </c>
      <c r="FH722">
        <v>47.4078</v>
      </c>
      <c r="FI722">
        <v>26.5222</v>
      </c>
      <c r="FJ722">
        <v>30.0006</v>
      </c>
      <c r="FK722">
        <v>26.2214</v>
      </c>
      <c r="FL722">
        <v>26.2123</v>
      </c>
      <c r="FM722">
        <v>25.57</v>
      </c>
      <c r="FN722">
        <v>14.2465</v>
      </c>
      <c r="FO722">
        <v>1.52977</v>
      </c>
      <c r="FP722">
        <v>47.5</v>
      </c>
      <c r="FQ722">
        <v>420</v>
      </c>
      <c r="FR722">
        <v>15.9952</v>
      </c>
      <c r="FS722">
        <v>101.339</v>
      </c>
      <c r="FT722">
        <v>101.928</v>
      </c>
    </row>
    <row r="723" spans="1:176">
      <c r="A723">
        <v>707</v>
      </c>
      <c r="B723">
        <v>1626127726.6</v>
      </c>
      <c r="C723">
        <v>1412.09999990463</v>
      </c>
      <c r="D723" t="s">
        <v>1708</v>
      </c>
      <c r="E723" t="s">
        <v>1709</v>
      </c>
      <c r="F723">
        <v>1</v>
      </c>
      <c r="I723">
        <v>1626127725.6</v>
      </c>
      <c r="J723">
        <f>(K723)/1000</f>
        <v>0</v>
      </c>
      <c r="K723">
        <f>1000*CC723*AI723*(BY723-BZ723)/(100*BR723*(1000-AI723*BY723))</f>
        <v>0</v>
      </c>
      <c r="L723">
        <f>CC723*AI723*(BX723-BW723*(1000-AI723*BZ723)/(1000-AI723*BY723))/(100*BR723)</f>
        <v>0</v>
      </c>
      <c r="M723">
        <f>BW723 - IF(AI723&gt;1, L723*BR723*100.0/(AK723*CK723), 0)</f>
        <v>0</v>
      </c>
      <c r="N723">
        <f>((T723-J723/2)*M723-L723)/(T723+J723/2)</f>
        <v>0</v>
      </c>
      <c r="O723">
        <f>N723*(CD723+CE723)/1000.0</f>
        <v>0</v>
      </c>
      <c r="P723">
        <f>(BW723 - IF(AI723&gt;1, L723*BR723*100.0/(AK723*CK723), 0))*(CD723+CE723)/1000.0</f>
        <v>0</v>
      </c>
      <c r="Q723">
        <f>2.0/((1/S723-1/R723)+SIGN(S723)*SQRT((1/S723-1/R723)*(1/S723-1/R723) + 4*BS723/((BS723+1)*(BS723+1))*(2*1/S723*1/R723-1/R723*1/R723)))</f>
        <v>0</v>
      </c>
      <c r="R723">
        <f>IF(LEFT(BT723,1)&lt;&gt;"0",IF(LEFT(BT723,1)="1",3.0,BU723),$D$5+$E$5*(CK723*CD723/($K$5*1000))+$F$5*(CK723*CD723/($K$5*1000))*MAX(MIN(BR723,$J$5),$I$5)*MAX(MIN(BR723,$J$5),$I$5)+$G$5*MAX(MIN(BR723,$J$5),$I$5)*(CK723*CD723/($K$5*1000))+$H$5*(CK723*CD723/($K$5*1000))*(CK723*CD723/($K$5*1000)))</f>
        <v>0</v>
      </c>
      <c r="S723">
        <f>J723*(1000-(1000*0.61365*exp(17.502*W723/(240.97+W723))/(CD723+CE723)+BY723)/2)/(1000*0.61365*exp(17.502*W723/(240.97+W723))/(CD723+CE723)-BY723)</f>
        <v>0</v>
      </c>
      <c r="T723">
        <f>1/((BS723+1)/(Q723/1.6)+1/(R723/1.37)) + BS723/((BS723+1)/(Q723/1.6) + BS723/(R723/1.37))</f>
        <v>0</v>
      </c>
      <c r="U723">
        <f>(BN723*BQ723)</f>
        <v>0</v>
      </c>
      <c r="V723">
        <f>(CF723+(U723+2*0.95*5.67E-8*(((CF723+$B$7)+273)^4-(CF723+273)^4)-44100*J723)/(1.84*29.3*R723+8*0.95*5.67E-8*(CF723+273)^3))</f>
        <v>0</v>
      </c>
      <c r="W723">
        <f>($C$7*CG723+$D$7*CH723+$E$7*V723)</f>
        <v>0</v>
      </c>
      <c r="X723">
        <f>0.61365*exp(17.502*W723/(240.97+W723))</f>
        <v>0</v>
      </c>
      <c r="Y723">
        <f>(Z723/AA723*100)</f>
        <v>0</v>
      </c>
      <c r="Z723">
        <f>BY723*(CD723+CE723)/1000</f>
        <v>0</v>
      </c>
      <c r="AA723">
        <f>0.61365*exp(17.502*CF723/(240.97+CF723))</f>
        <v>0</v>
      </c>
      <c r="AB723">
        <f>(X723-BY723*(CD723+CE723)/1000)</f>
        <v>0</v>
      </c>
      <c r="AC723">
        <f>(-J723*44100)</f>
        <v>0</v>
      </c>
      <c r="AD723">
        <f>2*29.3*R723*0.92*(CF723-W723)</f>
        <v>0</v>
      </c>
      <c r="AE723">
        <f>2*0.95*5.67E-8*(((CF723+$B$7)+273)^4-(W723+273)^4)</f>
        <v>0</v>
      </c>
      <c r="AF723">
        <f>U723+AE723+AC723+AD723</f>
        <v>0</v>
      </c>
      <c r="AG723">
        <v>4</v>
      </c>
      <c r="AH723">
        <v>0</v>
      </c>
      <c r="AI723">
        <f>IF(AG723*$H$13&gt;=AK723,1.0,(AK723/(AK723-AG723*$H$13)))</f>
        <v>0</v>
      </c>
      <c r="AJ723">
        <f>(AI723-1)*100</f>
        <v>0</v>
      </c>
      <c r="AK723">
        <f>MAX(0,($B$13+$C$13*CK723)/(1+$D$13*CK723)*CD723/(CF723+273)*$E$13)</f>
        <v>0</v>
      </c>
      <c r="AL723" t="s">
        <v>292</v>
      </c>
      <c r="AM723" t="s">
        <v>292</v>
      </c>
      <c r="AN723">
        <v>0</v>
      </c>
      <c r="AO723">
        <v>0</v>
      </c>
      <c r="AP723">
        <f>1-AN723/AO723</f>
        <v>0</v>
      </c>
      <c r="AQ723">
        <v>0</v>
      </c>
      <c r="AR723" t="s">
        <v>292</v>
      </c>
      <c r="AS723" t="s">
        <v>292</v>
      </c>
      <c r="AT723">
        <v>0</v>
      </c>
      <c r="AU723">
        <v>0</v>
      </c>
      <c r="AV723">
        <f>1-AT723/AU723</f>
        <v>0</v>
      </c>
      <c r="AW723">
        <v>0.5</v>
      </c>
      <c r="AX723">
        <f>BO723</f>
        <v>0</v>
      </c>
      <c r="AY723">
        <f>L723</f>
        <v>0</v>
      </c>
      <c r="AZ723">
        <f>AV723*AW723*AX723</f>
        <v>0</v>
      </c>
      <c r="BA723">
        <f>(AY723-AQ723)/AX723</f>
        <v>0</v>
      </c>
      <c r="BB723">
        <f>(AO723-AU723)/AU723</f>
        <v>0</v>
      </c>
      <c r="BC723">
        <f>AN723/(AP723+AN723/AU723)</f>
        <v>0</v>
      </c>
      <c r="BD723" t="s">
        <v>292</v>
      </c>
      <c r="BE723">
        <v>0</v>
      </c>
      <c r="BF723">
        <f>IF(BE723&lt;&gt;0, BE723, BC723)</f>
        <v>0</v>
      </c>
      <c r="BG723">
        <f>1-BF723/AU723</f>
        <v>0</v>
      </c>
      <c r="BH723">
        <f>(AU723-AT723)/(AU723-BF723)</f>
        <v>0</v>
      </c>
      <c r="BI723">
        <f>(AO723-AU723)/(AO723-BF723)</f>
        <v>0</v>
      </c>
      <c r="BJ723">
        <f>(AU723-AT723)/(AU723-AN723)</f>
        <v>0</v>
      </c>
      <c r="BK723">
        <f>(AO723-AU723)/(AO723-AN723)</f>
        <v>0</v>
      </c>
      <c r="BL723">
        <f>(BH723*BF723/AT723)</f>
        <v>0</v>
      </c>
      <c r="BM723">
        <f>(1-BL723)</f>
        <v>0</v>
      </c>
      <c r="BN723">
        <f>$B$11*CL723+$C$11*CM723+$F$11*CN723*(1-CQ723)</f>
        <v>0</v>
      </c>
      <c r="BO723">
        <f>BN723*BP723</f>
        <v>0</v>
      </c>
      <c r="BP723">
        <f>($B$11*$D$9+$C$11*$D$9+$F$11*((DA723+CS723)/MAX(DA723+CS723+DB723, 0.1)*$I$9+DB723/MAX(DA723+CS723+DB723, 0.1)*$J$9))/($B$11+$C$11+$F$11)</f>
        <v>0</v>
      </c>
      <c r="BQ723">
        <f>($B$11*$K$9+$C$11*$K$9+$F$11*((DA723+CS723)/MAX(DA723+CS723+DB723, 0.1)*$P$9+DB723/MAX(DA723+CS723+DB723, 0.1)*$Q$9))/($B$11+$C$11+$F$11)</f>
        <v>0</v>
      </c>
      <c r="BR723">
        <v>6</v>
      </c>
      <c r="BS723">
        <v>0.5</v>
      </c>
      <c r="BT723" t="s">
        <v>293</v>
      </c>
      <c r="BU723">
        <v>2</v>
      </c>
      <c r="BV723">
        <v>1626127725.6</v>
      </c>
      <c r="BW723">
        <v>400.945</v>
      </c>
      <c r="BX723">
        <v>419.972</v>
      </c>
      <c r="BY723">
        <v>23.9169666666667</v>
      </c>
      <c r="BZ723">
        <v>15.9107666666667</v>
      </c>
      <c r="CA723">
        <v>398.817</v>
      </c>
      <c r="CB723">
        <v>23.791</v>
      </c>
      <c r="CC723">
        <v>900.031333333333</v>
      </c>
      <c r="CD723">
        <v>100.772333333333</v>
      </c>
      <c r="CE723">
        <v>0.114478333333333</v>
      </c>
      <c r="CF723">
        <v>38.7686333333333</v>
      </c>
      <c r="CG723">
        <v>35.8262666666667</v>
      </c>
      <c r="CH723">
        <v>999.9</v>
      </c>
      <c r="CI723">
        <v>0</v>
      </c>
      <c r="CJ723">
        <v>0</v>
      </c>
      <c r="CK723">
        <v>10005.0166666667</v>
      </c>
      <c r="CL723">
        <v>0</v>
      </c>
      <c r="CM723">
        <v>0.221023</v>
      </c>
      <c r="CN723">
        <v>1460.04333333333</v>
      </c>
      <c r="CO723">
        <v>0.972998666666667</v>
      </c>
      <c r="CP723">
        <v>0.0270013333333333</v>
      </c>
      <c r="CQ723">
        <v>0</v>
      </c>
      <c r="CR723">
        <v>874.398333333333</v>
      </c>
      <c r="CS723">
        <v>4.99999</v>
      </c>
      <c r="CT723">
        <v>12920.3333333333</v>
      </c>
      <c r="CU723">
        <v>12728.7</v>
      </c>
      <c r="CV723">
        <v>42.625</v>
      </c>
      <c r="CW723">
        <v>43.6663333333333</v>
      </c>
      <c r="CX723">
        <v>43.312</v>
      </c>
      <c r="CY723">
        <v>43.5</v>
      </c>
      <c r="CZ723">
        <v>45.625</v>
      </c>
      <c r="DA723">
        <v>1415.75333333333</v>
      </c>
      <c r="DB723">
        <v>39.29</v>
      </c>
      <c r="DC723">
        <v>0</v>
      </c>
      <c r="DD723">
        <v>1626127735.9</v>
      </c>
      <c r="DE723">
        <v>0</v>
      </c>
      <c r="DF723">
        <v>874.66128</v>
      </c>
      <c r="DG723">
        <v>-4.03830768831766</v>
      </c>
      <c r="DH723">
        <v>-46.4999998248101</v>
      </c>
      <c r="DI723">
        <v>12924.616</v>
      </c>
      <c r="DJ723">
        <v>15</v>
      </c>
      <c r="DK723">
        <v>1626126261</v>
      </c>
      <c r="DL723" t="s">
        <v>294</v>
      </c>
      <c r="DM723">
        <v>1626126255</v>
      </c>
      <c r="DN723">
        <v>1626126261</v>
      </c>
      <c r="DO723">
        <v>7</v>
      </c>
      <c r="DP723">
        <v>0.339</v>
      </c>
      <c r="DQ723">
        <v>0.02</v>
      </c>
      <c r="DR723">
        <v>2.158</v>
      </c>
      <c r="DS723">
        <v>-0.064</v>
      </c>
      <c r="DT723">
        <v>420</v>
      </c>
      <c r="DU723">
        <v>4</v>
      </c>
      <c r="DV723">
        <v>0.09</v>
      </c>
      <c r="DW723">
        <v>0.05</v>
      </c>
      <c r="DX723">
        <v>-19.0337658536585</v>
      </c>
      <c r="DY723">
        <v>-0.114156794425044</v>
      </c>
      <c r="DZ723">
        <v>0.0358625874065269</v>
      </c>
      <c r="EA723">
        <v>1</v>
      </c>
      <c r="EB723">
        <v>874.885333333333</v>
      </c>
      <c r="EC723">
        <v>-3.78647661270053</v>
      </c>
      <c r="ED723">
        <v>0.41111700514476</v>
      </c>
      <c r="EE723">
        <v>1</v>
      </c>
      <c r="EF723">
        <v>7.96132097560976</v>
      </c>
      <c r="EG723">
        <v>0.331962439024385</v>
      </c>
      <c r="EH723">
        <v>0.0335195453578863</v>
      </c>
      <c r="EI723">
        <v>0</v>
      </c>
      <c r="EJ723">
        <v>2</v>
      </c>
      <c r="EK723">
        <v>3</v>
      </c>
      <c r="EL723" t="s">
        <v>340</v>
      </c>
      <c r="EM723">
        <v>100</v>
      </c>
      <c r="EN723">
        <v>100</v>
      </c>
      <c r="EO723">
        <v>2.128</v>
      </c>
      <c r="EP723">
        <v>0.1261</v>
      </c>
      <c r="EQ723">
        <v>1.36772170046793</v>
      </c>
      <c r="ER723">
        <v>0.00225868272383977</v>
      </c>
      <c r="ES723">
        <v>-9.96746185667655e-07</v>
      </c>
      <c r="ET723">
        <v>2.83711317370827e-10</v>
      </c>
      <c r="EU723">
        <v>-0.063082517618382</v>
      </c>
      <c r="EV723">
        <v>-0.00217948432402501</v>
      </c>
      <c r="EW723">
        <v>0.000453263451741206</v>
      </c>
      <c r="EX723">
        <v>-1.16319206543697e-06</v>
      </c>
      <c r="EY723">
        <v>-2</v>
      </c>
      <c r="EZ723">
        <v>2196</v>
      </c>
      <c r="FA723">
        <v>1</v>
      </c>
      <c r="FB723">
        <v>25</v>
      </c>
      <c r="FC723">
        <v>24.5</v>
      </c>
      <c r="FD723">
        <v>24.4</v>
      </c>
      <c r="FE723">
        <v>18</v>
      </c>
      <c r="FF723">
        <v>954.258</v>
      </c>
      <c r="FG723">
        <v>444.182</v>
      </c>
      <c r="FH723">
        <v>47.4254</v>
      </c>
      <c r="FI723">
        <v>26.5256</v>
      </c>
      <c r="FJ723">
        <v>30.0006</v>
      </c>
      <c r="FK723">
        <v>26.2244</v>
      </c>
      <c r="FL723">
        <v>26.2155</v>
      </c>
      <c r="FM723">
        <v>25.5694</v>
      </c>
      <c r="FN723">
        <v>14.2465</v>
      </c>
      <c r="FO723">
        <v>1.52977</v>
      </c>
      <c r="FP723">
        <v>47.5</v>
      </c>
      <c r="FQ723">
        <v>420</v>
      </c>
      <c r="FR723">
        <v>15.9892</v>
      </c>
      <c r="FS723">
        <v>101.337</v>
      </c>
      <c r="FT723">
        <v>101.929</v>
      </c>
    </row>
    <row r="724" spans="1:176">
      <c r="A724">
        <v>708</v>
      </c>
      <c r="B724">
        <v>1626127728.6</v>
      </c>
      <c r="C724">
        <v>1414.09999990463</v>
      </c>
      <c r="D724" t="s">
        <v>1710</v>
      </c>
      <c r="E724" t="s">
        <v>1711</v>
      </c>
      <c r="F724">
        <v>1</v>
      </c>
      <c r="I724">
        <v>1626127727.6</v>
      </c>
      <c r="J724">
        <f>(K724)/1000</f>
        <v>0</v>
      </c>
      <c r="K724">
        <f>1000*CC724*AI724*(BY724-BZ724)/(100*BR724*(1000-AI724*BY724))</f>
        <v>0</v>
      </c>
      <c r="L724">
        <f>CC724*AI724*(BX724-BW724*(1000-AI724*BZ724)/(1000-AI724*BY724))/(100*BR724)</f>
        <v>0</v>
      </c>
      <c r="M724">
        <f>BW724 - IF(AI724&gt;1, L724*BR724*100.0/(AK724*CK724), 0)</f>
        <v>0</v>
      </c>
      <c r="N724">
        <f>((T724-J724/2)*M724-L724)/(T724+J724/2)</f>
        <v>0</v>
      </c>
      <c r="O724">
        <f>N724*(CD724+CE724)/1000.0</f>
        <v>0</v>
      </c>
      <c r="P724">
        <f>(BW724 - IF(AI724&gt;1, L724*BR724*100.0/(AK724*CK724), 0))*(CD724+CE724)/1000.0</f>
        <v>0</v>
      </c>
      <c r="Q724">
        <f>2.0/((1/S724-1/R724)+SIGN(S724)*SQRT((1/S724-1/R724)*(1/S724-1/R724) + 4*BS724/((BS724+1)*(BS724+1))*(2*1/S724*1/R724-1/R724*1/R724)))</f>
        <v>0</v>
      </c>
      <c r="R724">
        <f>IF(LEFT(BT724,1)&lt;&gt;"0",IF(LEFT(BT724,1)="1",3.0,BU724),$D$5+$E$5*(CK724*CD724/($K$5*1000))+$F$5*(CK724*CD724/($K$5*1000))*MAX(MIN(BR724,$J$5),$I$5)*MAX(MIN(BR724,$J$5),$I$5)+$G$5*MAX(MIN(BR724,$J$5),$I$5)*(CK724*CD724/($K$5*1000))+$H$5*(CK724*CD724/($K$5*1000))*(CK724*CD724/($K$5*1000)))</f>
        <v>0</v>
      </c>
      <c r="S724">
        <f>J724*(1000-(1000*0.61365*exp(17.502*W724/(240.97+W724))/(CD724+CE724)+BY724)/2)/(1000*0.61365*exp(17.502*W724/(240.97+W724))/(CD724+CE724)-BY724)</f>
        <v>0</v>
      </c>
      <c r="T724">
        <f>1/((BS724+1)/(Q724/1.6)+1/(R724/1.37)) + BS724/((BS724+1)/(Q724/1.6) + BS724/(R724/1.37))</f>
        <v>0</v>
      </c>
      <c r="U724">
        <f>(BN724*BQ724)</f>
        <v>0</v>
      </c>
      <c r="V724">
        <f>(CF724+(U724+2*0.95*5.67E-8*(((CF724+$B$7)+273)^4-(CF724+273)^4)-44100*J724)/(1.84*29.3*R724+8*0.95*5.67E-8*(CF724+273)^3))</f>
        <v>0</v>
      </c>
      <c r="W724">
        <f>($C$7*CG724+$D$7*CH724+$E$7*V724)</f>
        <v>0</v>
      </c>
      <c r="X724">
        <f>0.61365*exp(17.502*W724/(240.97+W724))</f>
        <v>0</v>
      </c>
      <c r="Y724">
        <f>(Z724/AA724*100)</f>
        <v>0</v>
      </c>
      <c r="Z724">
        <f>BY724*(CD724+CE724)/1000</f>
        <v>0</v>
      </c>
      <c r="AA724">
        <f>0.61365*exp(17.502*CF724/(240.97+CF724))</f>
        <v>0</v>
      </c>
      <c r="AB724">
        <f>(X724-BY724*(CD724+CE724)/1000)</f>
        <v>0</v>
      </c>
      <c r="AC724">
        <f>(-J724*44100)</f>
        <v>0</v>
      </c>
      <c r="AD724">
        <f>2*29.3*R724*0.92*(CF724-W724)</f>
        <v>0</v>
      </c>
      <c r="AE724">
        <f>2*0.95*5.67E-8*(((CF724+$B$7)+273)^4-(W724+273)^4)</f>
        <v>0</v>
      </c>
      <c r="AF724">
        <f>U724+AE724+AC724+AD724</f>
        <v>0</v>
      </c>
      <c r="AG724">
        <v>3</v>
      </c>
      <c r="AH724">
        <v>0</v>
      </c>
      <c r="AI724">
        <f>IF(AG724*$H$13&gt;=AK724,1.0,(AK724/(AK724-AG724*$H$13)))</f>
        <v>0</v>
      </c>
      <c r="AJ724">
        <f>(AI724-1)*100</f>
        <v>0</v>
      </c>
      <c r="AK724">
        <f>MAX(0,($B$13+$C$13*CK724)/(1+$D$13*CK724)*CD724/(CF724+273)*$E$13)</f>
        <v>0</v>
      </c>
      <c r="AL724" t="s">
        <v>292</v>
      </c>
      <c r="AM724" t="s">
        <v>292</v>
      </c>
      <c r="AN724">
        <v>0</v>
      </c>
      <c r="AO724">
        <v>0</v>
      </c>
      <c r="AP724">
        <f>1-AN724/AO724</f>
        <v>0</v>
      </c>
      <c r="AQ724">
        <v>0</v>
      </c>
      <c r="AR724" t="s">
        <v>292</v>
      </c>
      <c r="AS724" t="s">
        <v>292</v>
      </c>
      <c r="AT724">
        <v>0</v>
      </c>
      <c r="AU724">
        <v>0</v>
      </c>
      <c r="AV724">
        <f>1-AT724/AU724</f>
        <v>0</v>
      </c>
      <c r="AW724">
        <v>0.5</v>
      </c>
      <c r="AX724">
        <f>BO724</f>
        <v>0</v>
      </c>
      <c r="AY724">
        <f>L724</f>
        <v>0</v>
      </c>
      <c r="AZ724">
        <f>AV724*AW724*AX724</f>
        <v>0</v>
      </c>
      <c r="BA724">
        <f>(AY724-AQ724)/AX724</f>
        <v>0</v>
      </c>
      <c r="BB724">
        <f>(AO724-AU724)/AU724</f>
        <v>0</v>
      </c>
      <c r="BC724">
        <f>AN724/(AP724+AN724/AU724)</f>
        <v>0</v>
      </c>
      <c r="BD724" t="s">
        <v>292</v>
      </c>
      <c r="BE724">
        <v>0</v>
      </c>
      <c r="BF724">
        <f>IF(BE724&lt;&gt;0, BE724, BC724)</f>
        <v>0</v>
      </c>
      <c r="BG724">
        <f>1-BF724/AU724</f>
        <v>0</v>
      </c>
      <c r="BH724">
        <f>(AU724-AT724)/(AU724-BF724)</f>
        <v>0</v>
      </c>
      <c r="BI724">
        <f>(AO724-AU724)/(AO724-BF724)</f>
        <v>0</v>
      </c>
      <c r="BJ724">
        <f>(AU724-AT724)/(AU724-AN724)</f>
        <v>0</v>
      </c>
      <c r="BK724">
        <f>(AO724-AU724)/(AO724-AN724)</f>
        <v>0</v>
      </c>
      <c r="BL724">
        <f>(BH724*BF724/AT724)</f>
        <v>0</v>
      </c>
      <c r="BM724">
        <f>(1-BL724)</f>
        <v>0</v>
      </c>
      <c r="BN724">
        <f>$B$11*CL724+$C$11*CM724+$F$11*CN724*(1-CQ724)</f>
        <v>0</v>
      </c>
      <c r="BO724">
        <f>BN724*BP724</f>
        <v>0</v>
      </c>
      <c r="BP724">
        <f>($B$11*$D$9+$C$11*$D$9+$F$11*((DA724+CS724)/MAX(DA724+CS724+DB724, 0.1)*$I$9+DB724/MAX(DA724+CS724+DB724, 0.1)*$J$9))/($B$11+$C$11+$F$11)</f>
        <v>0</v>
      </c>
      <c r="BQ724">
        <f>($B$11*$K$9+$C$11*$K$9+$F$11*((DA724+CS724)/MAX(DA724+CS724+DB724, 0.1)*$P$9+DB724/MAX(DA724+CS724+DB724, 0.1)*$Q$9))/($B$11+$C$11+$F$11)</f>
        <v>0</v>
      </c>
      <c r="BR724">
        <v>6</v>
      </c>
      <c r="BS724">
        <v>0.5</v>
      </c>
      <c r="BT724" t="s">
        <v>293</v>
      </c>
      <c r="BU724">
        <v>2</v>
      </c>
      <c r="BV724">
        <v>1626127727.6</v>
      </c>
      <c r="BW724">
        <v>400.953666666667</v>
      </c>
      <c r="BX724">
        <v>420.018</v>
      </c>
      <c r="BY724">
        <v>23.9398333333333</v>
      </c>
      <c r="BZ724">
        <v>15.9191333333333</v>
      </c>
      <c r="CA724">
        <v>398.825666666667</v>
      </c>
      <c r="CB724">
        <v>23.8134666666667</v>
      </c>
      <c r="CC724">
        <v>899.963</v>
      </c>
      <c r="CD724">
        <v>100.773</v>
      </c>
      <c r="CE724">
        <v>0.114706333333333</v>
      </c>
      <c r="CF724">
        <v>38.7847333333333</v>
      </c>
      <c r="CG724">
        <v>35.8450333333333</v>
      </c>
      <c r="CH724">
        <v>999.9</v>
      </c>
      <c r="CI724">
        <v>0</v>
      </c>
      <c r="CJ724">
        <v>0</v>
      </c>
      <c r="CK724">
        <v>9975.00333333333</v>
      </c>
      <c r="CL724">
        <v>0</v>
      </c>
      <c r="CM724">
        <v>0.221023</v>
      </c>
      <c r="CN724">
        <v>1459.95333333333</v>
      </c>
      <c r="CO724">
        <v>0.972998666666667</v>
      </c>
      <c r="CP724">
        <v>0.0270013333333333</v>
      </c>
      <c r="CQ724">
        <v>0</v>
      </c>
      <c r="CR724">
        <v>873.889333333333</v>
      </c>
      <c r="CS724">
        <v>4.99999</v>
      </c>
      <c r="CT724">
        <v>12917.9</v>
      </c>
      <c r="CU724">
        <v>12727.9333333333</v>
      </c>
      <c r="CV724">
        <v>42.625</v>
      </c>
      <c r="CW724">
        <v>43.6456666666667</v>
      </c>
      <c r="CX724">
        <v>43.312</v>
      </c>
      <c r="CY724">
        <v>43.5</v>
      </c>
      <c r="CZ724">
        <v>45.625</v>
      </c>
      <c r="DA724">
        <v>1415.66333333333</v>
      </c>
      <c r="DB724">
        <v>39.29</v>
      </c>
      <c r="DC724">
        <v>0</v>
      </c>
      <c r="DD724">
        <v>1626127737.7</v>
      </c>
      <c r="DE724">
        <v>0</v>
      </c>
      <c r="DF724">
        <v>874.561</v>
      </c>
      <c r="DG724">
        <v>-4.04300854865395</v>
      </c>
      <c r="DH724">
        <v>-47.4564102056766</v>
      </c>
      <c r="DI724">
        <v>12923.4038461538</v>
      </c>
      <c r="DJ724">
        <v>15</v>
      </c>
      <c r="DK724">
        <v>1626126261</v>
      </c>
      <c r="DL724" t="s">
        <v>294</v>
      </c>
      <c r="DM724">
        <v>1626126255</v>
      </c>
      <c r="DN724">
        <v>1626126261</v>
      </c>
      <c r="DO724">
        <v>7</v>
      </c>
      <c r="DP724">
        <v>0.339</v>
      </c>
      <c r="DQ724">
        <v>0.02</v>
      </c>
      <c r="DR724">
        <v>2.158</v>
      </c>
      <c r="DS724">
        <v>-0.064</v>
      </c>
      <c r="DT724">
        <v>420</v>
      </c>
      <c r="DU724">
        <v>4</v>
      </c>
      <c r="DV724">
        <v>0.09</v>
      </c>
      <c r="DW724">
        <v>0.05</v>
      </c>
      <c r="DX724">
        <v>-19.036487804878</v>
      </c>
      <c r="DY724">
        <v>-0.109375609756095</v>
      </c>
      <c r="DZ724">
        <v>0.0359685987380861</v>
      </c>
      <c r="EA724">
        <v>1</v>
      </c>
      <c r="EB724">
        <v>874.781428571428</v>
      </c>
      <c r="EC724">
        <v>-4.25563209393203</v>
      </c>
      <c r="ED724">
        <v>0.46407913646054</v>
      </c>
      <c r="EE724">
        <v>1</v>
      </c>
      <c r="EF724">
        <v>7.97126634146341</v>
      </c>
      <c r="EG724">
        <v>0.321644111498262</v>
      </c>
      <c r="EH724">
        <v>0.0326173975540733</v>
      </c>
      <c r="EI724">
        <v>0</v>
      </c>
      <c r="EJ724">
        <v>2</v>
      </c>
      <c r="EK724">
        <v>3</v>
      </c>
      <c r="EL724" t="s">
        <v>340</v>
      </c>
      <c r="EM724">
        <v>100</v>
      </c>
      <c r="EN724">
        <v>100</v>
      </c>
      <c r="EO724">
        <v>2.128</v>
      </c>
      <c r="EP724">
        <v>0.1265</v>
      </c>
      <c r="EQ724">
        <v>1.36772170046793</v>
      </c>
      <c r="ER724">
        <v>0.00225868272383977</v>
      </c>
      <c r="ES724">
        <v>-9.96746185667655e-07</v>
      </c>
      <c r="ET724">
        <v>2.83711317370827e-10</v>
      </c>
      <c r="EU724">
        <v>-0.063082517618382</v>
      </c>
      <c r="EV724">
        <v>-0.00217948432402501</v>
      </c>
      <c r="EW724">
        <v>0.000453263451741206</v>
      </c>
      <c r="EX724">
        <v>-1.16319206543697e-06</v>
      </c>
      <c r="EY724">
        <v>-2</v>
      </c>
      <c r="EZ724">
        <v>2196</v>
      </c>
      <c r="FA724">
        <v>1</v>
      </c>
      <c r="FB724">
        <v>25</v>
      </c>
      <c r="FC724">
        <v>24.6</v>
      </c>
      <c r="FD724">
        <v>24.5</v>
      </c>
      <c r="FE724">
        <v>18</v>
      </c>
      <c r="FF724">
        <v>954.894</v>
      </c>
      <c r="FG724">
        <v>443.992</v>
      </c>
      <c r="FH724">
        <v>47.4421</v>
      </c>
      <c r="FI724">
        <v>26.529</v>
      </c>
      <c r="FJ724">
        <v>30.0006</v>
      </c>
      <c r="FK724">
        <v>26.2277</v>
      </c>
      <c r="FL724">
        <v>26.2183</v>
      </c>
      <c r="FM724">
        <v>25.568</v>
      </c>
      <c r="FN724">
        <v>14.2465</v>
      </c>
      <c r="FO724">
        <v>1.52977</v>
      </c>
      <c r="FP724">
        <v>47.5</v>
      </c>
      <c r="FQ724">
        <v>420</v>
      </c>
      <c r="FR724">
        <v>15.9764</v>
      </c>
      <c r="FS724">
        <v>101.337</v>
      </c>
      <c r="FT724">
        <v>101.928</v>
      </c>
    </row>
    <row r="725" spans="1:176">
      <c r="A725">
        <v>709</v>
      </c>
      <c r="B725">
        <v>1626127730.6</v>
      </c>
      <c r="C725">
        <v>1416.09999990463</v>
      </c>
      <c r="D725" t="s">
        <v>1712</v>
      </c>
      <c r="E725" t="s">
        <v>1713</v>
      </c>
      <c r="F725">
        <v>1</v>
      </c>
      <c r="I725">
        <v>1626127729.6</v>
      </c>
      <c r="J725">
        <f>(K725)/1000</f>
        <v>0</v>
      </c>
      <c r="K725">
        <f>1000*CC725*AI725*(BY725-BZ725)/(100*BR725*(1000-AI725*BY725))</f>
        <v>0</v>
      </c>
      <c r="L725">
        <f>CC725*AI725*(BX725-BW725*(1000-AI725*BZ725)/(1000-AI725*BY725))/(100*BR725)</f>
        <v>0</v>
      </c>
      <c r="M725">
        <f>BW725 - IF(AI725&gt;1, L725*BR725*100.0/(AK725*CK725), 0)</f>
        <v>0</v>
      </c>
      <c r="N725">
        <f>((T725-J725/2)*M725-L725)/(T725+J725/2)</f>
        <v>0</v>
      </c>
      <c r="O725">
        <f>N725*(CD725+CE725)/1000.0</f>
        <v>0</v>
      </c>
      <c r="P725">
        <f>(BW725 - IF(AI725&gt;1, L725*BR725*100.0/(AK725*CK725), 0))*(CD725+CE725)/1000.0</f>
        <v>0</v>
      </c>
      <c r="Q725">
        <f>2.0/((1/S725-1/R725)+SIGN(S725)*SQRT((1/S725-1/R725)*(1/S725-1/R725) + 4*BS725/((BS725+1)*(BS725+1))*(2*1/S725*1/R725-1/R725*1/R725)))</f>
        <v>0</v>
      </c>
      <c r="R725">
        <f>IF(LEFT(BT725,1)&lt;&gt;"0",IF(LEFT(BT725,1)="1",3.0,BU725),$D$5+$E$5*(CK725*CD725/($K$5*1000))+$F$5*(CK725*CD725/($K$5*1000))*MAX(MIN(BR725,$J$5),$I$5)*MAX(MIN(BR725,$J$5),$I$5)+$G$5*MAX(MIN(BR725,$J$5),$I$5)*(CK725*CD725/($K$5*1000))+$H$5*(CK725*CD725/($K$5*1000))*(CK725*CD725/($K$5*1000)))</f>
        <v>0</v>
      </c>
      <c r="S725">
        <f>J725*(1000-(1000*0.61365*exp(17.502*W725/(240.97+W725))/(CD725+CE725)+BY725)/2)/(1000*0.61365*exp(17.502*W725/(240.97+W725))/(CD725+CE725)-BY725)</f>
        <v>0</v>
      </c>
      <c r="T725">
        <f>1/((BS725+1)/(Q725/1.6)+1/(R725/1.37)) + BS725/((BS725+1)/(Q725/1.6) + BS725/(R725/1.37))</f>
        <v>0</v>
      </c>
      <c r="U725">
        <f>(BN725*BQ725)</f>
        <v>0</v>
      </c>
      <c r="V725">
        <f>(CF725+(U725+2*0.95*5.67E-8*(((CF725+$B$7)+273)^4-(CF725+273)^4)-44100*J725)/(1.84*29.3*R725+8*0.95*5.67E-8*(CF725+273)^3))</f>
        <v>0</v>
      </c>
      <c r="W725">
        <f>($C$7*CG725+$D$7*CH725+$E$7*V725)</f>
        <v>0</v>
      </c>
      <c r="X725">
        <f>0.61365*exp(17.502*W725/(240.97+W725))</f>
        <v>0</v>
      </c>
      <c r="Y725">
        <f>(Z725/AA725*100)</f>
        <v>0</v>
      </c>
      <c r="Z725">
        <f>BY725*(CD725+CE725)/1000</f>
        <v>0</v>
      </c>
      <c r="AA725">
        <f>0.61365*exp(17.502*CF725/(240.97+CF725))</f>
        <v>0</v>
      </c>
      <c r="AB725">
        <f>(X725-BY725*(CD725+CE725)/1000)</f>
        <v>0</v>
      </c>
      <c r="AC725">
        <f>(-J725*44100)</f>
        <v>0</v>
      </c>
      <c r="AD725">
        <f>2*29.3*R725*0.92*(CF725-W725)</f>
        <v>0</v>
      </c>
      <c r="AE725">
        <f>2*0.95*5.67E-8*(((CF725+$B$7)+273)^4-(W725+273)^4)</f>
        <v>0</v>
      </c>
      <c r="AF725">
        <f>U725+AE725+AC725+AD725</f>
        <v>0</v>
      </c>
      <c r="AG725">
        <v>4</v>
      </c>
      <c r="AH725">
        <v>0</v>
      </c>
      <c r="AI725">
        <f>IF(AG725*$H$13&gt;=AK725,1.0,(AK725/(AK725-AG725*$H$13)))</f>
        <v>0</v>
      </c>
      <c r="AJ725">
        <f>(AI725-1)*100</f>
        <v>0</v>
      </c>
      <c r="AK725">
        <f>MAX(0,($B$13+$C$13*CK725)/(1+$D$13*CK725)*CD725/(CF725+273)*$E$13)</f>
        <v>0</v>
      </c>
      <c r="AL725" t="s">
        <v>292</v>
      </c>
      <c r="AM725" t="s">
        <v>292</v>
      </c>
      <c r="AN725">
        <v>0</v>
      </c>
      <c r="AO725">
        <v>0</v>
      </c>
      <c r="AP725">
        <f>1-AN725/AO725</f>
        <v>0</v>
      </c>
      <c r="AQ725">
        <v>0</v>
      </c>
      <c r="AR725" t="s">
        <v>292</v>
      </c>
      <c r="AS725" t="s">
        <v>292</v>
      </c>
      <c r="AT725">
        <v>0</v>
      </c>
      <c r="AU725">
        <v>0</v>
      </c>
      <c r="AV725">
        <f>1-AT725/AU725</f>
        <v>0</v>
      </c>
      <c r="AW725">
        <v>0.5</v>
      </c>
      <c r="AX725">
        <f>BO725</f>
        <v>0</v>
      </c>
      <c r="AY725">
        <f>L725</f>
        <v>0</v>
      </c>
      <c r="AZ725">
        <f>AV725*AW725*AX725</f>
        <v>0</v>
      </c>
      <c r="BA725">
        <f>(AY725-AQ725)/AX725</f>
        <v>0</v>
      </c>
      <c r="BB725">
        <f>(AO725-AU725)/AU725</f>
        <v>0</v>
      </c>
      <c r="BC725">
        <f>AN725/(AP725+AN725/AU725)</f>
        <v>0</v>
      </c>
      <c r="BD725" t="s">
        <v>292</v>
      </c>
      <c r="BE725">
        <v>0</v>
      </c>
      <c r="BF725">
        <f>IF(BE725&lt;&gt;0, BE725, BC725)</f>
        <v>0</v>
      </c>
      <c r="BG725">
        <f>1-BF725/AU725</f>
        <v>0</v>
      </c>
      <c r="BH725">
        <f>(AU725-AT725)/(AU725-BF725)</f>
        <v>0</v>
      </c>
      <c r="BI725">
        <f>(AO725-AU725)/(AO725-BF725)</f>
        <v>0</v>
      </c>
      <c r="BJ725">
        <f>(AU725-AT725)/(AU725-AN725)</f>
        <v>0</v>
      </c>
      <c r="BK725">
        <f>(AO725-AU725)/(AO725-AN725)</f>
        <v>0</v>
      </c>
      <c r="BL725">
        <f>(BH725*BF725/AT725)</f>
        <v>0</v>
      </c>
      <c r="BM725">
        <f>(1-BL725)</f>
        <v>0</v>
      </c>
      <c r="BN725">
        <f>$B$11*CL725+$C$11*CM725+$F$11*CN725*(1-CQ725)</f>
        <v>0</v>
      </c>
      <c r="BO725">
        <f>BN725*BP725</f>
        <v>0</v>
      </c>
      <c r="BP725">
        <f>($B$11*$D$9+$C$11*$D$9+$F$11*((DA725+CS725)/MAX(DA725+CS725+DB725, 0.1)*$I$9+DB725/MAX(DA725+CS725+DB725, 0.1)*$J$9))/($B$11+$C$11+$F$11)</f>
        <v>0</v>
      </c>
      <c r="BQ725">
        <f>($B$11*$K$9+$C$11*$K$9+$F$11*((DA725+CS725)/MAX(DA725+CS725+DB725, 0.1)*$P$9+DB725/MAX(DA725+CS725+DB725, 0.1)*$Q$9))/($B$11+$C$11+$F$11)</f>
        <v>0</v>
      </c>
      <c r="BR725">
        <v>6</v>
      </c>
      <c r="BS725">
        <v>0.5</v>
      </c>
      <c r="BT725" t="s">
        <v>293</v>
      </c>
      <c r="BU725">
        <v>2</v>
      </c>
      <c r="BV725">
        <v>1626127729.6</v>
      </c>
      <c r="BW725">
        <v>400.971</v>
      </c>
      <c r="BX725">
        <v>420.047</v>
      </c>
      <c r="BY725">
        <v>23.9587</v>
      </c>
      <c r="BZ725">
        <v>15.9206666666667</v>
      </c>
      <c r="CA725">
        <v>398.843</v>
      </c>
      <c r="CB725">
        <v>23.8320333333333</v>
      </c>
      <c r="CC725">
        <v>900</v>
      </c>
      <c r="CD725">
        <v>100.773333333333</v>
      </c>
      <c r="CE725">
        <v>0.114767333333333</v>
      </c>
      <c r="CF725">
        <v>38.7984333333333</v>
      </c>
      <c r="CG725">
        <v>35.8697666666667</v>
      </c>
      <c r="CH725">
        <v>999.9</v>
      </c>
      <c r="CI725">
        <v>0</v>
      </c>
      <c r="CJ725">
        <v>0</v>
      </c>
      <c r="CK725">
        <v>10012.3066666667</v>
      </c>
      <c r="CL725">
        <v>0</v>
      </c>
      <c r="CM725">
        <v>0.221023</v>
      </c>
      <c r="CN725">
        <v>1460.04</v>
      </c>
      <c r="CO725">
        <v>0.972998666666667</v>
      </c>
      <c r="CP725">
        <v>0.0270013333333333</v>
      </c>
      <c r="CQ725">
        <v>0</v>
      </c>
      <c r="CR725">
        <v>874.062666666667</v>
      </c>
      <c r="CS725">
        <v>4.99999</v>
      </c>
      <c r="CT725">
        <v>12917.3333333333</v>
      </c>
      <c r="CU725">
        <v>12728.7</v>
      </c>
      <c r="CV725">
        <v>42.625</v>
      </c>
      <c r="CW725">
        <v>43.6663333333333</v>
      </c>
      <c r="CX725">
        <v>43.312</v>
      </c>
      <c r="CY725">
        <v>43.5</v>
      </c>
      <c r="CZ725">
        <v>45.625</v>
      </c>
      <c r="DA725">
        <v>1415.75</v>
      </c>
      <c r="DB725">
        <v>39.29</v>
      </c>
      <c r="DC725">
        <v>0</v>
      </c>
      <c r="DD725">
        <v>1626127740.1</v>
      </c>
      <c r="DE725">
        <v>0</v>
      </c>
      <c r="DF725">
        <v>874.405230769231</v>
      </c>
      <c r="DG725">
        <v>-3.56068375797687</v>
      </c>
      <c r="DH725">
        <v>-41.8666666076304</v>
      </c>
      <c r="DI725">
        <v>12921.5846153846</v>
      </c>
      <c r="DJ725">
        <v>15</v>
      </c>
      <c r="DK725">
        <v>1626126261</v>
      </c>
      <c r="DL725" t="s">
        <v>294</v>
      </c>
      <c r="DM725">
        <v>1626126255</v>
      </c>
      <c r="DN725">
        <v>1626126261</v>
      </c>
      <c r="DO725">
        <v>7</v>
      </c>
      <c r="DP725">
        <v>0.339</v>
      </c>
      <c r="DQ725">
        <v>0.02</v>
      </c>
      <c r="DR725">
        <v>2.158</v>
      </c>
      <c r="DS725">
        <v>-0.064</v>
      </c>
      <c r="DT725">
        <v>420</v>
      </c>
      <c r="DU725">
        <v>4</v>
      </c>
      <c r="DV725">
        <v>0.09</v>
      </c>
      <c r="DW725">
        <v>0.05</v>
      </c>
      <c r="DX725">
        <v>-19.0392682926829</v>
      </c>
      <c r="DY725">
        <v>-0.170843205574938</v>
      </c>
      <c r="DZ725">
        <v>0.0367240231006194</v>
      </c>
      <c r="EA725">
        <v>1</v>
      </c>
      <c r="EB725">
        <v>874.617151515152</v>
      </c>
      <c r="EC725">
        <v>-4.24359672103345</v>
      </c>
      <c r="ED725">
        <v>0.444625011988288</v>
      </c>
      <c r="EE725">
        <v>1</v>
      </c>
      <c r="EF725">
        <v>7.98146902439025</v>
      </c>
      <c r="EG725">
        <v>0.332790731707312</v>
      </c>
      <c r="EH725">
        <v>0.0336179888550451</v>
      </c>
      <c r="EI725">
        <v>0</v>
      </c>
      <c r="EJ725">
        <v>2</v>
      </c>
      <c r="EK725">
        <v>3</v>
      </c>
      <c r="EL725" t="s">
        <v>340</v>
      </c>
      <c r="EM725">
        <v>100</v>
      </c>
      <c r="EN725">
        <v>100</v>
      </c>
      <c r="EO725">
        <v>2.129</v>
      </c>
      <c r="EP725">
        <v>0.1268</v>
      </c>
      <c r="EQ725">
        <v>1.36772170046793</v>
      </c>
      <c r="ER725">
        <v>0.00225868272383977</v>
      </c>
      <c r="ES725">
        <v>-9.96746185667655e-07</v>
      </c>
      <c r="ET725">
        <v>2.83711317370827e-10</v>
      </c>
      <c r="EU725">
        <v>-0.063082517618382</v>
      </c>
      <c r="EV725">
        <v>-0.00217948432402501</v>
      </c>
      <c r="EW725">
        <v>0.000453263451741206</v>
      </c>
      <c r="EX725">
        <v>-1.16319206543697e-06</v>
      </c>
      <c r="EY725">
        <v>-2</v>
      </c>
      <c r="EZ725">
        <v>2196</v>
      </c>
      <c r="FA725">
        <v>1</v>
      </c>
      <c r="FB725">
        <v>25</v>
      </c>
      <c r="FC725">
        <v>24.6</v>
      </c>
      <c r="FD725">
        <v>24.5</v>
      </c>
      <c r="FE725">
        <v>18</v>
      </c>
      <c r="FF725">
        <v>954.555</v>
      </c>
      <c r="FG725">
        <v>443.663</v>
      </c>
      <c r="FH725">
        <v>47.4585</v>
      </c>
      <c r="FI725">
        <v>26.5323</v>
      </c>
      <c r="FJ725">
        <v>30.0006</v>
      </c>
      <c r="FK725">
        <v>26.2308</v>
      </c>
      <c r="FL725">
        <v>26.2211</v>
      </c>
      <c r="FM725">
        <v>25.5683</v>
      </c>
      <c r="FN725">
        <v>14.2465</v>
      </c>
      <c r="FO725">
        <v>1.90111</v>
      </c>
      <c r="FP725">
        <v>47.5</v>
      </c>
      <c r="FQ725">
        <v>420</v>
      </c>
      <c r="FR725">
        <v>15.9738</v>
      </c>
      <c r="FS725">
        <v>101.337</v>
      </c>
      <c r="FT725">
        <v>101.927</v>
      </c>
    </row>
    <row r="726" spans="1:176">
      <c r="A726">
        <v>710</v>
      </c>
      <c r="B726">
        <v>1626127732.6</v>
      </c>
      <c r="C726">
        <v>1418.09999990463</v>
      </c>
      <c r="D726" t="s">
        <v>1714</v>
      </c>
      <c r="E726" t="s">
        <v>1715</v>
      </c>
      <c r="F726">
        <v>1</v>
      </c>
      <c r="I726">
        <v>1626127731.6</v>
      </c>
      <c r="J726">
        <f>(K726)/1000</f>
        <v>0</v>
      </c>
      <c r="K726">
        <f>1000*CC726*AI726*(BY726-BZ726)/(100*BR726*(1000-AI726*BY726))</f>
        <v>0</v>
      </c>
      <c r="L726">
        <f>CC726*AI726*(BX726-BW726*(1000-AI726*BZ726)/(1000-AI726*BY726))/(100*BR726)</f>
        <v>0</v>
      </c>
      <c r="M726">
        <f>BW726 - IF(AI726&gt;1, L726*BR726*100.0/(AK726*CK726), 0)</f>
        <v>0</v>
      </c>
      <c r="N726">
        <f>((T726-J726/2)*M726-L726)/(T726+J726/2)</f>
        <v>0</v>
      </c>
      <c r="O726">
        <f>N726*(CD726+CE726)/1000.0</f>
        <v>0</v>
      </c>
      <c r="P726">
        <f>(BW726 - IF(AI726&gt;1, L726*BR726*100.0/(AK726*CK726), 0))*(CD726+CE726)/1000.0</f>
        <v>0</v>
      </c>
      <c r="Q726">
        <f>2.0/((1/S726-1/R726)+SIGN(S726)*SQRT((1/S726-1/R726)*(1/S726-1/R726) + 4*BS726/((BS726+1)*(BS726+1))*(2*1/S726*1/R726-1/R726*1/R726)))</f>
        <v>0</v>
      </c>
      <c r="R726">
        <f>IF(LEFT(BT726,1)&lt;&gt;"0",IF(LEFT(BT726,1)="1",3.0,BU726),$D$5+$E$5*(CK726*CD726/($K$5*1000))+$F$5*(CK726*CD726/($K$5*1000))*MAX(MIN(BR726,$J$5),$I$5)*MAX(MIN(BR726,$J$5),$I$5)+$G$5*MAX(MIN(BR726,$J$5),$I$5)*(CK726*CD726/($K$5*1000))+$H$5*(CK726*CD726/($K$5*1000))*(CK726*CD726/($K$5*1000)))</f>
        <v>0</v>
      </c>
      <c r="S726">
        <f>J726*(1000-(1000*0.61365*exp(17.502*W726/(240.97+W726))/(CD726+CE726)+BY726)/2)/(1000*0.61365*exp(17.502*W726/(240.97+W726))/(CD726+CE726)-BY726)</f>
        <v>0</v>
      </c>
      <c r="T726">
        <f>1/((BS726+1)/(Q726/1.6)+1/(R726/1.37)) + BS726/((BS726+1)/(Q726/1.6) + BS726/(R726/1.37))</f>
        <v>0</v>
      </c>
      <c r="U726">
        <f>(BN726*BQ726)</f>
        <v>0</v>
      </c>
      <c r="V726">
        <f>(CF726+(U726+2*0.95*5.67E-8*(((CF726+$B$7)+273)^4-(CF726+273)^4)-44100*J726)/(1.84*29.3*R726+8*0.95*5.67E-8*(CF726+273)^3))</f>
        <v>0</v>
      </c>
      <c r="W726">
        <f>($C$7*CG726+$D$7*CH726+$E$7*V726)</f>
        <v>0</v>
      </c>
      <c r="X726">
        <f>0.61365*exp(17.502*W726/(240.97+W726))</f>
        <v>0</v>
      </c>
      <c r="Y726">
        <f>(Z726/AA726*100)</f>
        <v>0</v>
      </c>
      <c r="Z726">
        <f>BY726*(CD726+CE726)/1000</f>
        <v>0</v>
      </c>
      <c r="AA726">
        <f>0.61365*exp(17.502*CF726/(240.97+CF726))</f>
        <v>0</v>
      </c>
      <c r="AB726">
        <f>(X726-BY726*(CD726+CE726)/1000)</f>
        <v>0</v>
      </c>
      <c r="AC726">
        <f>(-J726*44100)</f>
        <v>0</v>
      </c>
      <c r="AD726">
        <f>2*29.3*R726*0.92*(CF726-W726)</f>
        <v>0</v>
      </c>
      <c r="AE726">
        <f>2*0.95*5.67E-8*(((CF726+$B$7)+273)^4-(W726+273)^4)</f>
        <v>0</v>
      </c>
      <c r="AF726">
        <f>U726+AE726+AC726+AD726</f>
        <v>0</v>
      </c>
      <c r="AG726">
        <v>4</v>
      </c>
      <c r="AH726">
        <v>0</v>
      </c>
      <c r="AI726">
        <f>IF(AG726*$H$13&gt;=AK726,1.0,(AK726/(AK726-AG726*$H$13)))</f>
        <v>0</v>
      </c>
      <c r="AJ726">
        <f>(AI726-1)*100</f>
        <v>0</v>
      </c>
      <c r="AK726">
        <f>MAX(0,($B$13+$C$13*CK726)/(1+$D$13*CK726)*CD726/(CF726+273)*$E$13)</f>
        <v>0</v>
      </c>
      <c r="AL726" t="s">
        <v>292</v>
      </c>
      <c r="AM726" t="s">
        <v>292</v>
      </c>
      <c r="AN726">
        <v>0</v>
      </c>
      <c r="AO726">
        <v>0</v>
      </c>
      <c r="AP726">
        <f>1-AN726/AO726</f>
        <v>0</v>
      </c>
      <c r="AQ726">
        <v>0</v>
      </c>
      <c r="AR726" t="s">
        <v>292</v>
      </c>
      <c r="AS726" t="s">
        <v>292</v>
      </c>
      <c r="AT726">
        <v>0</v>
      </c>
      <c r="AU726">
        <v>0</v>
      </c>
      <c r="AV726">
        <f>1-AT726/AU726</f>
        <v>0</v>
      </c>
      <c r="AW726">
        <v>0.5</v>
      </c>
      <c r="AX726">
        <f>BO726</f>
        <v>0</v>
      </c>
      <c r="AY726">
        <f>L726</f>
        <v>0</v>
      </c>
      <c r="AZ726">
        <f>AV726*AW726*AX726</f>
        <v>0</v>
      </c>
      <c r="BA726">
        <f>(AY726-AQ726)/AX726</f>
        <v>0</v>
      </c>
      <c r="BB726">
        <f>(AO726-AU726)/AU726</f>
        <v>0</v>
      </c>
      <c r="BC726">
        <f>AN726/(AP726+AN726/AU726)</f>
        <v>0</v>
      </c>
      <c r="BD726" t="s">
        <v>292</v>
      </c>
      <c r="BE726">
        <v>0</v>
      </c>
      <c r="BF726">
        <f>IF(BE726&lt;&gt;0, BE726, BC726)</f>
        <v>0</v>
      </c>
      <c r="BG726">
        <f>1-BF726/AU726</f>
        <v>0</v>
      </c>
      <c r="BH726">
        <f>(AU726-AT726)/(AU726-BF726)</f>
        <v>0</v>
      </c>
      <c r="BI726">
        <f>(AO726-AU726)/(AO726-BF726)</f>
        <v>0</v>
      </c>
      <c r="BJ726">
        <f>(AU726-AT726)/(AU726-AN726)</f>
        <v>0</v>
      </c>
      <c r="BK726">
        <f>(AO726-AU726)/(AO726-AN726)</f>
        <v>0</v>
      </c>
      <c r="BL726">
        <f>(BH726*BF726/AT726)</f>
        <v>0</v>
      </c>
      <c r="BM726">
        <f>(1-BL726)</f>
        <v>0</v>
      </c>
      <c r="BN726">
        <f>$B$11*CL726+$C$11*CM726+$F$11*CN726*(1-CQ726)</f>
        <v>0</v>
      </c>
      <c r="BO726">
        <f>BN726*BP726</f>
        <v>0</v>
      </c>
      <c r="BP726">
        <f>($B$11*$D$9+$C$11*$D$9+$F$11*((DA726+CS726)/MAX(DA726+CS726+DB726, 0.1)*$I$9+DB726/MAX(DA726+CS726+DB726, 0.1)*$J$9))/($B$11+$C$11+$F$11)</f>
        <v>0</v>
      </c>
      <c r="BQ726">
        <f>($B$11*$K$9+$C$11*$K$9+$F$11*((DA726+CS726)/MAX(DA726+CS726+DB726, 0.1)*$P$9+DB726/MAX(DA726+CS726+DB726, 0.1)*$Q$9))/($B$11+$C$11+$F$11)</f>
        <v>0</v>
      </c>
      <c r="BR726">
        <v>6</v>
      </c>
      <c r="BS726">
        <v>0.5</v>
      </c>
      <c r="BT726" t="s">
        <v>293</v>
      </c>
      <c r="BU726">
        <v>2</v>
      </c>
      <c r="BV726">
        <v>1626127731.6</v>
      </c>
      <c r="BW726">
        <v>400.979333333333</v>
      </c>
      <c r="BX726">
        <v>420.023</v>
      </c>
      <c r="BY726">
        <v>23.9750333333333</v>
      </c>
      <c r="BZ726">
        <v>15.9221</v>
      </c>
      <c r="CA726">
        <v>398.851333333333</v>
      </c>
      <c r="CB726">
        <v>23.8481</v>
      </c>
      <c r="CC726">
        <v>900.016666666667</v>
      </c>
      <c r="CD726">
        <v>100.773333333333</v>
      </c>
      <c r="CE726">
        <v>0.114737</v>
      </c>
      <c r="CF726">
        <v>38.8107</v>
      </c>
      <c r="CG726">
        <v>35.8783666666667</v>
      </c>
      <c r="CH726">
        <v>999.9</v>
      </c>
      <c r="CI726">
        <v>0</v>
      </c>
      <c r="CJ726">
        <v>0</v>
      </c>
      <c r="CK726">
        <v>10010.6</v>
      </c>
      <c r="CL726">
        <v>0</v>
      </c>
      <c r="CM726">
        <v>0.221023</v>
      </c>
      <c r="CN726">
        <v>1460.03333333333</v>
      </c>
      <c r="CO726">
        <v>0.973000333333333</v>
      </c>
      <c r="CP726">
        <v>0.0269997666666667</v>
      </c>
      <c r="CQ726">
        <v>0</v>
      </c>
      <c r="CR726">
        <v>873.966333333333</v>
      </c>
      <c r="CS726">
        <v>4.99999</v>
      </c>
      <c r="CT726">
        <v>12916</v>
      </c>
      <c r="CU726">
        <v>12728.6333333333</v>
      </c>
      <c r="CV726">
        <v>42.687</v>
      </c>
      <c r="CW726">
        <v>43.625</v>
      </c>
      <c r="CX726">
        <v>43.312</v>
      </c>
      <c r="CY726">
        <v>43.5</v>
      </c>
      <c r="CZ726">
        <v>45.625</v>
      </c>
      <c r="DA726">
        <v>1415.74333333333</v>
      </c>
      <c r="DB726">
        <v>39.29</v>
      </c>
      <c r="DC726">
        <v>0</v>
      </c>
      <c r="DD726">
        <v>1626127741.9</v>
      </c>
      <c r="DE726">
        <v>0</v>
      </c>
      <c r="DF726">
        <v>874.27088</v>
      </c>
      <c r="DG726">
        <v>-3.24792306847082</v>
      </c>
      <c r="DH726">
        <v>-44.7307691594383</v>
      </c>
      <c r="DI726">
        <v>12920.052</v>
      </c>
      <c r="DJ726">
        <v>15</v>
      </c>
      <c r="DK726">
        <v>1626126261</v>
      </c>
      <c r="DL726" t="s">
        <v>294</v>
      </c>
      <c r="DM726">
        <v>1626126255</v>
      </c>
      <c r="DN726">
        <v>1626126261</v>
      </c>
      <c r="DO726">
        <v>7</v>
      </c>
      <c r="DP726">
        <v>0.339</v>
      </c>
      <c r="DQ726">
        <v>0.02</v>
      </c>
      <c r="DR726">
        <v>2.158</v>
      </c>
      <c r="DS726">
        <v>-0.064</v>
      </c>
      <c r="DT726">
        <v>420</v>
      </c>
      <c r="DU726">
        <v>4</v>
      </c>
      <c r="DV726">
        <v>0.09</v>
      </c>
      <c r="DW726">
        <v>0.05</v>
      </c>
      <c r="DX726">
        <v>-19.0469268292683</v>
      </c>
      <c r="DY726">
        <v>-0.0976034843205852</v>
      </c>
      <c r="DZ726">
        <v>0.0319208626968683</v>
      </c>
      <c r="EA726">
        <v>1</v>
      </c>
      <c r="EB726">
        <v>874.514151515152</v>
      </c>
      <c r="EC726">
        <v>-3.76824377788515</v>
      </c>
      <c r="ED726">
        <v>0.407391414884935</v>
      </c>
      <c r="EE726">
        <v>1</v>
      </c>
      <c r="EF726">
        <v>7.99256024390244</v>
      </c>
      <c r="EG726">
        <v>0.346069547038319</v>
      </c>
      <c r="EH726">
        <v>0.0348381156898383</v>
      </c>
      <c r="EI726">
        <v>0</v>
      </c>
      <c r="EJ726">
        <v>2</v>
      </c>
      <c r="EK726">
        <v>3</v>
      </c>
      <c r="EL726" t="s">
        <v>340</v>
      </c>
      <c r="EM726">
        <v>100</v>
      </c>
      <c r="EN726">
        <v>100</v>
      </c>
      <c r="EO726">
        <v>2.129</v>
      </c>
      <c r="EP726">
        <v>0.1271</v>
      </c>
      <c r="EQ726">
        <v>1.36772170046793</v>
      </c>
      <c r="ER726">
        <v>0.00225868272383977</v>
      </c>
      <c r="ES726">
        <v>-9.96746185667655e-07</v>
      </c>
      <c r="ET726">
        <v>2.83711317370827e-10</v>
      </c>
      <c r="EU726">
        <v>-0.063082517618382</v>
      </c>
      <c r="EV726">
        <v>-0.00217948432402501</v>
      </c>
      <c r="EW726">
        <v>0.000453263451741206</v>
      </c>
      <c r="EX726">
        <v>-1.16319206543697e-06</v>
      </c>
      <c r="EY726">
        <v>-2</v>
      </c>
      <c r="EZ726">
        <v>2196</v>
      </c>
      <c r="FA726">
        <v>1</v>
      </c>
      <c r="FB726">
        <v>25</v>
      </c>
      <c r="FC726">
        <v>24.6</v>
      </c>
      <c r="FD726">
        <v>24.5</v>
      </c>
      <c r="FE726">
        <v>18</v>
      </c>
      <c r="FF726">
        <v>954.054</v>
      </c>
      <c r="FG726">
        <v>443.685</v>
      </c>
      <c r="FH726">
        <v>47.4758</v>
      </c>
      <c r="FI726">
        <v>26.5357</v>
      </c>
      <c r="FJ726">
        <v>30.0007</v>
      </c>
      <c r="FK726">
        <v>26.2338</v>
      </c>
      <c r="FL726">
        <v>26.2237</v>
      </c>
      <c r="FM726">
        <v>25.5679</v>
      </c>
      <c r="FN726">
        <v>13.8295</v>
      </c>
      <c r="FO726">
        <v>1.90111</v>
      </c>
      <c r="FP726">
        <v>47.5</v>
      </c>
      <c r="FQ726">
        <v>420</v>
      </c>
      <c r="FR726">
        <v>16.048</v>
      </c>
      <c r="FS726">
        <v>101.338</v>
      </c>
      <c r="FT726">
        <v>101.927</v>
      </c>
    </row>
    <row r="727" spans="1:176">
      <c r="A727">
        <v>711</v>
      </c>
      <c r="B727">
        <v>1626127734.6</v>
      </c>
      <c r="C727">
        <v>1420.09999990463</v>
      </c>
      <c r="D727" t="s">
        <v>1716</v>
      </c>
      <c r="E727" t="s">
        <v>1717</v>
      </c>
      <c r="F727">
        <v>1</v>
      </c>
      <c r="I727">
        <v>1626127733.6</v>
      </c>
      <c r="J727">
        <f>(K727)/1000</f>
        <v>0</v>
      </c>
      <c r="K727">
        <f>1000*CC727*AI727*(BY727-BZ727)/(100*BR727*(1000-AI727*BY727))</f>
        <v>0</v>
      </c>
      <c r="L727">
        <f>CC727*AI727*(BX727-BW727*(1000-AI727*BZ727)/(1000-AI727*BY727))/(100*BR727)</f>
        <v>0</v>
      </c>
      <c r="M727">
        <f>BW727 - IF(AI727&gt;1, L727*BR727*100.0/(AK727*CK727), 0)</f>
        <v>0</v>
      </c>
      <c r="N727">
        <f>((T727-J727/2)*M727-L727)/(T727+J727/2)</f>
        <v>0</v>
      </c>
      <c r="O727">
        <f>N727*(CD727+CE727)/1000.0</f>
        <v>0</v>
      </c>
      <c r="P727">
        <f>(BW727 - IF(AI727&gt;1, L727*BR727*100.0/(AK727*CK727), 0))*(CD727+CE727)/1000.0</f>
        <v>0</v>
      </c>
      <c r="Q727">
        <f>2.0/((1/S727-1/R727)+SIGN(S727)*SQRT((1/S727-1/R727)*(1/S727-1/R727) + 4*BS727/((BS727+1)*(BS727+1))*(2*1/S727*1/R727-1/R727*1/R727)))</f>
        <v>0</v>
      </c>
      <c r="R727">
        <f>IF(LEFT(BT727,1)&lt;&gt;"0",IF(LEFT(BT727,1)="1",3.0,BU727),$D$5+$E$5*(CK727*CD727/($K$5*1000))+$F$5*(CK727*CD727/($K$5*1000))*MAX(MIN(BR727,$J$5),$I$5)*MAX(MIN(BR727,$J$5),$I$5)+$G$5*MAX(MIN(BR727,$J$5),$I$5)*(CK727*CD727/($K$5*1000))+$H$5*(CK727*CD727/($K$5*1000))*(CK727*CD727/($K$5*1000)))</f>
        <v>0</v>
      </c>
      <c r="S727">
        <f>J727*(1000-(1000*0.61365*exp(17.502*W727/(240.97+W727))/(CD727+CE727)+BY727)/2)/(1000*0.61365*exp(17.502*W727/(240.97+W727))/(CD727+CE727)-BY727)</f>
        <v>0</v>
      </c>
      <c r="T727">
        <f>1/((BS727+1)/(Q727/1.6)+1/(R727/1.37)) + BS727/((BS727+1)/(Q727/1.6) + BS727/(R727/1.37))</f>
        <v>0</v>
      </c>
      <c r="U727">
        <f>(BN727*BQ727)</f>
        <v>0</v>
      </c>
      <c r="V727">
        <f>(CF727+(U727+2*0.95*5.67E-8*(((CF727+$B$7)+273)^4-(CF727+273)^4)-44100*J727)/(1.84*29.3*R727+8*0.95*5.67E-8*(CF727+273)^3))</f>
        <v>0</v>
      </c>
      <c r="W727">
        <f>($C$7*CG727+$D$7*CH727+$E$7*V727)</f>
        <v>0</v>
      </c>
      <c r="X727">
        <f>0.61365*exp(17.502*W727/(240.97+W727))</f>
        <v>0</v>
      </c>
      <c r="Y727">
        <f>(Z727/AA727*100)</f>
        <v>0</v>
      </c>
      <c r="Z727">
        <f>BY727*(CD727+CE727)/1000</f>
        <v>0</v>
      </c>
      <c r="AA727">
        <f>0.61365*exp(17.502*CF727/(240.97+CF727))</f>
        <v>0</v>
      </c>
      <c r="AB727">
        <f>(X727-BY727*(CD727+CE727)/1000)</f>
        <v>0</v>
      </c>
      <c r="AC727">
        <f>(-J727*44100)</f>
        <v>0</v>
      </c>
      <c r="AD727">
        <f>2*29.3*R727*0.92*(CF727-W727)</f>
        <v>0</v>
      </c>
      <c r="AE727">
        <f>2*0.95*5.67E-8*(((CF727+$B$7)+273)^4-(W727+273)^4)</f>
        <v>0</v>
      </c>
      <c r="AF727">
        <f>U727+AE727+AC727+AD727</f>
        <v>0</v>
      </c>
      <c r="AG727">
        <v>4</v>
      </c>
      <c r="AH727">
        <v>0</v>
      </c>
      <c r="AI727">
        <f>IF(AG727*$H$13&gt;=AK727,1.0,(AK727/(AK727-AG727*$H$13)))</f>
        <v>0</v>
      </c>
      <c r="AJ727">
        <f>(AI727-1)*100</f>
        <v>0</v>
      </c>
      <c r="AK727">
        <f>MAX(0,($B$13+$C$13*CK727)/(1+$D$13*CK727)*CD727/(CF727+273)*$E$13)</f>
        <v>0</v>
      </c>
      <c r="AL727" t="s">
        <v>292</v>
      </c>
      <c r="AM727" t="s">
        <v>292</v>
      </c>
      <c r="AN727">
        <v>0</v>
      </c>
      <c r="AO727">
        <v>0</v>
      </c>
      <c r="AP727">
        <f>1-AN727/AO727</f>
        <v>0</v>
      </c>
      <c r="AQ727">
        <v>0</v>
      </c>
      <c r="AR727" t="s">
        <v>292</v>
      </c>
      <c r="AS727" t="s">
        <v>292</v>
      </c>
      <c r="AT727">
        <v>0</v>
      </c>
      <c r="AU727">
        <v>0</v>
      </c>
      <c r="AV727">
        <f>1-AT727/AU727</f>
        <v>0</v>
      </c>
      <c r="AW727">
        <v>0.5</v>
      </c>
      <c r="AX727">
        <f>BO727</f>
        <v>0</v>
      </c>
      <c r="AY727">
        <f>L727</f>
        <v>0</v>
      </c>
      <c r="AZ727">
        <f>AV727*AW727*AX727</f>
        <v>0</v>
      </c>
      <c r="BA727">
        <f>(AY727-AQ727)/AX727</f>
        <v>0</v>
      </c>
      <c r="BB727">
        <f>(AO727-AU727)/AU727</f>
        <v>0</v>
      </c>
      <c r="BC727">
        <f>AN727/(AP727+AN727/AU727)</f>
        <v>0</v>
      </c>
      <c r="BD727" t="s">
        <v>292</v>
      </c>
      <c r="BE727">
        <v>0</v>
      </c>
      <c r="BF727">
        <f>IF(BE727&lt;&gt;0, BE727, BC727)</f>
        <v>0</v>
      </c>
      <c r="BG727">
        <f>1-BF727/AU727</f>
        <v>0</v>
      </c>
      <c r="BH727">
        <f>(AU727-AT727)/(AU727-BF727)</f>
        <v>0</v>
      </c>
      <c r="BI727">
        <f>(AO727-AU727)/(AO727-BF727)</f>
        <v>0</v>
      </c>
      <c r="BJ727">
        <f>(AU727-AT727)/(AU727-AN727)</f>
        <v>0</v>
      </c>
      <c r="BK727">
        <f>(AO727-AU727)/(AO727-AN727)</f>
        <v>0</v>
      </c>
      <c r="BL727">
        <f>(BH727*BF727/AT727)</f>
        <v>0</v>
      </c>
      <c r="BM727">
        <f>(1-BL727)</f>
        <v>0</v>
      </c>
      <c r="BN727">
        <f>$B$11*CL727+$C$11*CM727+$F$11*CN727*(1-CQ727)</f>
        <v>0</v>
      </c>
      <c r="BO727">
        <f>BN727*BP727</f>
        <v>0</v>
      </c>
      <c r="BP727">
        <f>($B$11*$D$9+$C$11*$D$9+$F$11*((DA727+CS727)/MAX(DA727+CS727+DB727, 0.1)*$I$9+DB727/MAX(DA727+CS727+DB727, 0.1)*$J$9))/($B$11+$C$11+$F$11)</f>
        <v>0</v>
      </c>
      <c r="BQ727">
        <f>($B$11*$K$9+$C$11*$K$9+$F$11*((DA727+CS727)/MAX(DA727+CS727+DB727, 0.1)*$P$9+DB727/MAX(DA727+CS727+DB727, 0.1)*$Q$9))/($B$11+$C$11+$F$11)</f>
        <v>0</v>
      </c>
      <c r="BR727">
        <v>6</v>
      </c>
      <c r="BS727">
        <v>0.5</v>
      </c>
      <c r="BT727" t="s">
        <v>293</v>
      </c>
      <c r="BU727">
        <v>2</v>
      </c>
      <c r="BV727">
        <v>1626127733.6</v>
      </c>
      <c r="BW727">
        <v>400.965666666667</v>
      </c>
      <c r="BX727">
        <v>419.984</v>
      </c>
      <c r="BY727">
        <v>23.9928333333333</v>
      </c>
      <c r="BZ727">
        <v>15.9232666666667</v>
      </c>
      <c r="CA727">
        <v>398.837666666667</v>
      </c>
      <c r="CB727">
        <v>23.8656</v>
      </c>
      <c r="CC727">
        <v>900.023333333333</v>
      </c>
      <c r="CD727">
        <v>100.773666666667</v>
      </c>
      <c r="CE727">
        <v>0.113927333333333</v>
      </c>
      <c r="CF727">
        <v>38.8238</v>
      </c>
      <c r="CG727">
        <v>35.8822</v>
      </c>
      <c r="CH727">
        <v>999.9</v>
      </c>
      <c r="CI727">
        <v>0</v>
      </c>
      <c r="CJ727">
        <v>0</v>
      </c>
      <c r="CK727">
        <v>10013.3333333333</v>
      </c>
      <c r="CL727">
        <v>0</v>
      </c>
      <c r="CM727">
        <v>0.221023</v>
      </c>
      <c r="CN727">
        <v>1460.03333333333</v>
      </c>
      <c r="CO727">
        <v>0.973000333333333</v>
      </c>
      <c r="CP727">
        <v>0.0269997666666667</v>
      </c>
      <c r="CQ727">
        <v>0</v>
      </c>
      <c r="CR727">
        <v>873.640666666667</v>
      </c>
      <c r="CS727">
        <v>4.99999</v>
      </c>
      <c r="CT727">
        <v>12915.0666666667</v>
      </c>
      <c r="CU727">
        <v>12728.6333333333</v>
      </c>
      <c r="CV727">
        <v>42.687</v>
      </c>
      <c r="CW727">
        <v>43.6663333333333</v>
      </c>
      <c r="CX727">
        <v>43.312</v>
      </c>
      <c r="CY727">
        <v>43.5</v>
      </c>
      <c r="CZ727">
        <v>45.625</v>
      </c>
      <c r="DA727">
        <v>1415.74333333333</v>
      </c>
      <c r="DB727">
        <v>39.29</v>
      </c>
      <c r="DC727">
        <v>0</v>
      </c>
      <c r="DD727">
        <v>1626127743.7</v>
      </c>
      <c r="DE727">
        <v>0</v>
      </c>
      <c r="DF727">
        <v>874.160961538462</v>
      </c>
      <c r="DG727">
        <v>-3.6829059831582</v>
      </c>
      <c r="DH727">
        <v>-45.7470086131024</v>
      </c>
      <c r="DI727">
        <v>12919.0269230769</v>
      </c>
      <c r="DJ727">
        <v>15</v>
      </c>
      <c r="DK727">
        <v>1626126261</v>
      </c>
      <c r="DL727" t="s">
        <v>294</v>
      </c>
      <c r="DM727">
        <v>1626126255</v>
      </c>
      <c r="DN727">
        <v>1626126261</v>
      </c>
      <c r="DO727">
        <v>7</v>
      </c>
      <c r="DP727">
        <v>0.339</v>
      </c>
      <c r="DQ727">
        <v>0.02</v>
      </c>
      <c r="DR727">
        <v>2.158</v>
      </c>
      <c r="DS727">
        <v>-0.064</v>
      </c>
      <c r="DT727">
        <v>420</v>
      </c>
      <c r="DU727">
        <v>4</v>
      </c>
      <c r="DV727">
        <v>0.09</v>
      </c>
      <c r="DW727">
        <v>0.05</v>
      </c>
      <c r="DX727">
        <v>-19.0512585365854</v>
      </c>
      <c r="DY727">
        <v>0.0542926829268522</v>
      </c>
      <c r="DZ727">
        <v>0.025122169546766</v>
      </c>
      <c r="EA727">
        <v>1</v>
      </c>
      <c r="EB727">
        <v>874.390342857143</v>
      </c>
      <c r="EC727">
        <v>-3.92348336594928</v>
      </c>
      <c r="ED727">
        <v>0.436254640113325</v>
      </c>
      <c r="EE727">
        <v>1</v>
      </c>
      <c r="EF727">
        <v>8.00534634146342</v>
      </c>
      <c r="EG727">
        <v>0.341021393728231</v>
      </c>
      <c r="EH727">
        <v>0.0342840211487408</v>
      </c>
      <c r="EI727">
        <v>0</v>
      </c>
      <c r="EJ727">
        <v>2</v>
      </c>
      <c r="EK727">
        <v>3</v>
      </c>
      <c r="EL727" t="s">
        <v>340</v>
      </c>
      <c r="EM727">
        <v>100</v>
      </c>
      <c r="EN727">
        <v>100</v>
      </c>
      <c r="EO727">
        <v>2.128</v>
      </c>
      <c r="EP727">
        <v>0.1274</v>
      </c>
      <c r="EQ727">
        <v>1.36772170046793</v>
      </c>
      <c r="ER727">
        <v>0.00225868272383977</v>
      </c>
      <c r="ES727">
        <v>-9.96746185667655e-07</v>
      </c>
      <c r="ET727">
        <v>2.83711317370827e-10</v>
      </c>
      <c r="EU727">
        <v>-0.063082517618382</v>
      </c>
      <c r="EV727">
        <v>-0.00217948432402501</v>
      </c>
      <c r="EW727">
        <v>0.000453263451741206</v>
      </c>
      <c r="EX727">
        <v>-1.16319206543697e-06</v>
      </c>
      <c r="EY727">
        <v>-2</v>
      </c>
      <c r="EZ727">
        <v>2196</v>
      </c>
      <c r="FA727">
        <v>1</v>
      </c>
      <c r="FB727">
        <v>25</v>
      </c>
      <c r="FC727">
        <v>24.7</v>
      </c>
      <c r="FD727">
        <v>24.6</v>
      </c>
      <c r="FE727">
        <v>18</v>
      </c>
      <c r="FF727">
        <v>954.313</v>
      </c>
      <c r="FG727">
        <v>443.983</v>
      </c>
      <c r="FH727">
        <v>47.4934</v>
      </c>
      <c r="FI727">
        <v>26.539</v>
      </c>
      <c r="FJ727">
        <v>30.0006</v>
      </c>
      <c r="FK727">
        <v>26.2366</v>
      </c>
      <c r="FL727">
        <v>26.2265</v>
      </c>
      <c r="FM727">
        <v>25.569</v>
      </c>
      <c r="FN727">
        <v>13.8295</v>
      </c>
      <c r="FO727">
        <v>1.90111</v>
      </c>
      <c r="FP727">
        <v>47.5</v>
      </c>
      <c r="FQ727">
        <v>420</v>
      </c>
      <c r="FR727">
        <v>16.0624</v>
      </c>
      <c r="FS727">
        <v>101.338</v>
      </c>
      <c r="FT727">
        <v>101.928</v>
      </c>
    </row>
    <row r="728" spans="1:176">
      <c r="A728">
        <v>712</v>
      </c>
      <c r="B728">
        <v>1626127736.6</v>
      </c>
      <c r="C728">
        <v>1422.09999990463</v>
      </c>
      <c r="D728" t="s">
        <v>1718</v>
      </c>
      <c r="E728" t="s">
        <v>1719</v>
      </c>
      <c r="F728">
        <v>1</v>
      </c>
      <c r="I728">
        <v>1626127735.6</v>
      </c>
      <c r="J728">
        <f>(K728)/1000</f>
        <v>0</v>
      </c>
      <c r="K728">
        <f>1000*CC728*AI728*(BY728-BZ728)/(100*BR728*(1000-AI728*BY728))</f>
        <v>0</v>
      </c>
      <c r="L728">
        <f>CC728*AI728*(BX728-BW728*(1000-AI728*BZ728)/(1000-AI728*BY728))/(100*BR728)</f>
        <v>0</v>
      </c>
      <c r="M728">
        <f>BW728 - IF(AI728&gt;1, L728*BR728*100.0/(AK728*CK728), 0)</f>
        <v>0</v>
      </c>
      <c r="N728">
        <f>((T728-J728/2)*M728-L728)/(T728+J728/2)</f>
        <v>0</v>
      </c>
      <c r="O728">
        <f>N728*(CD728+CE728)/1000.0</f>
        <v>0</v>
      </c>
      <c r="P728">
        <f>(BW728 - IF(AI728&gt;1, L728*BR728*100.0/(AK728*CK728), 0))*(CD728+CE728)/1000.0</f>
        <v>0</v>
      </c>
      <c r="Q728">
        <f>2.0/((1/S728-1/R728)+SIGN(S728)*SQRT((1/S728-1/R728)*(1/S728-1/R728) + 4*BS728/((BS728+1)*(BS728+1))*(2*1/S728*1/R728-1/R728*1/R728)))</f>
        <v>0</v>
      </c>
      <c r="R728">
        <f>IF(LEFT(BT728,1)&lt;&gt;"0",IF(LEFT(BT728,1)="1",3.0,BU728),$D$5+$E$5*(CK728*CD728/($K$5*1000))+$F$5*(CK728*CD728/($K$5*1000))*MAX(MIN(BR728,$J$5),$I$5)*MAX(MIN(BR728,$J$5),$I$5)+$G$5*MAX(MIN(BR728,$J$5),$I$5)*(CK728*CD728/($K$5*1000))+$H$5*(CK728*CD728/($K$5*1000))*(CK728*CD728/($K$5*1000)))</f>
        <v>0</v>
      </c>
      <c r="S728">
        <f>J728*(1000-(1000*0.61365*exp(17.502*W728/(240.97+W728))/(CD728+CE728)+BY728)/2)/(1000*0.61365*exp(17.502*W728/(240.97+W728))/(CD728+CE728)-BY728)</f>
        <v>0</v>
      </c>
      <c r="T728">
        <f>1/((BS728+1)/(Q728/1.6)+1/(R728/1.37)) + BS728/((BS728+1)/(Q728/1.6) + BS728/(R728/1.37))</f>
        <v>0</v>
      </c>
      <c r="U728">
        <f>(BN728*BQ728)</f>
        <v>0</v>
      </c>
      <c r="V728">
        <f>(CF728+(U728+2*0.95*5.67E-8*(((CF728+$B$7)+273)^4-(CF728+273)^4)-44100*J728)/(1.84*29.3*R728+8*0.95*5.67E-8*(CF728+273)^3))</f>
        <v>0</v>
      </c>
      <c r="W728">
        <f>($C$7*CG728+$D$7*CH728+$E$7*V728)</f>
        <v>0</v>
      </c>
      <c r="X728">
        <f>0.61365*exp(17.502*W728/(240.97+W728))</f>
        <v>0</v>
      </c>
      <c r="Y728">
        <f>(Z728/AA728*100)</f>
        <v>0</v>
      </c>
      <c r="Z728">
        <f>BY728*(CD728+CE728)/1000</f>
        <v>0</v>
      </c>
      <c r="AA728">
        <f>0.61365*exp(17.502*CF728/(240.97+CF728))</f>
        <v>0</v>
      </c>
      <c r="AB728">
        <f>(X728-BY728*(CD728+CE728)/1000)</f>
        <v>0</v>
      </c>
      <c r="AC728">
        <f>(-J728*44100)</f>
        <v>0</v>
      </c>
      <c r="AD728">
        <f>2*29.3*R728*0.92*(CF728-W728)</f>
        <v>0</v>
      </c>
      <c r="AE728">
        <f>2*0.95*5.67E-8*(((CF728+$B$7)+273)^4-(W728+273)^4)</f>
        <v>0</v>
      </c>
      <c r="AF728">
        <f>U728+AE728+AC728+AD728</f>
        <v>0</v>
      </c>
      <c r="AG728">
        <v>4</v>
      </c>
      <c r="AH728">
        <v>0</v>
      </c>
      <c r="AI728">
        <f>IF(AG728*$H$13&gt;=AK728,1.0,(AK728/(AK728-AG728*$H$13)))</f>
        <v>0</v>
      </c>
      <c r="AJ728">
        <f>(AI728-1)*100</f>
        <v>0</v>
      </c>
      <c r="AK728">
        <f>MAX(0,($B$13+$C$13*CK728)/(1+$D$13*CK728)*CD728/(CF728+273)*$E$13)</f>
        <v>0</v>
      </c>
      <c r="AL728" t="s">
        <v>292</v>
      </c>
      <c r="AM728" t="s">
        <v>292</v>
      </c>
      <c r="AN728">
        <v>0</v>
      </c>
      <c r="AO728">
        <v>0</v>
      </c>
      <c r="AP728">
        <f>1-AN728/AO728</f>
        <v>0</v>
      </c>
      <c r="AQ728">
        <v>0</v>
      </c>
      <c r="AR728" t="s">
        <v>292</v>
      </c>
      <c r="AS728" t="s">
        <v>292</v>
      </c>
      <c r="AT728">
        <v>0</v>
      </c>
      <c r="AU728">
        <v>0</v>
      </c>
      <c r="AV728">
        <f>1-AT728/AU728</f>
        <v>0</v>
      </c>
      <c r="AW728">
        <v>0.5</v>
      </c>
      <c r="AX728">
        <f>BO728</f>
        <v>0</v>
      </c>
      <c r="AY728">
        <f>L728</f>
        <v>0</v>
      </c>
      <c r="AZ728">
        <f>AV728*AW728*AX728</f>
        <v>0</v>
      </c>
      <c r="BA728">
        <f>(AY728-AQ728)/AX728</f>
        <v>0</v>
      </c>
      <c r="BB728">
        <f>(AO728-AU728)/AU728</f>
        <v>0</v>
      </c>
      <c r="BC728">
        <f>AN728/(AP728+AN728/AU728)</f>
        <v>0</v>
      </c>
      <c r="BD728" t="s">
        <v>292</v>
      </c>
      <c r="BE728">
        <v>0</v>
      </c>
      <c r="BF728">
        <f>IF(BE728&lt;&gt;0, BE728, BC728)</f>
        <v>0</v>
      </c>
      <c r="BG728">
        <f>1-BF728/AU728</f>
        <v>0</v>
      </c>
      <c r="BH728">
        <f>(AU728-AT728)/(AU728-BF728)</f>
        <v>0</v>
      </c>
      <c r="BI728">
        <f>(AO728-AU728)/(AO728-BF728)</f>
        <v>0</v>
      </c>
      <c r="BJ728">
        <f>(AU728-AT728)/(AU728-AN728)</f>
        <v>0</v>
      </c>
      <c r="BK728">
        <f>(AO728-AU728)/(AO728-AN728)</f>
        <v>0</v>
      </c>
      <c r="BL728">
        <f>(BH728*BF728/AT728)</f>
        <v>0</v>
      </c>
      <c r="BM728">
        <f>(1-BL728)</f>
        <v>0</v>
      </c>
      <c r="BN728">
        <f>$B$11*CL728+$C$11*CM728+$F$11*CN728*(1-CQ728)</f>
        <v>0</v>
      </c>
      <c r="BO728">
        <f>BN728*BP728</f>
        <v>0</v>
      </c>
      <c r="BP728">
        <f>($B$11*$D$9+$C$11*$D$9+$F$11*((DA728+CS728)/MAX(DA728+CS728+DB728, 0.1)*$I$9+DB728/MAX(DA728+CS728+DB728, 0.1)*$J$9))/($B$11+$C$11+$F$11)</f>
        <v>0</v>
      </c>
      <c r="BQ728">
        <f>($B$11*$K$9+$C$11*$K$9+$F$11*((DA728+CS728)/MAX(DA728+CS728+DB728, 0.1)*$P$9+DB728/MAX(DA728+CS728+DB728, 0.1)*$Q$9))/($B$11+$C$11+$F$11)</f>
        <v>0</v>
      </c>
      <c r="BR728">
        <v>6</v>
      </c>
      <c r="BS728">
        <v>0.5</v>
      </c>
      <c r="BT728" t="s">
        <v>293</v>
      </c>
      <c r="BU728">
        <v>2</v>
      </c>
      <c r="BV728">
        <v>1626127735.6</v>
      </c>
      <c r="BW728">
        <v>400.937333333333</v>
      </c>
      <c r="BX728">
        <v>419.964</v>
      </c>
      <c r="BY728">
        <v>24.0125</v>
      </c>
      <c r="BZ728">
        <v>15.9324</v>
      </c>
      <c r="CA728">
        <v>398.809333333333</v>
      </c>
      <c r="CB728">
        <v>23.8849</v>
      </c>
      <c r="CC728">
        <v>900.047333333333</v>
      </c>
      <c r="CD728">
        <v>100.773</v>
      </c>
      <c r="CE728">
        <v>0.114038666666667</v>
      </c>
      <c r="CF728">
        <v>38.8391333333333</v>
      </c>
      <c r="CG728">
        <v>35.8979333333333</v>
      </c>
      <c r="CH728">
        <v>999.9</v>
      </c>
      <c r="CI728">
        <v>0</v>
      </c>
      <c r="CJ728">
        <v>0</v>
      </c>
      <c r="CK728">
        <v>10002.5</v>
      </c>
      <c r="CL728">
        <v>0</v>
      </c>
      <c r="CM728">
        <v>0.221023</v>
      </c>
      <c r="CN728">
        <v>1460.01666666667</v>
      </c>
      <c r="CO728">
        <v>0.972998666666667</v>
      </c>
      <c r="CP728">
        <v>0.0270013333333333</v>
      </c>
      <c r="CQ728">
        <v>0</v>
      </c>
      <c r="CR728">
        <v>873.915</v>
      </c>
      <c r="CS728">
        <v>4.99999</v>
      </c>
      <c r="CT728">
        <v>12913.2666666667</v>
      </c>
      <c r="CU728">
        <v>12728.4666666667</v>
      </c>
      <c r="CV728">
        <v>42.687</v>
      </c>
      <c r="CW728">
        <v>43.687</v>
      </c>
      <c r="CX728">
        <v>43.312</v>
      </c>
      <c r="CY728">
        <v>43.5206666666667</v>
      </c>
      <c r="CZ728">
        <v>45.6456666666667</v>
      </c>
      <c r="DA728">
        <v>1415.73</v>
      </c>
      <c r="DB728">
        <v>39.29</v>
      </c>
      <c r="DC728">
        <v>0</v>
      </c>
      <c r="DD728">
        <v>1626127746.1</v>
      </c>
      <c r="DE728">
        <v>0</v>
      </c>
      <c r="DF728">
        <v>874.049115384615</v>
      </c>
      <c r="DG728">
        <v>-3.17788033480486</v>
      </c>
      <c r="DH728">
        <v>-40.6017094757785</v>
      </c>
      <c r="DI728">
        <v>12917.2846153846</v>
      </c>
      <c r="DJ728">
        <v>15</v>
      </c>
      <c r="DK728">
        <v>1626126261</v>
      </c>
      <c r="DL728" t="s">
        <v>294</v>
      </c>
      <c r="DM728">
        <v>1626126255</v>
      </c>
      <c r="DN728">
        <v>1626126261</v>
      </c>
      <c r="DO728">
        <v>7</v>
      </c>
      <c r="DP728">
        <v>0.339</v>
      </c>
      <c r="DQ728">
        <v>0.02</v>
      </c>
      <c r="DR728">
        <v>2.158</v>
      </c>
      <c r="DS728">
        <v>-0.064</v>
      </c>
      <c r="DT728">
        <v>420</v>
      </c>
      <c r="DU728">
        <v>4</v>
      </c>
      <c r="DV728">
        <v>0.09</v>
      </c>
      <c r="DW728">
        <v>0.05</v>
      </c>
      <c r="DX728">
        <v>-19.049943902439</v>
      </c>
      <c r="DY728">
        <v>0.127482229965162</v>
      </c>
      <c r="DZ728">
        <v>0.0260822811435084</v>
      </c>
      <c r="EA728">
        <v>1</v>
      </c>
      <c r="EB728">
        <v>874.22993939394</v>
      </c>
      <c r="EC728">
        <v>-3.51396771739828</v>
      </c>
      <c r="ED728">
        <v>0.383350218816033</v>
      </c>
      <c r="EE728">
        <v>1</v>
      </c>
      <c r="EF728">
        <v>8.01830975609756</v>
      </c>
      <c r="EG728">
        <v>0.339862578397226</v>
      </c>
      <c r="EH728">
        <v>0.034145564043415</v>
      </c>
      <c r="EI728">
        <v>0</v>
      </c>
      <c r="EJ728">
        <v>2</v>
      </c>
      <c r="EK728">
        <v>3</v>
      </c>
      <c r="EL728" t="s">
        <v>340</v>
      </c>
      <c r="EM728">
        <v>100</v>
      </c>
      <c r="EN728">
        <v>100</v>
      </c>
      <c r="EO728">
        <v>2.128</v>
      </c>
      <c r="EP728">
        <v>0.1277</v>
      </c>
      <c r="EQ728">
        <v>1.36772170046793</v>
      </c>
      <c r="ER728">
        <v>0.00225868272383977</v>
      </c>
      <c r="ES728">
        <v>-9.96746185667655e-07</v>
      </c>
      <c r="ET728">
        <v>2.83711317370827e-10</v>
      </c>
      <c r="EU728">
        <v>-0.063082517618382</v>
      </c>
      <c r="EV728">
        <v>-0.00217948432402501</v>
      </c>
      <c r="EW728">
        <v>0.000453263451741206</v>
      </c>
      <c r="EX728">
        <v>-1.16319206543697e-06</v>
      </c>
      <c r="EY728">
        <v>-2</v>
      </c>
      <c r="EZ728">
        <v>2196</v>
      </c>
      <c r="FA728">
        <v>1</v>
      </c>
      <c r="FB728">
        <v>25</v>
      </c>
      <c r="FC728">
        <v>24.7</v>
      </c>
      <c r="FD728">
        <v>24.6</v>
      </c>
      <c r="FE728">
        <v>18</v>
      </c>
      <c r="FF728">
        <v>954.395</v>
      </c>
      <c r="FG728">
        <v>444.037</v>
      </c>
      <c r="FH728">
        <v>47.5101</v>
      </c>
      <c r="FI728">
        <v>26.5424</v>
      </c>
      <c r="FJ728">
        <v>30.0006</v>
      </c>
      <c r="FK728">
        <v>26.2397</v>
      </c>
      <c r="FL728">
        <v>26.2294</v>
      </c>
      <c r="FM728">
        <v>25.5703</v>
      </c>
      <c r="FN728">
        <v>13.8295</v>
      </c>
      <c r="FO728">
        <v>1.90111</v>
      </c>
      <c r="FP728">
        <v>47.5</v>
      </c>
      <c r="FQ728">
        <v>420</v>
      </c>
      <c r="FR728">
        <v>16.0617</v>
      </c>
      <c r="FS728">
        <v>101.338</v>
      </c>
      <c r="FT728">
        <v>101.928</v>
      </c>
    </row>
    <row r="729" spans="1:176">
      <c r="A729">
        <v>713</v>
      </c>
      <c r="B729">
        <v>1626127738.6</v>
      </c>
      <c r="C729">
        <v>1424.09999990463</v>
      </c>
      <c r="D729" t="s">
        <v>1720</v>
      </c>
      <c r="E729" t="s">
        <v>1721</v>
      </c>
      <c r="F729">
        <v>1</v>
      </c>
      <c r="I729">
        <v>1626127737.6</v>
      </c>
      <c r="J729">
        <f>(K729)/1000</f>
        <v>0</v>
      </c>
      <c r="K729">
        <f>1000*CC729*AI729*(BY729-BZ729)/(100*BR729*(1000-AI729*BY729))</f>
        <v>0</v>
      </c>
      <c r="L729">
        <f>CC729*AI729*(BX729-BW729*(1000-AI729*BZ729)/(1000-AI729*BY729))/(100*BR729)</f>
        <v>0</v>
      </c>
      <c r="M729">
        <f>BW729 - IF(AI729&gt;1, L729*BR729*100.0/(AK729*CK729), 0)</f>
        <v>0</v>
      </c>
      <c r="N729">
        <f>((T729-J729/2)*M729-L729)/(T729+J729/2)</f>
        <v>0</v>
      </c>
      <c r="O729">
        <f>N729*(CD729+CE729)/1000.0</f>
        <v>0</v>
      </c>
      <c r="P729">
        <f>(BW729 - IF(AI729&gt;1, L729*BR729*100.0/(AK729*CK729), 0))*(CD729+CE729)/1000.0</f>
        <v>0</v>
      </c>
      <c r="Q729">
        <f>2.0/((1/S729-1/R729)+SIGN(S729)*SQRT((1/S729-1/R729)*(1/S729-1/R729) + 4*BS729/((BS729+1)*(BS729+1))*(2*1/S729*1/R729-1/R729*1/R729)))</f>
        <v>0</v>
      </c>
      <c r="R729">
        <f>IF(LEFT(BT729,1)&lt;&gt;"0",IF(LEFT(BT729,1)="1",3.0,BU729),$D$5+$E$5*(CK729*CD729/($K$5*1000))+$F$5*(CK729*CD729/($K$5*1000))*MAX(MIN(BR729,$J$5),$I$5)*MAX(MIN(BR729,$J$5),$I$5)+$G$5*MAX(MIN(BR729,$J$5),$I$5)*(CK729*CD729/($K$5*1000))+$H$5*(CK729*CD729/($K$5*1000))*(CK729*CD729/($K$5*1000)))</f>
        <v>0</v>
      </c>
      <c r="S729">
        <f>J729*(1000-(1000*0.61365*exp(17.502*W729/(240.97+W729))/(CD729+CE729)+BY729)/2)/(1000*0.61365*exp(17.502*W729/(240.97+W729))/(CD729+CE729)-BY729)</f>
        <v>0</v>
      </c>
      <c r="T729">
        <f>1/((BS729+1)/(Q729/1.6)+1/(R729/1.37)) + BS729/((BS729+1)/(Q729/1.6) + BS729/(R729/1.37))</f>
        <v>0</v>
      </c>
      <c r="U729">
        <f>(BN729*BQ729)</f>
        <v>0</v>
      </c>
      <c r="V729">
        <f>(CF729+(U729+2*0.95*5.67E-8*(((CF729+$B$7)+273)^4-(CF729+273)^4)-44100*J729)/(1.84*29.3*R729+8*0.95*5.67E-8*(CF729+273)^3))</f>
        <v>0</v>
      </c>
      <c r="W729">
        <f>($C$7*CG729+$D$7*CH729+$E$7*V729)</f>
        <v>0</v>
      </c>
      <c r="X729">
        <f>0.61365*exp(17.502*W729/(240.97+W729))</f>
        <v>0</v>
      </c>
      <c r="Y729">
        <f>(Z729/AA729*100)</f>
        <v>0</v>
      </c>
      <c r="Z729">
        <f>BY729*(CD729+CE729)/1000</f>
        <v>0</v>
      </c>
      <c r="AA729">
        <f>0.61365*exp(17.502*CF729/(240.97+CF729))</f>
        <v>0</v>
      </c>
      <c r="AB729">
        <f>(X729-BY729*(CD729+CE729)/1000)</f>
        <v>0</v>
      </c>
      <c r="AC729">
        <f>(-J729*44100)</f>
        <v>0</v>
      </c>
      <c r="AD729">
        <f>2*29.3*R729*0.92*(CF729-W729)</f>
        <v>0</v>
      </c>
      <c r="AE729">
        <f>2*0.95*5.67E-8*(((CF729+$B$7)+273)^4-(W729+273)^4)</f>
        <v>0</v>
      </c>
      <c r="AF729">
        <f>U729+AE729+AC729+AD729</f>
        <v>0</v>
      </c>
      <c r="AG729">
        <v>4</v>
      </c>
      <c r="AH729">
        <v>0</v>
      </c>
      <c r="AI729">
        <f>IF(AG729*$H$13&gt;=AK729,1.0,(AK729/(AK729-AG729*$H$13)))</f>
        <v>0</v>
      </c>
      <c r="AJ729">
        <f>(AI729-1)*100</f>
        <v>0</v>
      </c>
      <c r="AK729">
        <f>MAX(0,($B$13+$C$13*CK729)/(1+$D$13*CK729)*CD729/(CF729+273)*$E$13)</f>
        <v>0</v>
      </c>
      <c r="AL729" t="s">
        <v>292</v>
      </c>
      <c r="AM729" t="s">
        <v>292</v>
      </c>
      <c r="AN729">
        <v>0</v>
      </c>
      <c r="AO729">
        <v>0</v>
      </c>
      <c r="AP729">
        <f>1-AN729/AO729</f>
        <v>0</v>
      </c>
      <c r="AQ729">
        <v>0</v>
      </c>
      <c r="AR729" t="s">
        <v>292</v>
      </c>
      <c r="AS729" t="s">
        <v>292</v>
      </c>
      <c r="AT729">
        <v>0</v>
      </c>
      <c r="AU729">
        <v>0</v>
      </c>
      <c r="AV729">
        <f>1-AT729/AU729</f>
        <v>0</v>
      </c>
      <c r="AW729">
        <v>0.5</v>
      </c>
      <c r="AX729">
        <f>BO729</f>
        <v>0</v>
      </c>
      <c r="AY729">
        <f>L729</f>
        <v>0</v>
      </c>
      <c r="AZ729">
        <f>AV729*AW729*AX729</f>
        <v>0</v>
      </c>
      <c r="BA729">
        <f>(AY729-AQ729)/AX729</f>
        <v>0</v>
      </c>
      <c r="BB729">
        <f>(AO729-AU729)/AU729</f>
        <v>0</v>
      </c>
      <c r="BC729">
        <f>AN729/(AP729+AN729/AU729)</f>
        <v>0</v>
      </c>
      <c r="BD729" t="s">
        <v>292</v>
      </c>
      <c r="BE729">
        <v>0</v>
      </c>
      <c r="BF729">
        <f>IF(BE729&lt;&gt;0, BE729, BC729)</f>
        <v>0</v>
      </c>
      <c r="BG729">
        <f>1-BF729/AU729</f>
        <v>0</v>
      </c>
      <c r="BH729">
        <f>(AU729-AT729)/(AU729-BF729)</f>
        <v>0</v>
      </c>
      <c r="BI729">
        <f>(AO729-AU729)/(AO729-BF729)</f>
        <v>0</v>
      </c>
      <c r="BJ729">
        <f>(AU729-AT729)/(AU729-AN729)</f>
        <v>0</v>
      </c>
      <c r="BK729">
        <f>(AO729-AU729)/(AO729-AN729)</f>
        <v>0</v>
      </c>
      <c r="BL729">
        <f>(BH729*BF729/AT729)</f>
        <v>0</v>
      </c>
      <c r="BM729">
        <f>(1-BL729)</f>
        <v>0</v>
      </c>
      <c r="BN729">
        <f>$B$11*CL729+$C$11*CM729+$F$11*CN729*(1-CQ729)</f>
        <v>0</v>
      </c>
      <c r="BO729">
        <f>BN729*BP729</f>
        <v>0</v>
      </c>
      <c r="BP729">
        <f>($B$11*$D$9+$C$11*$D$9+$F$11*((DA729+CS729)/MAX(DA729+CS729+DB729, 0.1)*$I$9+DB729/MAX(DA729+CS729+DB729, 0.1)*$J$9))/($B$11+$C$11+$F$11)</f>
        <v>0</v>
      </c>
      <c r="BQ729">
        <f>($B$11*$K$9+$C$11*$K$9+$F$11*((DA729+CS729)/MAX(DA729+CS729+DB729, 0.1)*$P$9+DB729/MAX(DA729+CS729+DB729, 0.1)*$Q$9))/($B$11+$C$11+$F$11)</f>
        <v>0</v>
      </c>
      <c r="BR729">
        <v>6</v>
      </c>
      <c r="BS729">
        <v>0.5</v>
      </c>
      <c r="BT729" t="s">
        <v>293</v>
      </c>
      <c r="BU729">
        <v>2</v>
      </c>
      <c r="BV729">
        <v>1626127737.6</v>
      </c>
      <c r="BW729">
        <v>400.923333333333</v>
      </c>
      <c r="BX729">
        <v>419.963333333333</v>
      </c>
      <c r="BY729">
        <v>24.0313666666667</v>
      </c>
      <c r="BZ729">
        <v>15.9551666666667</v>
      </c>
      <c r="CA729">
        <v>398.795333333333</v>
      </c>
      <c r="CB729">
        <v>23.9034666666667</v>
      </c>
      <c r="CC729">
        <v>900.006666666667</v>
      </c>
      <c r="CD729">
        <v>100.772333333333</v>
      </c>
      <c r="CE729">
        <v>0.115239</v>
      </c>
      <c r="CF729">
        <v>38.8547333333333</v>
      </c>
      <c r="CG729">
        <v>35.9190666666667</v>
      </c>
      <c r="CH729">
        <v>999.9</v>
      </c>
      <c r="CI729">
        <v>0</v>
      </c>
      <c r="CJ729">
        <v>0</v>
      </c>
      <c r="CK729">
        <v>9973.96</v>
      </c>
      <c r="CL729">
        <v>0</v>
      </c>
      <c r="CM729">
        <v>0.221023</v>
      </c>
      <c r="CN729">
        <v>1459.93</v>
      </c>
      <c r="CO729">
        <v>0.972998666666667</v>
      </c>
      <c r="CP729">
        <v>0.0270013333333333</v>
      </c>
      <c r="CQ729">
        <v>0</v>
      </c>
      <c r="CR729">
        <v>873.540333333333</v>
      </c>
      <c r="CS729">
        <v>4.99999</v>
      </c>
      <c r="CT729">
        <v>12910.4666666667</v>
      </c>
      <c r="CU729">
        <v>12727.7</v>
      </c>
      <c r="CV729">
        <v>42.687</v>
      </c>
      <c r="CW729">
        <v>43.687</v>
      </c>
      <c r="CX729">
        <v>43.312</v>
      </c>
      <c r="CY729">
        <v>43.562</v>
      </c>
      <c r="CZ729">
        <v>45.6456666666667</v>
      </c>
      <c r="DA729">
        <v>1415.64333333333</v>
      </c>
      <c r="DB729">
        <v>39.2866666666667</v>
      </c>
      <c r="DC729">
        <v>0</v>
      </c>
      <c r="DD729">
        <v>1626127747.9</v>
      </c>
      <c r="DE729">
        <v>0</v>
      </c>
      <c r="DF729">
        <v>873.937</v>
      </c>
      <c r="DG729">
        <v>-3.51253845085573</v>
      </c>
      <c r="DH729">
        <v>-44.9076923250548</v>
      </c>
      <c r="DI729">
        <v>12915.704</v>
      </c>
      <c r="DJ729">
        <v>15</v>
      </c>
      <c r="DK729">
        <v>1626126261</v>
      </c>
      <c r="DL729" t="s">
        <v>294</v>
      </c>
      <c r="DM729">
        <v>1626126255</v>
      </c>
      <c r="DN729">
        <v>1626126261</v>
      </c>
      <c r="DO729">
        <v>7</v>
      </c>
      <c r="DP729">
        <v>0.339</v>
      </c>
      <c r="DQ729">
        <v>0.02</v>
      </c>
      <c r="DR729">
        <v>2.158</v>
      </c>
      <c r="DS729">
        <v>-0.064</v>
      </c>
      <c r="DT729">
        <v>420</v>
      </c>
      <c r="DU729">
        <v>4</v>
      </c>
      <c r="DV729">
        <v>0.09</v>
      </c>
      <c r="DW729">
        <v>0.05</v>
      </c>
      <c r="DX729">
        <v>-19.0459804878049</v>
      </c>
      <c r="DY729">
        <v>0.112720557491305</v>
      </c>
      <c r="DZ729">
        <v>0.0248833299033533</v>
      </c>
      <c r="EA729">
        <v>1</v>
      </c>
      <c r="EB729">
        <v>874.123272727273</v>
      </c>
      <c r="EC729">
        <v>-3.45438985381207</v>
      </c>
      <c r="ED729">
        <v>0.389637303976583</v>
      </c>
      <c r="EE729">
        <v>1</v>
      </c>
      <c r="EF729">
        <v>8.02936926829268</v>
      </c>
      <c r="EG729">
        <v>0.331269198606296</v>
      </c>
      <c r="EH729">
        <v>0.0333539261878948</v>
      </c>
      <c r="EI729">
        <v>0</v>
      </c>
      <c r="EJ729">
        <v>2</v>
      </c>
      <c r="EK729">
        <v>3</v>
      </c>
      <c r="EL729" t="s">
        <v>340</v>
      </c>
      <c r="EM729">
        <v>100</v>
      </c>
      <c r="EN729">
        <v>100</v>
      </c>
      <c r="EO729">
        <v>2.128</v>
      </c>
      <c r="EP729">
        <v>0.1281</v>
      </c>
      <c r="EQ729">
        <v>1.36772170046793</v>
      </c>
      <c r="ER729">
        <v>0.00225868272383977</v>
      </c>
      <c r="ES729">
        <v>-9.96746185667655e-07</v>
      </c>
      <c r="ET729">
        <v>2.83711317370827e-10</v>
      </c>
      <c r="EU729">
        <v>-0.063082517618382</v>
      </c>
      <c r="EV729">
        <v>-0.00217948432402501</v>
      </c>
      <c r="EW729">
        <v>0.000453263451741206</v>
      </c>
      <c r="EX729">
        <v>-1.16319206543697e-06</v>
      </c>
      <c r="EY729">
        <v>-2</v>
      </c>
      <c r="EZ729">
        <v>2196</v>
      </c>
      <c r="FA729">
        <v>1</v>
      </c>
      <c r="FB729">
        <v>25</v>
      </c>
      <c r="FC729">
        <v>24.7</v>
      </c>
      <c r="FD729">
        <v>24.6</v>
      </c>
      <c r="FE729">
        <v>18</v>
      </c>
      <c r="FF729">
        <v>954.235</v>
      </c>
      <c r="FG729">
        <v>444.044</v>
      </c>
      <c r="FH729">
        <v>47.5269</v>
      </c>
      <c r="FI729">
        <v>26.5458</v>
      </c>
      <c r="FJ729">
        <v>30.0007</v>
      </c>
      <c r="FK729">
        <v>26.2427</v>
      </c>
      <c r="FL729">
        <v>26.2321</v>
      </c>
      <c r="FM729">
        <v>25.5697</v>
      </c>
      <c r="FN729">
        <v>13.5546</v>
      </c>
      <c r="FO729">
        <v>1.90111</v>
      </c>
      <c r="FP729">
        <v>47.5</v>
      </c>
      <c r="FQ729">
        <v>420</v>
      </c>
      <c r="FR729">
        <v>16.063</v>
      </c>
      <c r="FS729">
        <v>101.338</v>
      </c>
      <c r="FT729">
        <v>101.927</v>
      </c>
    </row>
    <row r="730" spans="1:176">
      <c r="A730">
        <v>714</v>
      </c>
      <c r="B730">
        <v>1626127740.6</v>
      </c>
      <c r="C730">
        <v>1426.09999990463</v>
      </c>
      <c r="D730" t="s">
        <v>1722</v>
      </c>
      <c r="E730" t="s">
        <v>1723</v>
      </c>
      <c r="F730">
        <v>1</v>
      </c>
      <c r="I730">
        <v>1626127739.6</v>
      </c>
      <c r="J730">
        <f>(K730)/1000</f>
        <v>0</v>
      </c>
      <c r="K730">
        <f>1000*CC730*AI730*(BY730-BZ730)/(100*BR730*(1000-AI730*BY730))</f>
        <v>0</v>
      </c>
      <c r="L730">
        <f>CC730*AI730*(BX730-BW730*(1000-AI730*BZ730)/(1000-AI730*BY730))/(100*BR730)</f>
        <v>0</v>
      </c>
      <c r="M730">
        <f>BW730 - IF(AI730&gt;1, L730*BR730*100.0/(AK730*CK730), 0)</f>
        <v>0</v>
      </c>
      <c r="N730">
        <f>((T730-J730/2)*M730-L730)/(T730+J730/2)</f>
        <v>0</v>
      </c>
      <c r="O730">
        <f>N730*(CD730+CE730)/1000.0</f>
        <v>0</v>
      </c>
      <c r="P730">
        <f>(BW730 - IF(AI730&gt;1, L730*BR730*100.0/(AK730*CK730), 0))*(CD730+CE730)/1000.0</f>
        <v>0</v>
      </c>
      <c r="Q730">
        <f>2.0/((1/S730-1/R730)+SIGN(S730)*SQRT((1/S730-1/R730)*(1/S730-1/R730) + 4*BS730/((BS730+1)*(BS730+1))*(2*1/S730*1/R730-1/R730*1/R730)))</f>
        <v>0</v>
      </c>
      <c r="R730">
        <f>IF(LEFT(BT730,1)&lt;&gt;"0",IF(LEFT(BT730,1)="1",3.0,BU730),$D$5+$E$5*(CK730*CD730/($K$5*1000))+$F$5*(CK730*CD730/($K$5*1000))*MAX(MIN(BR730,$J$5),$I$5)*MAX(MIN(BR730,$J$5),$I$5)+$G$5*MAX(MIN(BR730,$J$5),$I$5)*(CK730*CD730/($K$5*1000))+$H$5*(CK730*CD730/($K$5*1000))*(CK730*CD730/($K$5*1000)))</f>
        <v>0</v>
      </c>
      <c r="S730">
        <f>J730*(1000-(1000*0.61365*exp(17.502*W730/(240.97+W730))/(CD730+CE730)+BY730)/2)/(1000*0.61365*exp(17.502*W730/(240.97+W730))/(CD730+CE730)-BY730)</f>
        <v>0</v>
      </c>
      <c r="T730">
        <f>1/((BS730+1)/(Q730/1.6)+1/(R730/1.37)) + BS730/((BS730+1)/(Q730/1.6) + BS730/(R730/1.37))</f>
        <v>0</v>
      </c>
      <c r="U730">
        <f>(BN730*BQ730)</f>
        <v>0</v>
      </c>
      <c r="V730">
        <f>(CF730+(U730+2*0.95*5.67E-8*(((CF730+$B$7)+273)^4-(CF730+273)^4)-44100*J730)/(1.84*29.3*R730+8*0.95*5.67E-8*(CF730+273)^3))</f>
        <v>0</v>
      </c>
      <c r="W730">
        <f>($C$7*CG730+$D$7*CH730+$E$7*V730)</f>
        <v>0</v>
      </c>
      <c r="X730">
        <f>0.61365*exp(17.502*W730/(240.97+W730))</f>
        <v>0</v>
      </c>
      <c r="Y730">
        <f>(Z730/AA730*100)</f>
        <v>0</v>
      </c>
      <c r="Z730">
        <f>BY730*(CD730+CE730)/1000</f>
        <v>0</v>
      </c>
      <c r="AA730">
        <f>0.61365*exp(17.502*CF730/(240.97+CF730))</f>
        <v>0</v>
      </c>
      <c r="AB730">
        <f>(X730-BY730*(CD730+CE730)/1000)</f>
        <v>0</v>
      </c>
      <c r="AC730">
        <f>(-J730*44100)</f>
        <v>0</v>
      </c>
      <c r="AD730">
        <f>2*29.3*R730*0.92*(CF730-W730)</f>
        <v>0</v>
      </c>
      <c r="AE730">
        <f>2*0.95*5.67E-8*(((CF730+$B$7)+273)^4-(W730+273)^4)</f>
        <v>0</v>
      </c>
      <c r="AF730">
        <f>U730+AE730+AC730+AD730</f>
        <v>0</v>
      </c>
      <c r="AG730">
        <v>4</v>
      </c>
      <c r="AH730">
        <v>0</v>
      </c>
      <c r="AI730">
        <f>IF(AG730*$H$13&gt;=AK730,1.0,(AK730/(AK730-AG730*$H$13)))</f>
        <v>0</v>
      </c>
      <c r="AJ730">
        <f>(AI730-1)*100</f>
        <v>0</v>
      </c>
      <c r="AK730">
        <f>MAX(0,($B$13+$C$13*CK730)/(1+$D$13*CK730)*CD730/(CF730+273)*$E$13)</f>
        <v>0</v>
      </c>
      <c r="AL730" t="s">
        <v>292</v>
      </c>
      <c r="AM730" t="s">
        <v>292</v>
      </c>
      <c r="AN730">
        <v>0</v>
      </c>
      <c r="AO730">
        <v>0</v>
      </c>
      <c r="AP730">
        <f>1-AN730/AO730</f>
        <v>0</v>
      </c>
      <c r="AQ730">
        <v>0</v>
      </c>
      <c r="AR730" t="s">
        <v>292</v>
      </c>
      <c r="AS730" t="s">
        <v>292</v>
      </c>
      <c r="AT730">
        <v>0</v>
      </c>
      <c r="AU730">
        <v>0</v>
      </c>
      <c r="AV730">
        <f>1-AT730/AU730</f>
        <v>0</v>
      </c>
      <c r="AW730">
        <v>0.5</v>
      </c>
      <c r="AX730">
        <f>BO730</f>
        <v>0</v>
      </c>
      <c r="AY730">
        <f>L730</f>
        <v>0</v>
      </c>
      <c r="AZ730">
        <f>AV730*AW730*AX730</f>
        <v>0</v>
      </c>
      <c r="BA730">
        <f>(AY730-AQ730)/AX730</f>
        <v>0</v>
      </c>
      <c r="BB730">
        <f>(AO730-AU730)/AU730</f>
        <v>0</v>
      </c>
      <c r="BC730">
        <f>AN730/(AP730+AN730/AU730)</f>
        <v>0</v>
      </c>
      <c r="BD730" t="s">
        <v>292</v>
      </c>
      <c r="BE730">
        <v>0</v>
      </c>
      <c r="BF730">
        <f>IF(BE730&lt;&gt;0, BE730, BC730)</f>
        <v>0</v>
      </c>
      <c r="BG730">
        <f>1-BF730/AU730</f>
        <v>0</v>
      </c>
      <c r="BH730">
        <f>(AU730-AT730)/(AU730-BF730)</f>
        <v>0</v>
      </c>
      <c r="BI730">
        <f>(AO730-AU730)/(AO730-BF730)</f>
        <v>0</v>
      </c>
      <c r="BJ730">
        <f>(AU730-AT730)/(AU730-AN730)</f>
        <v>0</v>
      </c>
      <c r="BK730">
        <f>(AO730-AU730)/(AO730-AN730)</f>
        <v>0</v>
      </c>
      <c r="BL730">
        <f>(BH730*BF730/AT730)</f>
        <v>0</v>
      </c>
      <c r="BM730">
        <f>(1-BL730)</f>
        <v>0</v>
      </c>
      <c r="BN730">
        <f>$B$11*CL730+$C$11*CM730+$F$11*CN730*(1-CQ730)</f>
        <v>0</v>
      </c>
      <c r="BO730">
        <f>BN730*BP730</f>
        <v>0</v>
      </c>
      <c r="BP730">
        <f>($B$11*$D$9+$C$11*$D$9+$F$11*((DA730+CS730)/MAX(DA730+CS730+DB730, 0.1)*$I$9+DB730/MAX(DA730+CS730+DB730, 0.1)*$J$9))/($B$11+$C$11+$F$11)</f>
        <v>0</v>
      </c>
      <c r="BQ730">
        <f>($B$11*$K$9+$C$11*$K$9+$F$11*((DA730+CS730)/MAX(DA730+CS730+DB730, 0.1)*$P$9+DB730/MAX(DA730+CS730+DB730, 0.1)*$Q$9))/($B$11+$C$11+$F$11)</f>
        <v>0</v>
      </c>
      <c r="BR730">
        <v>6</v>
      </c>
      <c r="BS730">
        <v>0.5</v>
      </c>
      <c r="BT730" t="s">
        <v>293</v>
      </c>
      <c r="BU730">
        <v>2</v>
      </c>
      <c r="BV730">
        <v>1626127739.6</v>
      </c>
      <c r="BW730">
        <v>400.918333333333</v>
      </c>
      <c r="BX730">
        <v>419.989</v>
      </c>
      <c r="BY730">
        <v>24.0532333333333</v>
      </c>
      <c r="BZ730">
        <v>15.9724666666667</v>
      </c>
      <c r="CA730">
        <v>398.790333333333</v>
      </c>
      <c r="CB730">
        <v>23.9249333333333</v>
      </c>
      <c r="CC730">
        <v>899.971666666667</v>
      </c>
      <c r="CD730">
        <v>100.772</v>
      </c>
      <c r="CE730">
        <v>0.114624333333333</v>
      </c>
      <c r="CF730">
        <v>38.8684333333333</v>
      </c>
      <c r="CG730">
        <v>35.9367</v>
      </c>
      <c r="CH730">
        <v>999.9</v>
      </c>
      <c r="CI730">
        <v>0</v>
      </c>
      <c r="CJ730">
        <v>0</v>
      </c>
      <c r="CK730">
        <v>10006.66</v>
      </c>
      <c r="CL730">
        <v>0</v>
      </c>
      <c r="CM730">
        <v>0.221023</v>
      </c>
      <c r="CN730">
        <v>1459.93</v>
      </c>
      <c r="CO730">
        <v>0.972998666666667</v>
      </c>
      <c r="CP730">
        <v>0.0270013333333333</v>
      </c>
      <c r="CQ730">
        <v>0</v>
      </c>
      <c r="CR730">
        <v>873.37</v>
      </c>
      <c r="CS730">
        <v>4.99999</v>
      </c>
      <c r="CT730">
        <v>12909</v>
      </c>
      <c r="CU730">
        <v>12727.7333333333</v>
      </c>
      <c r="CV730">
        <v>42.687</v>
      </c>
      <c r="CW730">
        <v>43.687</v>
      </c>
      <c r="CX730">
        <v>43.333</v>
      </c>
      <c r="CY730">
        <v>43.562</v>
      </c>
      <c r="CZ730">
        <v>45.6663333333333</v>
      </c>
      <c r="DA730">
        <v>1415.64333333333</v>
      </c>
      <c r="DB730">
        <v>39.2866666666667</v>
      </c>
      <c r="DC730">
        <v>0</v>
      </c>
      <c r="DD730">
        <v>1626127749.7</v>
      </c>
      <c r="DE730">
        <v>0</v>
      </c>
      <c r="DF730">
        <v>873.833153846154</v>
      </c>
      <c r="DG730">
        <v>-3.77388033855735</v>
      </c>
      <c r="DH730">
        <v>-46.8752137971878</v>
      </c>
      <c r="DI730">
        <v>12914.5269230769</v>
      </c>
      <c r="DJ730">
        <v>15</v>
      </c>
      <c r="DK730">
        <v>1626126261</v>
      </c>
      <c r="DL730" t="s">
        <v>294</v>
      </c>
      <c r="DM730">
        <v>1626126255</v>
      </c>
      <c r="DN730">
        <v>1626126261</v>
      </c>
      <c r="DO730">
        <v>7</v>
      </c>
      <c r="DP730">
        <v>0.339</v>
      </c>
      <c r="DQ730">
        <v>0.02</v>
      </c>
      <c r="DR730">
        <v>2.158</v>
      </c>
      <c r="DS730">
        <v>-0.064</v>
      </c>
      <c r="DT730">
        <v>420</v>
      </c>
      <c r="DU730">
        <v>4</v>
      </c>
      <c r="DV730">
        <v>0.09</v>
      </c>
      <c r="DW730">
        <v>0.05</v>
      </c>
      <c r="DX730">
        <v>-19.0439585365854</v>
      </c>
      <c r="DY730">
        <v>0.00412682926827197</v>
      </c>
      <c r="DZ730">
        <v>0.0220202010979691</v>
      </c>
      <c r="EA730">
        <v>1</v>
      </c>
      <c r="EB730">
        <v>874.018914285714</v>
      </c>
      <c r="EC730">
        <v>-3.44024266144813</v>
      </c>
      <c r="ED730">
        <v>0.405912613496946</v>
      </c>
      <c r="EE730">
        <v>1</v>
      </c>
      <c r="EF730">
        <v>8.03880975609756</v>
      </c>
      <c r="EG730">
        <v>0.312003135888492</v>
      </c>
      <c r="EH730">
        <v>0.0317211233375203</v>
      </c>
      <c r="EI730">
        <v>0</v>
      </c>
      <c r="EJ730">
        <v>2</v>
      </c>
      <c r="EK730">
        <v>3</v>
      </c>
      <c r="EL730" t="s">
        <v>340</v>
      </c>
      <c r="EM730">
        <v>100</v>
      </c>
      <c r="EN730">
        <v>100</v>
      </c>
      <c r="EO730">
        <v>2.128</v>
      </c>
      <c r="EP730">
        <v>0.1285</v>
      </c>
      <c r="EQ730">
        <v>1.36772170046793</v>
      </c>
      <c r="ER730">
        <v>0.00225868272383977</v>
      </c>
      <c r="ES730">
        <v>-9.96746185667655e-07</v>
      </c>
      <c r="ET730">
        <v>2.83711317370827e-10</v>
      </c>
      <c r="EU730">
        <v>-0.063082517618382</v>
      </c>
      <c r="EV730">
        <v>-0.00217948432402501</v>
      </c>
      <c r="EW730">
        <v>0.000453263451741206</v>
      </c>
      <c r="EX730">
        <v>-1.16319206543697e-06</v>
      </c>
      <c r="EY730">
        <v>-2</v>
      </c>
      <c r="EZ730">
        <v>2196</v>
      </c>
      <c r="FA730">
        <v>1</v>
      </c>
      <c r="FB730">
        <v>25</v>
      </c>
      <c r="FC730">
        <v>24.8</v>
      </c>
      <c r="FD730">
        <v>24.7</v>
      </c>
      <c r="FE730">
        <v>18</v>
      </c>
      <c r="FF730">
        <v>954.362</v>
      </c>
      <c r="FG730">
        <v>444.056</v>
      </c>
      <c r="FH730">
        <v>47.5445</v>
      </c>
      <c r="FI730">
        <v>26.5486</v>
      </c>
      <c r="FJ730">
        <v>30.0006</v>
      </c>
      <c r="FK730">
        <v>26.2454</v>
      </c>
      <c r="FL730">
        <v>26.2353</v>
      </c>
      <c r="FM730">
        <v>25.5704</v>
      </c>
      <c r="FN730">
        <v>13.5546</v>
      </c>
      <c r="FO730">
        <v>2.28612</v>
      </c>
      <c r="FP730">
        <v>47.5</v>
      </c>
      <c r="FQ730">
        <v>420</v>
      </c>
      <c r="FR730">
        <v>16.0567</v>
      </c>
      <c r="FS730">
        <v>101.338</v>
      </c>
      <c r="FT730">
        <v>101.926</v>
      </c>
    </row>
    <row r="731" spans="1:176">
      <c r="A731">
        <v>715</v>
      </c>
      <c r="B731">
        <v>1626127742.6</v>
      </c>
      <c r="C731">
        <v>1428.09999990463</v>
      </c>
      <c r="D731" t="s">
        <v>1724</v>
      </c>
      <c r="E731" t="s">
        <v>1725</v>
      </c>
      <c r="F731">
        <v>1</v>
      </c>
      <c r="I731">
        <v>1626127741.6</v>
      </c>
      <c r="J731">
        <f>(K731)/1000</f>
        <v>0</v>
      </c>
      <c r="K731">
        <f>1000*CC731*AI731*(BY731-BZ731)/(100*BR731*(1000-AI731*BY731))</f>
        <v>0</v>
      </c>
      <c r="L731">
        <f>CC731*AI731*(BX731-BW731*(1000-AI731*BZ731)/(1000-AI731*BY731))/(100*BR731)</f>
        <v>0</v>
      </c>
      <c r="M731">
        <f>BW731 - IF(AI731&gt;1, L731*BR731*100.0/(AK731*CK731), 0)</f>
        <v>0</v>
      </c>
      <c r="N731">
        <f>((T731-J731/2)*M731-L731)/(T731+J731/2)</f>
        <v>0</v>
      </c>
      <c r="O731">
        <f>N731*(CD731+CE731)/1000.0</f>
        <v>0</v>
      </c>
      <c r="P731">
        <f>(BW731 - IF(AI731&gt;1, L731*BR731*100.0/(AK731*CK731), 0))*(CD731+CE731)/1000.0</f>
        <v>0</v>
      </c>
      <c r="Q731">
        <f>2.0/((1/S731-1/R731)+SIGN(S731)*SQRT((1/S731-1/R731)*(1/S731-1/R731) + 4*BS731/((BS731+1)*(BS731+1))*(2*1/S731*1/R731-1/R731*1/R731)))</f>
        <v>0</v>
      </c>
      <c r="R731">
        <f>IF(LEFT(BT731,1)&lt;&gt;"0",IF(LEFT(BT731,1)="1",3.0,BU731),$D$5+$E$5*(CK731*CD731/($K$5*1000))+$F$5*(CK731*CD731/($K$5*1000))*MAX(MIN(BR731,$J$5),$I$5)*MAX(MIN(BR731,$J$5),$I$5)+$G$5*MAX(MIN(BR731,$J$5),$I$5)*(CK731*CD731/($K$5*1000))+$H$5*(CK731*CD731/($K$5*1000))*(CK731*CD731/($K$5*1000)))</f>
        <v>0</v>
      </c>
      <c r="S731">
        <f>J731*(1000-(1000*0.61365*exp(17.502*W731/(240.97+W731))/(CD731+CE731)+BY731)/2)/(1000*0.61365*exp(17.502*W731/(240.97+W731))/(CD731+CE731)-BY731)</f>
        <v>0</v>
      </c>
      <c r="T731">
        <f>1/((BS731+1)/(Q731/1.6)+1/(R731/1.37)) + BS731/((BS731+1)/(Q731/1.6) + BS731/(R731/1.37))</f>
        <v>0</v>
      </c>
      <c r="U731">
        <f>(BN731*BQ731)</f>
        <v>0</v>
      </c>
      <c r="V731">
        <f>(CF731+(U731+2*0.95*5.67E-8*(((CF731+$B$7)+273)^4-(CF731+273)^4)-44100*J731)/(1.84*29.3*R731+8*0.95*5.67E-8*(CF731+273)^3))</f>
        <v>0</v>
      </c>
      <c r="W731">
        <f>($C$7*CG731+$D$7*CH731+$E$7*V731)</f>
        <v>0</v>
      </c>
      <c r="X731">
        <f>0.61365*exp(17.502*W731/(240.97+W731))</f>
        <v>0</v>
      </c>
      <c r="Y731">
        <f>(Z731/AA731*100)</f>
        <v>0</v>
      </c>
      <c r="Z731">
        <f>BY731*(CD731+CE731)/1000</f>
        <v>0</v>
      </c>
      <c r="AA731">
        <f>0.61365*exp(17.502*CF731/(240.97+CF731))</f>
        <v>0</v>
      </c>
      <c r="AB731">
        <f>(X731-BY731*(CD731+CE731)/1000)</f>
        <v>0</v>
      </c>
      <c r="AC731">
        <f>(-J731*44100)</f>
        <v>0</v>
      </c>
      <c r="AD731">
        <f>2*29.3*R731*0.92*(CF731-W731)</f>
        <v>0</v>
      </c>
      <c r="AE731">
        <f>2*0.95*5.67E-8*(((CF731+$B$7)+273)^4-(W731+273)^4)</f>
        <v>0</v>
      </c>
      <c r="AF731">
        <f>U731+AE731+AC731+AD731</f>
        <v>0</v>
      </c>
      <c r="AG731">
        <v>4</v>
      </c>
      <c r="AH731">
        <v>0</v>
      </c>
      <c r="AI731">
        <f>IF(AG731*$H$13&gt;=AK731,1.0,(AK731/(AK731-AG731*$H$13)))</f>
        <v>0</v>
      </c>
      <c r="AJ731">
        <f>(AI731-1)*100</f>
        <v>0</v>
      </c>
      <c r="AK731">
        <f>MAX(0,($B$13+$C$13*CK731)/(1+$D$13*CK731)*CD731/(CF731+273)*$E$13)</f>
        <v>0</v>
      </c>
      <c r="AL731" t="s">
        <v>292</v>
      </c>
      <c r="AM731" t="s">
        <v>292</v>
      </c>
      <c r="AN731">
        <v>0</v>
      </c>
      <c r="AO731">
        <v>0</v>
      </c>
      <c r="AP731">
        <f>1-AN731/AO731</f>
        <v>0</v>
      </c>
      <c r="AQ731">
        <v>0</v>
      </c>
      <c r="AR731" t="s">
        <v>292</v>
      </c>
      <c r="AS731" t="s">
        <v>292</v>
      </c>
      <c r="AT731">
        <v>0</v>
      </c>
      <c r="AU731">
        <v>0</v>
      </c>
      <c r="AV731">
        <f>1-AT731/AU731</f>
        <v>0</v>
      </c>
      <c r="AW731">
        <v>0.5</v>
      </c>
      <c r="AX731">
        <f>BO731</f>
        <v>0</v>
      </c>
      <c r="AY731">
        <f>L731</f>
        <v>0</v>
      </c>
      <c r="AZ731">
        <f>AV731*AW731*AX731</f>
        <v>0</v>
      </c>
      <c r="BA731">
        <f>(AY731-AQ731)/AX731</f>
        <v>0</v>
      </c>
      <c r="BB731">
        <f>(AO731-AU731)/AU731</f>
        <v>0</v>
      </c>
      <c r="BC731">
        <f>AN731/(AP731+AN731/AU731)</f>
        <v>0</v>
      </c>
      <c r="BD731" t="s">
        <v>292</v>
      </c>
      <c r="BE731">
        <v>0</v>
      </c>
      <c r="BF731">
        <f>IF(BE731&lt;&gt;0, BE731, BC731)</f>
        <v>0</v>
      </c>
      <c r="BG731">
        <f>1-BF731/AU731</f>
        <v>0</v>
      </c>
      <c r="BH731">
        <f>(AU731-AT731)/(AU731-BF731)</f>
        <v>0</v>
      </c>
      <c r="BI731">
        <f>(AO731-AU731)/(AO731-BF731)</f>
        <v>0</v>
      </c>
      <c r="BJ731">
        <f>(AU731-AT731)/(AU731-AN731)</f>
        <v>0</v>
      </c>
      <c r="BK731">
        <f>(AO731-AU731)/(AO731-AN731)</f>
        <v>0</v>
      </c>
      <c r="BL731">
        <f>(BH731*BF731/AT731)</f>
        <v>0</v>
      </c>
      <c r="BM731">
        <f>(1-BL731)</f>
        <v>0</v>
      </c>
      <c r="BN731">
        <f>$B$11*CL731+$C$11*CM731+$F$11*CN731*(1-CQ731)</f>
        <v>0</v>
      </c>
      <c r="BO731">
        <f>BN731*BP731</f>
        <v>0</v>
      </c>
      <c r="BP731">
        <f>($B$11*$D$9+$C$11*$D$9+$F$11*((DA731+CS731)/MAX(DA731+CS731+DB731, 0.1)*$I$9+DB731/MAX(DA731+CS731+DB731, 0.1)*$J$9))/($B$11+$C$11+$F$11)</f>
        <v>0</v>
      </c>
      <c r="BQ731">
        <f>($B$11*$K$9+$C$11*$K$9+$F$11*((DA731+CS731)/MAX(DA731+CS731+DB731, 0.1)*$P$9+DB731/MAX(DA731+CS731+DB731, 0.1)*$Q$9))/($B$11+$C$11+$F$11)</f>
        <v>0</v>
      </c>
      <c r="BR731">
        <v>6</v>
      </c>
      <c r="BS731">
        <v>0.5</v>
      </c>
      <c r="BT731" t="s">
        <v>293</v>
      </c>
      <c r="BU731">
        <v>2</v>
      </c>
      <c r="BV731">
        <v>1626127741.6</v>
      </c>
      <c r="BW731">
        <v>400.920666666667</v>
      </c>
      <c r="BX731">
        <v>419.999</v>
      </c>
      <c r="BY731">
        <v>24.0766333333333</v>
      </c>
      <c r="BZ731">
        <v>15.9828666666667</v>
      </c>
      <c r="CA731">
        <v>398.792666666667</v>
      </c>
      <c r="CB731">
        <v>23.9479333333333</v>
      </c>
      <c r="CC731">
        <v>899.984</v>
      </c>
      <c r="CD731">
        <v>100.771</v>
      </c>
      <c r="CE731">
        <v>0.11464</v>
      </c>
      <c r="CF731">
        <v>38.8806333333333</v>
      </c>
      <c r="CG731">
        <v>35.9427</v>
      </c>
      <c r="CH731">
        <v>999.9</v>
      </c>
      <c r="CI731">
        <v>0</v>
      </c>
      <c r="CJ731">
        <v>0</v>
      </c>
      <c r="CK731">
        <v>9994.17666666667</v>
      </c>
      <c r="CL731">
        <v>0</v>
      </c>
      <c r="CM731">
        <v>0.221023</v>
      </c>
      <c r="CN731">
        <v>1460</v>
      </c>
      <c r="CO731">
        <v>0.973000333333333</v>
      </c>
      <c r="CP731">
        <v>0.0269997666666667</v>
      </c>
      <c r="CQ731">
        <v>0</v>
      </c>
      <c r="CR731">
        <v>873.247333333333</v>
      </c>
      <c r="CS731">
        <v>4.99999</v>
      </c>
      <c r="CT731">
        <v>12908.6</v>
      </c>
      <c r="CU731">
        <v>12728.3666666667</v>
      </c>
      <c r="CV731">
        <v>42.687</v>
      </c>
      <c r="CW731">
        <v>43.687</v>
      </c>
      <c r="CX731">
        <v>43.375</v>
      </c>
      <c r="CY731">
        <v>43.562</v>
      </c>
      <c r="CZ731">
        <v>45.687</v>
      </c>
      <c r="DA731">
        <v>1415.71666666667</v>
      </c>
      <c r="DB731">
        <v>39.28</v>
      </c>
      <c r="DC731">
        <v>0</v>
      </c>
      <c r="DD731">
        <v>1626127752.1</v>
      </c>
      <c r="DE731">
        <v>0</v>
      </c>
      <c r="DF731">
        <v>873.676076923077</v>
      </c>
      <c r="DG731">
        <v>-3.55377777351895</v>
      </c>
      <c r="DH731">
        <v>-44.8307692851614</v>
      </c>
      <c r="DI731">
        <v>12912.6961538462</v>
      </c>
      <c r="DJ731">
        <v>15</v>
      </c>
      <c r="DK731">
        <v>1626126261</v>
      </c>
      <c r="DL731" t="s">
        <v>294</v>
      </c>
      <c r="DM731">
        <v>1626126255</v>
      </c>
      <c r="DN731">
        <v>1626126261</v>
      </c>
      <c r="DO731">
        <v>7</v>
      </c>
      <c r="DP731">
        <v>0.339</v>
      </c>
      <c r="DQ731">
        <v>0.02</v>
      </c>
      <c r="DR731">
        <v>2.158</v>
      </c>
      <c r="DS731">
        <v>-0.064</v>
      </c>
      <c r="DT731">
        <v>420</v>
      </c>
      <c r="DU731">
        <v>4</v>
      </c>
      <c r="DV731">
        <v>0.09</v>
      </c>
      <c r="DW731">
        <v>0.05</v>
      </c>
      <c r="DX731">
        <v>-19.0441146341463</v>
      </c>
      <c r="DY731">
        <v>-0.0853818815331475</v>
      </c>
      <c r="DZ731">
        <v>0.0221827834908682</v>
      </c>
      <c r="EA731">
        <v>1</v>
      </c>
      <c r="EB731">
        <v>873.886242424242</v>
      </c>
      <c r="EC731">
        <v>-3.43789402518297</v>
      </c>
      <c r="ED731">
        <v>0.385880812993533</v>
      </c>
      <c r="EE731">
        <v>1</v>
      </c>
      <c r="EF731">
        <v>8.04788219512195</v>
      </c>
      <c r="EG731">
        <v>0.310353658536599</v>
      </c>
      <c r="EH731">
        <v>0.0315756784692143</v>
      </c>
      <c r="EI731">
        <v>0</v>
      </c>
      <c r="EJ731">
        <v>2</v>
      </c>
      <c r="EK731">
        <v>3</v>
      </c>
      <c r="EL731" t="s">
        <v>340</v>
      </c>
      <c r="EM731">
        <v>100</v>
      </c>
      <c r="EN731">
        <v>100</v>
      </c>
      <c r="EO731">
        <v>2.128</v>
      </c>
      <c r="EP731">
        <v>0.1289</v>
      </c>
      <c r="EQ731">
        <v>1.36772170046793</v>
      </c>
      <c r="ER731">
        <v>0.00225868272383977</v>
      </c>
      <c r="ES731">
        <v>-9.96746185667655e-07</v>
      </c>
      <c r="ET731">
        <v>2.83711317370827e-10</v>
      </c>
      <c r="EU731">
        <v>-0.063082517618382</v>
      </c>
      <c r="EV731">
        <v>-0.00217948432402501</v>
      </c>
      <c r="EW731">
        <v>0.000453263451741206</v>
      </c>
      <c r="EX731">
        <v>-1.16319206543697e-06</v>
      </c>
      <c r="EY731">
        <v>-2</v>
      </c>
      <c r="EZ731">
        <v>2196</v>
      </c>
      <c r="FA731">
        <v>1</v>
      </c>
      <c r="FB731">
        <v>25</v>
      </c>
      <c r="FC731">
        <v>24.8</v>
      </c>
      <c r="FD731">
        <v>24.7</v>
      </c>
      <c r="FE731">
        <v>18</v>
      </c>
      <c r="FF731">
        <v>954.523</v>
      </c>
      <c r="FG731">
        <v>443.926</v>
      </c>
      <c r="FH731">
        <v>47.5618</v>
      </c>
      <c r="FI731">
        <v>26.5519</v>
      </c>
      <c r="FJ731">
        <v>30.0005</v>
      </c>
      <c r="FK731">
        <v>26.2486</v>
      </c>
      <c r="FL731">
        <v>26.2382</v>
      </c>
      <c r="FM731">
        <v>25.57</v>
      </c>
      <c r="FN731">
        <v>13.5546</v>
      </c>
      <c r="FO731">
        <v>2.28612</v>
      </c>
      <c r="FP731">
        <v>47.5</v>
      </c>
      <c r="FQ731">
        <v>420</v>
      </c>
      <c r="FR731">
        <v>16.0395</v>
      </c>
      <c r="FS731">
        <v>101.337</v>
      </c>
      <c r="FT731">
        <v>101.925</v>
      </c>
    </row>
    <row r="732" spans="1:176">
      <c r="A732">
        <v>716</v>
      </c>
      <c r="B732">
        <v>1626127744.6</v>
      </c>
      <c r="C732">
        <v>1430.09999990463</v>
      </c>
      <c r="D732" t="s">
        <v>1726</v>
      </c>
      <c r="E732" t="s">
        <v>1727</v>
      </c>
      <c r="F732">
        <v>1</v>
      </c>
      <c r="I732">
        <v>1626127743.6</v>
      </c>
      <c r="J732">
        <f>(K732)/1000</f>
        <v>0</v>
      </c>
      <c r="K732">
        <f>1000*CC732*AI732*(BY732-BZ732)/(100*BR732*(1000-AI732*BY732))</f>
        <v>0</v>
      </c>
      <c r="L732">
        <f>CC732*AI732*(BX732-BW732*(1000-AI732*BZ732)/(1000-AI732*BY732))/(100*BR732)</f>
        <v>0</v>
      </c>
      <c r="M732">
        <f>BW732 - IF(AI732&gt;1, L732*BR732*100.0/(AK732*CK732), 0)</f>
        <v>0</v>
      </c>
      <c r="N732">
        <f>((T732-J732/2)*M732-L732)/(T732+J732/2)</f>
        <v>0</v>
      </c>
      <c r="O732">
        <f>N732*(CD732+CE732)/1000.0</f>
        <v>0</v>
      </c>
      <c r="P732">
        <f>(BW732 - IF(AI732&gt;1, L732*BR732*100.0/(AK732*CK732), 0))*(CD732+CE732)/1000.0</f>
        <v>0</v>
      </c>
      <c r="Q732">
        <f>2.0/((1/S732-1/R732)+SIGN(S732)*SQRT((1/S732-1/R732)*(1/S732-1/R732) + 4*BS732/((BS732+1)*(BS732+1))*(2*1/S732*1/R732-1/R732*1/R732)))</f>
        <v>0</v>
      </c>
      <c r="R732">
        <f>IF(LEFT(BT732,1)&lt;&gt;"0",IF(LEFT(BT732,1)="1",3.0,BU732),$D$5+$E$5*(CK732*CD732/($K$5*1000))+$F$5*(CK732*CD732/($K$5*1000))*MAX(MIN(BR732,$J$5),$I$5)*MAX(MIN(BR732,$J$5),$I$5)+$G$5*MAX(MIN(BR732,$J$5),$I$5)*(CK732*CD732/($K$5*1000))+$H$5*(CK732*CD732/($K$5*1000))*(CK732*CD732/($K$5*1000)))</f>
        <v>0</v>
      </c>
      <c r="S732">
        <f>J732*(1000-(1000*0.61365*exp(17.502*W732/(240.97+W732))/(CD732+CE732)+BY732)/2)/(1000*0.61365*exp(17.502*W732/(240.97+W732))/(CD732+CE732)-BY732)</f>
        <v>0</v>
      </c>
      <c r="T732">
        <f>1/((BS732+1)/(Q732/1.6)+1/(R732/1.37)) + BS732/((BS732+1)/(Q732/1.6) + BS732/(R732/1.37))</f>
        <v>0</v>
      </c>
      <c r="U732">
        <f>(BN732*BQ732)</f>
        <v>0</v>
      </c>
      <c r="V732">
        <f>(CF732+(U732+2*0.95*5.67E-8*(((CF732+$B$7)+273)^4-(CF732+273)^4)-44100*J732)/(1.84*29.3*R732+8*0.95*5.67E-8*(CF732+273)^3))</f>
        <v>0</v>
      </c>
      <c r="W732">
        <f>($C$7*CG732+$D$7*CH732+$E$7*V732)</f>
        <v>0</v>
      </c>
      <c r="X732">
        <f>0.61365*exp(17.502*W732/(240.97+W732))</f>
        <v>0</v>
      </c>
      <c r="Y732">
        <f>(Z732/AA732*100)</f>
        <v>0</v>
      </c>
      <c r="Z732">
        <f>BY732*(CD732+CE732)/1000</f>
        <v>0</v>
      </c>
      <c r="AA732">
        <f>0.61365*exp(17.502*CF732/(240.97+CF732))</f>
        <v>0</v>
      </c>
      <c r="AB732">
        <f>(X732-BY732*(CD732+CE732)/1000)</f>
        <v>0</v>
      </c>
      <c r="AC732">
        <f>(-J732*44100)</f>
        <v>0</v>
      </c>
      <c r="AD732">
        <f>2*29.3*R732*0.92*(CF732-W732)</f>
        <v>0</v>
      </c>
      <c r="AE732">
        <f>2*0.95*5.67E-8*(((CF732+$B$7)+273)^4-(W732+273)^4)</f>
        <v>0</v>
      </c>
      <c r="AF732">
        <f>U732+AE732+AC732+AD732</f>
        <v>0</v>
      </c>
      <c r="AG732">
        <v>4</v>
      </c>
      <c r="AH732">
        <v>0</v>
      </c>
      <c r="AI732">
        <f>IF(AG732*$H$13&gt;=AK732,1.0,(AK732/(AK732-AG732*$H$13)))</f>
        <v>0</v>
      </c>
      <c r="AJ732">
        <f>(AI732-1)*100</f>
        <v>0</v>
      </c>
      <c r="AK732">
        <f>MAX(0,($B$13+$C$13*CK732)/(1+$D$13*CK732)*CD732/(CF732+273)*$E$13)</f>
        <v>0</v>
      </c>
      <c r="AL732" t="s">
        <v>292</v>
      </c>
      <c r="AM732" t="s">
        <v>292</v>
      </c>
      <c r="AN732">
        <v>0</v>
      </c>
      <c r="AO732">
        <v>0</v>
      </c>
      <c r="AP732">
        <f>1-AN732/AO732</f>
        <v>0</v>
      </c>
      <c r="AQ732">
        <v>0</v>
      </c>
      <c r="AR732" t="s">
        <v>292</v>
      </c>
      <c r="AS732" t="s">
        <v>292</v>
      </c>
      <c r="AT732">
        <v>0</v>
      </c>
      <c r="AU732">
        <v>0</v>
      </c>
      <c r="AV732">
        <f>1-AT732/AU732</f>
        <v>0</v>
      </c>
      <c r="AW732">
        <v>0.5</v>
      </c>
      <c r="AX732">
        <f>BO732</f>
        <v>0</v>
      </c>
      <c r="AY732">
        <f>L732</f>
        <v>0</v>
      </c>
      <c r="AZ732">
        <f>AV732*AW732*AX732</f>
        <v>0</v>
      </c>
      <c r="BA732">
        <f>(AY732-AQ732)/AX732</f>
        <v>0</v>
      </c>
      <c r="BB732">
        <f>(AO732-AU732)/AU732</f>
        <v>0</v>
      </c>
      <c r="BC732">
        <f>AN732/(AP732+AN732/AU732)</f>
        <v>0</v>
      </c>
      <c r="BD732" t="s">
        <v>292</v>
      </c>
      <c r="BE732">
        <v>0</v>
      </c>
      <c r="BF732">
        <f>IF(BE732&lt;&gt;0, BE732, BC732)</f>
        <v>0</v>
      </c>
      <c r="BG732">
        <f>1-BF732/AU732</f>
        <v>0</v>
      </c>
      <c r="BH732">
        <f>(AU732-AT732)/(AU732-BF732)</f>
        <v>0</v>
      </c>
      <c r="BI732">
        <f>(AO732-AU732)/(AO732-BF732)</f>
        <v>0</v>
      </c>
      <c r="BJ732">
        <f>(AU732-AT732)/(AU732-AN732)</f>
        <v>0</v>
      </c>
      <c r="BK732">
        <f>(AO732-AU732)/(AO732-AN732)</f>
        <v>0</v>
      </c>
      <c r="BL732">
        <f>(BH732*BF732/AT732)</f>
        <v>0</v>
      </c>
      <c r="BM732">
        <f>(1-BL732)</f>
        <v>0</v>
      </c>
      <c r="BN732">
        <f>$B$11*CL732+$C$11*CM732+$F$11*CN732*(1-CQ732)</f>
        <v>0</v>
      </c>
      <c r="BO732">
        <f>BN732*BP732</f>
        <v>0</v>
      </c>
      <c r="BP732">
        <f>($B$11*$D$9+$C$11*$D$9+$F$11*((DA732+CS732)/MAX(DA732+CS732+DB732, 0.1)*$I$9+DB732/MAX(DA732+CS732+DB732, 0.1)*$J$9))/($B$11+$C$11+$F$11)</f>
        <v>0</v>
      </c>
      <c r="BQ732">
        <f>($B$11*$K$9+$C$11*$K$9+$F$11*((DA732+CS732)/MAX(DA732+CS732+DB732, 0.1)*$P$9+DB732/MAX(DA732+CS732+DB732, 0.1)*$Q$9))/($B$11+$C$11+$F$11)</f>
        <v>0</v>
      </c>
      <c r="BR732">
        <v>6</v>
      </c>
      <c r="BS732">
        <v>0.5</v>
      </c>
      <c r="BT732" t="s">
        <v>293</v>
      </c>
      <c r="BU732">
        <v>2</v>
      </c>
      <c r="BV732">
        <v>1626127743.6</v>
      </c>
      <c r="BW732">
        <v>400.931</v>
      </c>
      <c r="BX732">
        <v>419.988666666667</v>
      </c>
      <c r="BY732">
        <v>24.0995333333333</v>
      </c>
      <c r="BZ732">
        <v>15.9967666666667</v>
      </c>
      <c r="CA732">
        <v>398.803</v>
      </c>
      <c r="CB732">
        <v>23.9704666666667</v>
      </c>
      <c r="CC732">
        <v>900.019333333333</v>
      </c>
      <c r="CD732">
        <v>100.770666666667</v>
      </c>
      <c r="CE732">
        <v>0.115336666666667</v>
      </c>
      <c r="CF732">
        <v>38.8942</v>
      </c>
      <c r="CG732">
        <v>35.9532333333333</v>
      </c>
      <c r="CH732">
        <v>999.9</v>
      </c>
      <c r="CI732">
        <v>0</v>
      </c>
      <c r="CJ732">
        <v>0</v>
      </c>
      <c r="CK732">
        <v>9990</v>
      </c>
      <c r="CL732">
        <v>0</v>
      </c>
      <c r="CM732">
        <v>0.221023</v>
      </c>
      <c r="CN732">
        <v>1460.00333333333</v>
      </c>
      <c r="CO732">
        <v>0.973000333333333</v>
      </c>
      <c r="CP732">
        <v>0.0269997666666667</v>
      </c>
      <c r="CQ732">
        <v>0</v>
      </c>
      <c r="CR732">
        <v>873.185</v>
      </c>
      <c r="CS732">
        <v>4.99999</v>
      </c>
      <c r="CT732">
        <v>12907.8</v>
      </c>
      <c r="CU732">
        <v>12728.3333333333</v>
      </c>
      <c r="CV732">
        <v>42.687</v>
      </c>
      <c r="CW732">
        <v>43.687</v>
      </c>
      <c r="CX732">
        <v>43.354</v>
      </c>
      <c r="CY732">
        <v>43.562</v>
      </c>
      <c r="CZ732">
        <v>45.687</v>
      </c>
      <c r="DA732">
        <v>1415.72333333333</v>
      </c>
      <c r="DB732">
        <v>39.28</v>
      </c>
      <c r="DC732">
        <v>0</v>
      </c>
      <c r="DD732">
        <v>1626127753.9</v>
      </c>
      <c r="DE732">
        <v>0</v>
      </c>
      <c r="DF732">
        <v>873.56936</v>
      </c>
      <c r="DG732">
        <v>-4.08246153149576</v>
      </c>
      <c r="DH732">
        <v>-44.9384615190291</v>
      </c>
      <c r="DI732">
        <v>12911.372</v>
      </c>
      <c r="DJ732">
        <v>15</v>
      </c>
      <c r="DK732">
        <v>1626126261</v>
      </c>
      <c r="DL732" t="s">
        <v>294</v>
      </c>
      <c r="DM732">
        <v>1626126255</v>
      </c>
      <c r="DN732">
        <v>1626126261</v>
      </c>
      <c r="DO732">
        <v>7</v>
      </c>
      <c r="DP732">
        <v>0.339</v>
      </c>
      <c r="DQ732">
        <v>0.02</v>
      </c>
      <c r="DR732">
        <v>2.158</v>
      </c>
      <c r="DS732">
        <v>-0.064</v>
      </c>
      <c r="DT732">
        <v>420</v>
      </c>
      <c r="DU732">
        <v>4</v>
      </c>
      <c r="DV732">
        <v>0.09</v>
      </c>
      <c r="DW732">
        <v>0.05</v>
      </c>
      <c r="DX732">
        <v>-19.0476804878049</v>
      </c>
      <c r="DY732">
        <v>-0.0851811846690197</v>
      </c>
      <c r="DZ732">
        <v>0.0218882552259246</v>
      </c>
      <c r="EA732">
        <v>1</v>
      </c>
      <c r="EB732">
        <v>873.773121212121</v>
      </c>
      <c r="EC732">
        <v>-3.82756783299243</v>
      </c>
      <c r="ED732">
        <v>0.424255194613</v>
      </c>
      <c r="EE732">
        <v>1</v>
      </c>
      <c r="EF732">
        <v>8.05708829268293</v>
      </c>
      <c r="EG732">
        <v>0.31114975609755</v>
      </c>
      <c r="EH732">
        <v>0.0316283488848633</v>
      </c>
      <c r="EI732">
        <v>0</v>
      </c>
      <c r="EJ732">
        <v>2</v>
      </c>
      <c r="EK732">
        <v>3</v>
      </c>
      <c r="EL732" t="s">
        <v>340</v>
      </c>
      <c r="EM732">
        <v>100</v>
      </c>
      <c r="EN732">
        <v>100</v>
      </c>
      <c r="EO732">
        <v>2.128</v>
      </c>
      <c r="EP732">
        <v>0.1293</v>
      </c>
      <c r="EQ732">
        <v>1.36772170046793</v>
      </c>
      <c r="ER732">
        <v>0.00225868272383977</v>
      </c>
      <c r="ES732">
        <v>-9.96746185667655e-07</v>
      </c>
      <c r="ET732">
        <v>2.83711317370827e-10</v>
      </c>
      <c r="EU732">
        <v>-0.063082517618382</v>
      </c>
      <c r="EV732">
        <v>-0.00217948432402501</v>
      </c>
      <c r="EW732">
        <v>0.000453263451741206</v>
      </c>
      <c r="EX732">
        <v>-1.16319206543697e-06</v>
      </c>
      <c r="EY732">
        <v>-2</v>
      </c>
      <c r="EZ732">
        <v>2196</v>
      </c>
      <c r="FA732">
        <v>1</v>
      </c>
      <c r="FB732">
        <v>25</v>
      </c>
      <c r="FC732">
        <v>24.8</v>
      </c>
      <c r="FD732">
        <v>24.7</v>
      </c>
      <c r="FE732">
        <v>18</v>
      </c>
      <c r="FF732">
        <v>954.39</v>
      </c>
      <c r="FG732">
        <v>443.949</v>
      </c>
      <c r="FH732">
        <v>47.5787</v>
      </c>
      <c r="FI732">
        <v>26.5559</v>
      </c>
      <c r="FJ732">
        <v>30.0007</v>
      </c>
      <c r="FK732">
        <v>26.2516</v>
      </c>
      <c r="FL732">
        <v>26.241</v>
      </c>
      <c r="FM732">
        <v>25.5713</v>
      </c>
      <c r="FN732">
        <v>13.5546</v>
      </c>
      <c r="FO732">
        <v>2.28612</v>
      </c>
      <c r="FP732">
        <v>47.5</v>
      </c>
      <c r="FQ732">
        <v>420</v>
      </c>
      <c r="FR732">
        <v>16.0395</v>
      </c>
      <c r="FS732">
        <v>101.336</v>
      </c>
      <c r="FT732">
        <v>101.924</v>
      </c>
    </row>
    <row r="733" spans="1:176">
      <c r="A733">
        <v>717</v>
      </c>
      <c r="B733">
        <v>1626127746.6</v>
      </c>
      <c r="C733">
        <v>1432.09999990463</v>
      </c>
      <c r="D733" t="s">
        <v>1728</v>
      </c>
      <c r="E733" t="s">
        <v>1729</v>
      </c>
      <c r="F733">
        <v>1</v>
      </c>
      <c r="I733">
        <v>1626127745.6</v>
      </c>
      <c r="J733">
        <f>(K733)/1000</f>
        <v>0</v>
      </c>
      <c r="K733">
        <f>1000*CC733*AI733*(BY733-BZ733)/(100*BR733*(1000-AI733*BY733))</f>
        <v>0</v>
      </c>
      <c r="L733">
        <f>CC733*AI733*(BX733-BW733*(1000-AI733*BZ733)/(1000-AI733*BY733))/(100*BR733)</f>
        <v>0</v>
      </c>
      <c r="M733">
        <f>BW733 - IF(AI733&gt;1, L733*BR733*100.0/(AK733*CK733), 0)</f>
        <v>0</v>
      </c>
      <c r="N733">
        <f>((T733-J733/2)*M733-L733)/(T733+J733/2)</f>
        <v>0</v>
      </c>
      <c r="O733">
        <f>N733*(CD733+CE733)/1000.0</f>
        <v>0</v>
      </c>
      <c r="P733">
        <f>(BW733 - IF(AI733&gt;1, L733*BR733*100.0/(AK733*CK733), 0))*(CD733+CE733)/1000.0</f>
        <v>0</v>
      </c>
      <c r="Q733">
        <f>2.0/((1/S733-1/R733)+SIGN(S733)*SQRT((1/S733-1/R733)*(1/S733-1/R733) + 4*BS733/((BS733+1)*(BS733+1))*(2*1/S733*1/R733-1/R733*1/R733)))</f>
        <v>0</v>
      </c>
      <c r="R733">
        <f>IF(LEFT(BT733,1)&lt;&gt;"0",IF(LEFT(BT733,1)="1",3.0,BU733),$D$5+$E$5*(CK733*CD733/($K$5*1000))+$F$5*(CK733*CD733/($K$5*1000))*MAX(MIN(BR733,$J$5),$I$5)*MAX(MIN(BR733,$J$5),$I$5)+$G$5*MAX(MIN(BR733,$J$5),$I$5)*(CK733*CD733/($K$5*1000))+$H$5*(CK733*CD733/($K$5*1000))*(CK733*CD733/($K$5*1000)))</f>
        <v>0</v>
      </c>
      <c r="S733">
        <f>J733*(1000-(1000*0.61365*exp(17.502*W733/(240.97+W733))/(CD733+CE733)+BY733)/2)/(1000*0.61365*exp(17.502*W733/(240.97+W733))/(CD733+CE733)-BY733)</f>
        <v>0</v>
      </c>
      <c r="T733">
        <f>1/((BS733+1)/(Q733/1.6)+1/(R733/1.37)) + BS733/((BS733+1)/(Q733/1.6) + BS733/(R733/1.37))</f>
        <v>0</v>
      </c>
      <c r="U733">
        <f>(BN733*BQ733)</f>
        <v>0</v>
      </c>
      <c r="V733">
        <f>(CF733+(U733+2*0.95*5.67E-8*(((CF733+$B$7)+273)^4-(CF733+273)^4)-44100*J733)/(1.84*29.3*R733+8*0.95*5.67E-8*(CF733+273)^3))</f>
        <v>0</v>
      </c>
      <c r="W733">
        <f>($C$7*CG733+$D$7*CH733+$E$7*V733)</f>
        <v>0</v>
      </c>
      <c r="X733">
        <f>0.61365*exp(17.502*W733/(240.97+W733))</f>
        <v>0</v>
      </c>
      <c r="Y733">
        <f>(Z733/AA733*100)</f>
        <v>0</v>
      </c>
      <c r="Z733">
        <f>BY733*(CD733+CE733)/1000</f>
        <v>0</v>
      </c>
      <c r="AA733">
        <f>0.61365*exp(17.502*CF733/(240.97+CF733))</f>
        <v>0</v>
      </c>
      <c r="AB733">
        <f>(X733-BY733*(CD733+CE733)/1000)</f>
        <v>0</v>
      </c>
      <c r="AC733">
        <f>(-J733*44100)</f>
        <v>0</v>
      </c>
      <c r="AD733">
        <f>2*29.3*R733*0.92*(CF733-W733)</f>
        <v>0</v>
      </c>
      <c r="AE733">
        <f>2*0.95*5.67E-8*(((CF733+$B$7)+273)^4-(W733+273)^4)</f>
        <v>0</v>
      </c>
      <c r="AF733">
        <f>U733+AE733+AC733+AD733</f>
        <v>0</v>
      </c>
      <c r="AG733">
        <v>4</v>
      </c>
      <c r="AH733">
        <v>0</v>
      </c>
      <c r="AI733">
        <f>IF(AG733*$H$13&gt;=AK733,1.0,(AK733/(AK733-AG733*$H$13)))</f>
        <v>0</v>
      </c>
      <c r="AJ733">
        <f>(AI733-1)*100</f>
        <v>0</v>
      </c>
      <c r="AK733">
        <f>MAX(0,($B$13+$C$13*CK733)/(1+$D$13*CK733)*CD733/(CF733+273)*$E$13)</f>
        <v>0</v>
      </c>
      <c r="AL733" t="s">
        <v>292</v>
      </c>
      <c r="AM733" t="s">
        <v>292</v>
      </c>
      <c r="AN733">
        <v>0</v>
      </c>
      <c r="AO733">
        <v>0</v>
      </c>
      <c r="AP733">
        <f>1-AN733/AO733</f>
        <v>0</v>
      </c>
      <c r="AQ733">
        <v>0</v>
      </c>
      <c r="AR733" t="s">
        <v>292</v>
      </c>
      <c r="AS733" t="s">
        <v>292</v>
      </c>
      <c r="AT733">
        <v>0</v>
      </c>
      <c r="AU733">
        <v>0</v>
      </c>
      <c r="AV733">
        <f>1-AT733/AU733</f>
        <v>0</v>
      </c>
      <c r="AW733">
        <v>0.5</v>
      </c>
      <c r="AX733">
        <f>BO733</f>
        <v>0</v>
      </c>
      <c r="AY733">
        <f>L733</f>
        <v>0</v>
      </c>
      <c r="AZ733">
        <f>AV733*AW733*AX733</f>
        <v>0</v>
      </c>
      <c r="BA733">
        <f>(AY733-AQ733)/AX733</f>
        <v>0</v>
      </c>
      <c r="BB733">
        <f>(AO733-AU733)/AU733</f>
        <v>0</v>
      </c>
      <c r="BC733">
        <f>AN733/(AP733+AN733/AU733)</f>
        <v>0</v>
      </c>
      <c r="BD733" t="s">
        <v>292</v>
      </c>
      <c r="BE733">
        <v>0</v>
      </c>
      <c r="BF733">
        <f>IF(BE733&lt;&gt;0, BE733, BC733)</f>
        <v>0</v>
      </c>
      <c r="BG733">
        <f>1-BF733/AU733</f>
        <v>0</v>
      </c>
      <c r="BH733">
        <f>(AU733-AT733)/(AU733-BF733)</f>
        <v>0</v>
      </c>
      <c r="BI733">
        <f>(AO733-AU733)/(AO733-BF733)</f>
        <v>0</v>
      </c>
      <c r="BJ733">
        <f>(AU733-AT733)/(AU733-AN733)</f>
        <v>0</v>
      </c>
      <c r="BK733">
        <f>(AO733-AU733)/(AO733-AN733)</f>
        <v>0</v>
      </c>
      <c r="BL733">
        <f>(BH733*BF733/AT733)</f>
        <v>0</v>
      </c>
      <c r="BM733">
        <f>(1-BL733)</f>
        <v>0</v>
      </c>
      <c r="BN733">
        <f>$B$11*CL733+$C$11*CM733+$F$11*CN733*(1-CQ733)</f>
        <v>0</v>
      </c>
      <c r="BO733">
        <f>BN733*BP733</f>
        <v>0</v>
      </c>
      <c r="BP733">
        <f>($B$11*$D$9+$C$11*$D$9+$F$11*((DA733+CS733)/MAX(DA733+CS733+DB733, 0.1)*$I$9+DB733/MAX(DA733+CS733+DB733, 0.1)*$J$9))/($B$11+$C$11+$F$11)</f>
        <v>0</v>
      </c>
      <c r="BQ733">
        <f>($B$11*$K$9+$C$11*$K$9+$F$11*((DA733+CS733)/MAX(DA733+CS733+DB733, 0.1)*$P$9+DB733/MAX(DA733+CS733+DB733, 0.1)*$Q$9))/($B$11+$C$11+$F$11)</f>
        <v>0</v>
      </c>
      <c r="BR733">
        <v>6</v>
      </c>
      <c r="BS733">
        <v>0.5</v>
      </c>
      <c r="BT733" t="s">
        <v>293</v>
      </c>
      <c r="BU733">
        <v>2</v>
      </c>
      <c r="BV733">
        <v>1626127745.6</v>
      </c>
      <c r="BW733">
        <v>400.925</v>
      </c>
      <c r="BX733">
        <v>419.972333333333</v>
      </c>
      <c r="BY733">
        <v>24.1201</v>
      </c>
      <c r="BZ733">
        <v>16.0046</v>
      </c>
      <c r="CA733">
        <v>398.797</v>
      </c>
      <c r="CB733">
        <v>23.9906</v>
      </c>
      <c r="CC733">
        <v>900.048</v>
      </c>
      <c r="CD733">
        <v>100.771</v>
      </c>
      <c r="CE733">
        <v>0.114458</v>
      </c>
      <c r="CF733">
        <v>38.9106666666667</v>
      </c>
      <c r="CG733">
        <v>35.9689666666667</v>
      </c>
      <c r="CH733">
        <v>999.9</v>
      </c>
      <c r="CI733">
        <v>0</v>
      </c>
      <c r="CJ733">
        <v>0</v>
      </c>
      <c r="CK733">
        <v>10078.5666666667</v>
      </c>
      <c r="CL733">
        <v>0</v>
      </c>
      <c r="CM733">
        <v>0.221023</v>
      </c>
      <c r="CN733">
        <v>1459.99666666667</v>
      </c>
      <c r="CO733">
        <v>0.973000333333333</v>
      </c>
      <c r="CP733">
        <v>0.0269997666666667</v>
      </c>
      <c r="CQ733">
        <v>0</v>
      </c>
      <c r="CR733">
        <v>873.035</v>
      </c>
      <c r="CS733">
        <v>4.99999</v>
      </c>
      <c r="CT733">
        <v>12906.2666666667</v>
      </c>
      <c r="CU733">
        <v>12728.2666666667</v>
      </c>
      <c r="CV733">
        <v>42.687</v>
      </c>
      <c r="CW733">
        <v>43.687</v>
      </c>
      <c r="CX733">
        <v>43.375</v>
      </c>
      <c r="CY733">
        <v>43.562</v>
      </c>
      <c r="CZ733">
        <v>45.687</v>
      </c>
      <c r="DA733">
        <v>1415.71666666667</v>
      </c>
      <c r="DB733">
        <v>39.28</v>
      </c>
      <c r="DC733">
        <v>0</v>
      </c>
      <c r="DD733">
        <v>1626127755.7</v>
      </c>
      <c r="DE733">
        <v>0</v>
      </c>
      <c r="DF733">
        <v>873.453884615385</v>
      </c>
      <c r="DG733">
        <v>-3.7052649596849</v>
      </c>
      <c r="DH733">
        <v>-40.9606838309248</v>
      </c>
      <c r="DI733">
        <v>12910.2884615385</v>
      </c>
      <c r="DJ733">
        <v>15</v>
      </c>
      <c r="DK733">
        <v>1626126261</v>
      </c>
      <c r="DL733" t="s">
        <v>294</v>
      </c>
      <c r="DM733">
        <v>1626126255</v>
      </c>
      <c r="DN733">
        <v>1626126261</v>
      </c>
      <c r="DO733">
        <v>7</v>
      </c>
      <c r="DP733">
        <v>0.339</v>
      </c>
      <c r="DQ733">
        <v>0.02</v>
      </c>
      <c r="DR733">
        <v>2.158</v>
      </c>
      <c r="DS733">
        <v>-0.064</v>
      </c>
      <c r="DT733">
        <v>420</v>
      </c>
      <c r="DU733">
        <v>4</v>
      </c>
      <c r="DV733">
        <v>0.09</v>
      </c>
      <c r="DW733">
        <v>0.05</v>
      </c>
      <c r="DX733">
        <v>-19.0517048780488</v>
      </c>
      <c r="DY733">
        <v>-0.0453783972125704</v>
      </c>
      <c r="DZ733">
        <v>0.0197071480311514</v>
      </c>
      <c r="EA733">
        <v>1</v>
      </c>
      <c r="EB733">
        <v>873.666228571429</v>
      </c>
      <c r="EC733">
        <v>-3.74078277886446</v>
      </c>
      <c r="ED733">
        <v>0.430804236994311</v>
      </c>
      <c r="EE733">
        <v>1</v>
      </c>
      <c r="EF733">
        <v>8.06728707317073</v>
      </c>
      <c r="EG733">
        <v>0.294327177700347</v>
      </c>
      <c r="EH733">
        <v>0.0299917842607103</v>
      </c>
      <c r="EI733">
        <v>0</v>
      </c>
      <c r="EJ733">
        <v>2</v>
      </c>
      <c r="EK733">
        <v>3</v>
      </c>
      <c r="EL733" t="s">
        <v>340</v>
      </c>
      <c r="EM733">
        <v>100</v>
      </c>
      <c r="EN733">
        <v>100</v>
      </c>
      <c r="EO733">
        <v>2.128</v>
      </c>
      <c r="EP733">
        <v>0.1296</v>
      </c>
      <c r="EQ733">
        <v>1.36772170046793</v>
      </c>
      <c r="ER733">
        <v>0.00225868272383977</v>
      </c>
      <c r="ES733">
        <v>-9.96746185667655e-07</v>
      </c>
      <c r="ET733">
        <v>2.83711317370827e-10</v>
      </c>
      <c r="EU733">
        <v>-0.063082517618382</v>
      </c>
      <c r="EV733">
        <v>-0.00217948432402501</v>
      </c>
      <c r="EW733">
        <v>0.000453263451741206</v>
      </c>
      <c r="EX733">
        <v>-1.16319206543697e-06</v>
      </c>
      <c r="EY733">
        <v>-2</v>
      </c>
      <c r="EZ733">
        <v>2196</v>
      </c>
      <c r="FA733">
        <v>1</v>
      </c>
      <c r="FB733">
        <v>25</v>
      </c>
      <c r="FC733">
        <v>24.9</v>
      </c>
      <c r="FD733">
        <v>24.8</v>
      </c>
      <c r="FE733">
        <v>18</v>
      </c>
      <c r="FF733">
        <v>954.596</v>
      </c>
      <c r="FG733">
        <v>443.945</v>
      </c>
      <c r="FH733">
        <v>47.5961</v>
      </c>
      <c r="FI733">
        <v>26.5592</v>
      </c>
      <c r="FJ733">
        <v>30.0007</v>
      </c>
      <c r="FK733">
        <v>26.2543</v>
      </c>
      <c r="FL733">
        <v>26.2442</v>
      </c>
      <c r="FM733">
        <v>25.5711</v>
      </c>
      <c r="FN733">
        <v>13.5546</v>
      </c>
      <c r="FO733">
        <v>2.28612</v>
      </c>
      <c r="FP733">
        <v>47.5</v>
      </c>
      <c r="FQ733">
        <v>420</v>
      </c>
      <c r="FR733">
        <v>16.118</v>
      </c>
      <c r="FS733">
        <v>101.336</v>
      </c>
      <c r="FT733">
        <v>101.924</v>
      </c>
    </row>
    <row r="734" spans="1:176">
      <c r="A734">
        <v>718</v>
      </c>
      <c r="B734">
        <v>1626127748.6</v>
      </c>
      <c r="C734">
        <v>1434.09999990463</v>
      </c>
      <c r="D734" t="s">
        <v>1730</v>
      </c>
      <c r="E734" t="s">
        <v>1731</v>
      </c>
      <c r="F734">
        <v>1</v>
      </c>
      <c r="I734">
        <v>1626127747.6</v>
      </c>
      <c r="J734">
        <f>(K734)/1000</f>
        <v>0</v>
      </c>
      <c r="K734">
        <f>1000*CC734*AI734*(BY734-BZ734)/(100*BR734*(1000-AI734*BY734))</f>
        <v>0</v>
      </c>
      <c r="L734">
        <f>CC734*AI734*(BX734-BW734*(1000-AI734*BZ734)/(1000-AI734*BY734))/(100*BR734)</f>
        <v>0</v>
      </c>
      <c r="M734">
        <f>BW734 - IF(AI734&gt;1, L734*BR734*100.0/(AK734*CK734), 0)</f>
        <v>0</v>
      </c>
      <c r="N734">
        <f>((T734-J734/2)*M734-L734)/(T734+J734/2)</f>
        <v>0</v>
      </c>
      <c r="O734">
        <f>N734*(CD734+CE734)/1000.0</f>
        <v>0</v>
      </c>
      <c r="P734">
        <f>(BW734 - IF(AI734&gt;1, L734*BR734*100.0/(AK734*CK734), 0))*(CD734+CE734)/1000.0</f>
        <v>0</v>
      </c>
      <c r="Q734">
        <f>2.0/((1/S734-1/R734)+SIGN(S734)*SQRT((1/S734-1/R734)*(1/S734-1/R734) + 4*BS734/((BS734+1)*(BS734+1))*(2*1/S734*1/R734-1/R734*1/R734)))</f>
        <v>0</v>
      </c>
      <c r="R734">
        <f>IF(LEFT(BT734,1)&lt;&gt;"0",IF(LEFT(BT734,1)="1",3.0,BU734),$D$5+$E$5*(CK734*CD734/($K$5*1000))+$F$5*(CK734*CD734/($K$5*1000))*MAX(MIN(BR734,$J$5),$I$5)*MAX(MIN(BR734,$J$5),$I$5)+$G$5*MAX(MIN(BR734,$J$5),$I$5)*(CK734*CD734/($K$5*1000))+$H$5*(CK734*CD734/($K$5*1000))*(CK734*CD734/($K$5*1000)))</f>
        <v>0</v>
      </c>
      <c r="S734">
        <f>J734*(1000-(1000*0.61365*exp(17.502*W734/(240.97+W734))/(CD734+CE734)+BY734)/2)/(1000*0.61365*exp(17.502*W734/(240.97+W734))/(CD734+CE734)-BY734)</f>
        <v>0</v>
      </c>
      <c r="T734">
        <f>1/((BS734+1)/(Q734/1.6)+1/(R734/1.37)) + BS734/((BS734+1)/(Q734/1.6) + BS734/(R734/1.37))</f>
        <v>0</v>
      </c>
      <c r="U734">
        <f>(BN734*BQ734)</f>
        <v>0</v>
      </c>
      <c r="V734">
        <f>(CF734+(U734+2*0.95*5.67E-8*(((CF734+$B$7)+273)^4-(CF734+273)^4)-44100*J734)/(1.84*29.3*R734+8*0.95*5.67E-8*(CF734+273)^3))</f>
        <v>0</v>
      </c>
      <c r="W734">
        <f>($C$7*CG734+$D$7*CH734+$E$7*V734)</f>
        <v>0</v>
      </c>
      <c r="X734">
        <f>0.61365*exp(17.502*W734/(240.97+W734))</f>
        <v>0</v>
      </c>
      <c r="Y734">
        <f>(Z734/AA734*100)</f>
        <v>0</v>
      </c>
      <c r="Z734">
        <f>BY734*(CD734+CE734)/1000</f>
        <v>0</v>
      </c>
      <c r="AA734">
        <f>0.61365*exp(17.502*CF734/(240.97+CF734))</f>
        <v>0</v>
      </c>
      <c r="AB734">
        <f>(X734-BY734*(CD734+CE734)/1000)</f>
        <v>0</v>
      </c>
      <c r="AC734">
        <f>(-J734*44100)</f>
        <v>0</v>
      </c>
      <c r="AD734">
        <f>2*29.3*R734*0.92*(CF734-W734)</f>
        <v>0</v>
      </c>
      <c r="AE734">
        <f>2*0.95*5.67E-8*(((CF734+$B$7)+273)^4-(W734+273)^4)</f>
        <v>0</v>
      </c>
      <c r="AF734">
        <f>U734+AE734+AC734+AD734</f>
        <v>0</v>
      </c>
      <c r="AG734">
        <v>3</v>
      </c>
      <c r="AH734">
        <v>0</v>
      </c>
      <c r="AI734">
        <f>IF(AG734*$H$13&gt;=AK734,1.0,(AK734/(AK734-AG734*$H$13)))</f>
        <v>0</v>
      </c>
      <c r="AJ734">
        <f>(AI734-1)*100</f>
        <v>0</v>
      </c>
      <c r="AK734">
        <f>MAX(0,($B$13+$C$13*CK734)/(1+$D$13*CK734)*CD734/(CF734+273)*$E$13)</f>
        <v>0</v>
      </c>
      <c r="AL734" t="s">
        <v>292</v>
      </c>
      <c r="AM734" t="s">
        <v>292</v>
      </c>
      <c r="AN734">
        <v>0</v>
      </c>
      <c r="AO734">
        <v>0</v>
      </c>
      <c r="AP734">
        <f>1-AN734/AO734</f>
        <v>0</v>
      </c>
      <c r="AQ734">
        <v>0</v>
      </c>
      <c r="AR734" t="s">
        <v>292</v>
      </c>
      <c r="AS734" t="s">
        <v>292</v>
      </c>
      <c r="AT734">
        <v>0</v>
      </c>
      <c r="AU734">
        <v>0</v>
      </c>
      <c r="AV734">
        <f>1-AT734/AU734</f>
        <v>0</v>
      </c>
      <c r="AW734">
        <v>0.5</v>
      </c>
      <c r="AX734">
        <f>BO734</f>
        <v>0</v>
      </c>
      <c r="AY734">
        <f>L734</f>
        <v>0</v>
      </c>
      <c r="AZ734">
        <f>AV734*AW734*AX734</f>
        <v>0</v>
      </c>
      <c r="BA734">
        <f>(AY734-AQ734)/AX734</f>
        <v>0</v>
      </c>
      <c r="BB734">
        <f>(AO734-AU734)/AU734</f>
        <v>0</v>
      </c>
      <c r="BC734">
        <f>AN734/(AP734+AN734/AU734)</f>
        <v>0</v>
      </c>
      <c r="BD734" t="s">
        <v>292</v>
      </c>
      <c r="BE734">
        <v>0</v>
      </c>
      <c r="BF734">
        <f>IF(BE734&lt;&gt;0, BE734, BC734)</f>
        <v>0</v>
      </c>
      <c r="BG734">
        <f>1-BF734/AU734</f>
        <v>0</v>
      </c>
      <c r="BH734">
        <f>(AU734-AT734)/(AU734-BF734)</f>
        <v>0</v>
      </c>
      <c r="BI734">
        <f>(AO734-AU734)/(AO734-BF734)</f>
        <v>0</v>
      </c>
      <c r="BJ734">
        <f>(AU734-AT734)/(AU734-AN734)</f>
        <v>0</v>
      </c>
      <c r="BK734">
        <f>(AO734-AU734)/(AO734-AN734)</f>
        <v>0</v>
      </c>
      <c r="BL734">
        <f>(BH734*BF734/AT734)</f>
        <v>0</v>
      </c>
      <c r="BM734">
        <f>(1-BL734)</f>
        <v>0</v>
      </c>
      <c r="BN734">
        <f>$B$11*CL734+$C$11*CM734+$F$11*CN734*(1-CQ734)</f>
        <v>0</v>
      </c>
      <c r="BO734">
        <f>BN734*BP734</f>
        <v>0</v>
      </c>
      <c r="BP734">
        <f>($B$11*$D$9+$C$11*$D$9+$F$11*((DA734+CS734)/MAX(DA734+CS734+DB734, 0.1)*$I$9+DB734/MAX(DA734+CS734+DB734, 0.1)*$J$9))/($B$11+$C$11+$F$11)</f>
        <v>0</v>
      </c>
      <c r="BQ734">
        <f>($B$11*$K$9+$C$11*$K$9+$F$11*((DA734+CS734)/MAX(DA734+CS734+DB734, 0.1)*$P$9+DB734/MAX(DA734+CS734+DB734, 0.1)*$Q$9))/($B$11+$C$11+$F$11)</f>
        <v>0</v>
      </c>
      <c r="BR734">
        <v>6</v>
      </c>
      <c r="BS734">
        <v>0.5</v>
      </c>
      <c r="BT734" t="s">
        <v>293</v>
      </c>
      <c r="BU734">
        <v>2</v>
      </c>
      <c r="BV734">
        <v>1626127747.6</v>
      </c>
      <c r="BW734">
        <v>400.938333333333</v>
      </c>
      <c r="BX734">
        <v>419.963</v>
      </c>
      <c r="BY734">
        <v>24.1349666666667</v>
      </c>
      <c r="BZ734">
        <v>16.0063333333333</v>
      </c>
      <c r="CA734">
        <v>398.810333333333</v>
      </c>
      <c r="CB734">
        <v>24.0052666666667</v>
      </c>
      <c r="CC734">
        <v>900.097666666667</v>
      </c>
      <c r="CD734">
        <v>100.771666666667</v>
      </c>
      <c r="CE734">
        <v>0.113075333333333</v>
      </c>
      <c r="CF734">
        <v>38.9267666666667</v>
      </c>
      <c r="CG734">
        <v>35.9885666666667</v>
      </c>
      <c r="CH734">
        <v>999.9</v>
      </c>
      <c r="CI734">
        <v>0</v>
      </c>
      <c r="CJ734">
        <v>0</v>
      </c>
      <c r="CK734">
        <v>10081.8666666667</v>
      </c>
      <c r="CL734">
        <v>0</v>
      </c>
      <c r="CM734">
        <v>0.221023</v>
      </c>
      <c r="CN734">
        <v>1459.91333333333</v>
      </c>
      <c r="CO734">
        <v>0.972998666666667</v>
      </c>
      <c r="CP734">
        <v>0.0270013333333333</v>
      </c>
      <c r="CQ734">
        <v>0</v>
      </c>
      <c r="CR734">
        <v>872.984333333333</v>
      </c>
      <c r="CS734">
        <v>4.99999</v>
      </c>
      <c r="CT734">
        <v>12902.9333333333</v>
      </c>
      <c r="CU734">
        <v>12727.5333333333</v>
      </c>
      <c r="CV734">
        <v>42.687</v>
      </c>
      <c r="CW734">
        <v>43.687</v>
      </c>
      <c r="CX734">
        <v>43.375</v>
      </c>
      <c r="CY734">
        <v>43.562</v>
      </c>
      <c r="CZ734">
        <v>45.687</v>
      </c>
      <c r="DA734">
        <v>1415.63333333333</v>
      </c>
      <c r="DB734">
        <v>39.28</v>
      </c>
      <c r="DC734">
        <v>0</v>
      </c>
      <c r="DD734">
        <v>1626127758.1</v>
      </c>
      <c r="DE734">
        <v>0</v>
      </c>
      <c r="DF734">
        <v>873.308846153846</v>
      </c>
      <c r="DG734">
        <v>-4.05545298591363</v>
      </c>
      <c r="DH734">
        <v>-45.5623931979087</v>
      </c>
      <c r="DI734">
        <v>12908.5346153846</v>
      </c>
      <c r="DJ734">
        <v>15</v>
      </c>
      <c r="DK734">
        <v>1626126261</v>
      </c>
      <c r="DL734" t="s">
        <v>294</v>
      </c>
      <c r="DM734">
        <v>1626126255</v>
      </c>
      <c r="DN734">
        <v>1626126261</v>
      </c>
      <c r="DO734">
        <v>7</v>
      </c>
      <c r="DP734">
        <v>0.339</v>
      </c>
      <c r="DQ734">
        <v>0.02</v>
      </c>
      <c r="DR734">
        <v>2.158</v>
      </c>
      <c r="DS734">
        <v>-0.064</v>
      </c>
      <c r="DT734">
        <v>420</v>
      </c>
      <c r="DU734">
        <v>4</v>
      </c>
      <c r="DV734">
        <v>0.09</v>
      </c>
      <c r="DW734">
        <v>0.05</v>
      </c>
      <c r="DX734">
        <v>-19.0506243902439</v>
      </c>
      <c r="DY734">
        <v>0.0112996515679214</v>
      </c>
      <c r="DZ734">
        <v>0.0202289792188819</v>
      </c>
      <c r="EA734">
        <v>1</v>
      </c>
      <c r="EB734">
        <v>873.534515151515</v>
      </c>
      <c r="EC734">
        <v>-3.63298149243678</v>
      </c>
      <c r="ED734">
        <v>0.403089366827286</v>
      </c>
      <c r="EE734">
        <v>1</v>
      </c>
      <c r="EF734">
        <v>8.07836634146341</v>
      </c>
      <c r="EG734">
        <v>0.275358815331017</v>
      </c>
      <c r="EH734">
        <v>0.0278708077679765</v>
      </c>
      <c r="EI734">
        <v>0</v>
      </c>
      <c r="EJ734">
        <v>2</v>
      </c>
      <c r="EK734">
        <v>3</v>
      </c>
      <c r="EL734" t="s">
        <v>340</v>
      </c>
      <c r="EM734">
        <v>100</v>
      </c>
      <c r="EN734">
        <v>100</v>
      </c>
      <c r="EO734">
        <v>2.128</v>
      </c>
      <c r="EP734">
        <v>0.1298</v>
      </c>
      <c r="EQ734">
        <v>1.36772170046793</v>
      </c>
      <c r="ER734">
        <v>0.00225868272383977</v>
      </c>
      <c r="ES734">
        <v>-9.96746185667655e-07</v>
      </c>
      <c r="ET734">
        <v>2.83711317370827e-10</v>
      </c>
      <c r="EU734">
        <v>-0.063082517618382</v>
      </c>
      <c r="EV734">
        <v>-0.00217948432402501</v>
      </c>
      <c r="EW734">
        <v>0.000453263451741206</v>
      </c>
      <c r="EX734">
        <v>-1.16319206543697e-06</v>
      </c>
      <c r="EY734">
        <v>-2</v>
      </c>
      <c r="EZ734">
        <v>2196</v>
      </c>
      <c r="FA734">
        <v>1</v>
      </c>
      <c r="FB734">
        <v>25</v>
      </c>
      <c r="FC734">
        <v>24.9</v>
      </c>
      <c r="FD734">
        <v>24.8</v>
      </c>
      <c r="FE734">
        <v>18</v>
      </c>
      <c r="FF734">
        <v>954.967</v>
      </c>
      <c r="FG734">
        <v>444.045</v>
      </c>
      <c r="FH734">
        <v>47.614</v>
      </c>
      <c r="FI734">
        <v>26.5626</v>
      </c>
      <c r="FJ734">
        <v>30.0006</v>
      </c>
      <c r="FK734">
        <v>26.2574</v>
      </c>
      <c r="FL734">
        <v>26.247</v>
      </c>
      <c r="FM734">
        <v>25.569</v>
      </c>
      <c r="FN734">
        <v>13.2604</v>
      </c>
      <c r="FO734">
        <v>2.28612</v>
      </c>
      <c r="FP734">
        <v>47.5</v>
      </c>
      <c r="FQ734">
        <v>420</v>
      </c>
      <c r="FR734">
        <v>16.1184</v>
      </c>
      <c r="FS734">
        <v>101.336</v>
      </c>
      <c r="FT734">
        <v>101.924</v>
      </c>
    </row>
    <row r="735" spans="1:176">
      <c r="A735">
        <v>719</v>
      </c>
      <c r="B735">
        <v>1626127750.6</v>
      </c>
      <c r="C735">
        <v>1436.09999990463</v>
      </c>
      <c r="D735" t="s">
        <v>1732</v>
      </c>
      <c r="E735" t="s">
        <v>1733</v>
      </c>
      <c r="F735">
        <v>1</v>
      </c>
      <c r="I735">
        <v>1626127749.6</v>
      </c>
      <c r="J735">
        <f>(K735)/1000</f>
        <v>0</v>
      </c>
      <c r="K735">
        <f>1000*CC735*AI735*(BY735-BZ735)/(100*BR735*(1000-AI735*BY735))</f>
        <v>0</v>
      </c>
      <c r="L735">
        <f>CC735*AI735*(BX735-BW735*(1000-AI735*BZ735)/(1000-AI735*BY735))/(100*BR735)</f>
        <v>0</v>
      </c>
      <c r="M735">
        <f>BW735 - IF(AI735&gt;1, L735*BR735*100.0/(AK735*CK735), 0)</f>
        <v>0</v>
      </c>
      <c r="N735">
        <f>((T735-J735/2)*M735-L735)/(T735+J735/2)</f>
        <v>0</v>
      </c>
      <c r="O735">
        <f>N735*(CD735+CE735)/1000.0</f>
        <v>0</v>
      </c>
      <c r="P735">
        <f>(BW735 - IF(AI735&gt;1, L735*BR735*100.0/(AK735*CK735), 0))*(CD735+CE735)/1000.0</f>
        <v>0</v>
      </c>
      <c r="Q735">
        <f>2.0/((1/S735-1/R735)+SIGN(S735)*SQRT((1/S735-1/R735)*(1/S735-1/R735) + 4*BS735/((BS735+1)*(BS735+1))*(2*1/S735*1/R735-1/R735*1/R735)))</f>
        <v>0</v>
      </c>
      <c r="R735">
        <f>IF(LEFT(BT735,1)&lt;&gt;"0",IF(LEFT(BT735,1)="1",3.0,BU735),$D$5+$E$5*(CK735*CD735/($K$5*1000))+$F$5*(CK735*CD735/($K$5*1000))*MAX(MIN(BR735,$J$5),$I$5)*MAX(MIN(BR735,$J$5),$I$5)+$G$5*MAX(MIN(BR735,$J$5),$I$5)*(CK735*CD735/($K$5*1000))+$H$5*(CK735*CD735/($K$5*1000))*(CK735*CD735/($K$5*1000)))</f>
        <v>0</v>
      </c>
      <c r="S735">
        <f>J735*(1000-(1000*0.61365*exp(17.502*W735/(240.97+W735))/(CD735+CE735)+BY735)/2)/(1000*0.61365*exp(17.502*W735/(240.97+W735))/(CD735+CE735)-BY735)</f>
        <v>0</v>
      </c>
      <c r="T735">
        <f>1/((BS735+1)/(Q735/1.6)+1/(R735/1.37)) + BS735/((BS735+1)/(Q735/1.6) + BS735/(R735/1.37))</f>
        <v>0</v>
      </c>
      <c r="U735">
        <f>(BN735*BQ735)</f>
        <v>0</v>
      </c>
      <c r="V735">
        <f>(CF735+(U735+2*0.95*5.67E-8*(((CF735+$B$7)+273)^4-(CF735+273)^4)-44100*J735)/(1.84*29.3*R735+8*0.95*5.67E-8*(CF735+273)^3))</f>
        <v>0</v>
      </c>
      <c r="W735">
        <f>($C$7*CG735+$D$7*CH735+$E$7*V735)</f>
        <v>0</v>
      </c>
      <c r="X735">
        <f>0.61365*exp(17.502*W735/(240.97+W735))</f>
        <v>0</v>
      </c>
      <c r="Y735">
        <f>(Z735/AA735*100)</f>
        <v>0</v>
      </c>
      <c r="Z735">
        <f>BY735*(CD735+CE735)/1000</f>
        <v>0</v>
      </c>
      <c r="AA735">
        <f>0.61365*exp(17.502*CF735/(240.97+CF735))</f>
        <v>0</v>
      </c>
      <c r="AB735">
        <f>(X735-BY735*(CD735+CE735)/1000)</f>
        <v>0</v>
      </c>
      <c r="AC735">
        <f>(-J735*44100)</f>
        <v>0</v>
      </c>
      <c r="AD735">
        <f>2*29.3*R735*0.92*(CF735-W735)</f>
        <v>0</v>
      </c>
      <c r="AE735">
        <f>2*0.95*5.67E-8*(((CF735+$B$7)+273)^4-(W735+273)^4)</f>
        <v>0</v>
      </c>
      <c r="AF735">
        <f>U735+AE735+AC735+AD735</f>
        <v>0</v>
      </c>
      <c r="AG735">
        <v>3</v>
      </c>
      <c r="AH735">
        <v>0</v>
      </c>
      <c r="AI735">
        <f>IF(AG735*$H$13&gt;=AK735,1.0,(AK735/(AK735-AG735*$H$13)))</f>
        <v>0</v>
      </c>
      <c r="AJ735">
        <f>(AI735-1)*100</f>
        <v>0</v>
      </c>
      <c r="AK735">
        <f>MAX(0,($B$13+$C$13*CK735)/(1+$D$13*CK735)*CD735/(CF735+273)*$E$13)</f>
        <v>0</v>
      </c>
      <c r="AL735" t="s">
        <v>292</v>
      </c>
      <c r="AM735" t="s">
        <v>292</v>
      </c>
      <c r="AN735">
        <v>0</v>
      </c>
      <c r="AO735">
        <v>0</v>
      </c>
      <c r="AP735">
        <f>1-AN735/AO735</f>
        <v>0</v>
      </c>
      <c r="AQ735">
        <v>0</v>
      </c>
      <c r="AR735" t="s">
        <v>292</v>
      </c>
      <c r="AS735" t="s">
        <v>292</v>
      </c>
      <c r="AT735">
        <v>0</v>
      </c>
      <c r="AU735">
        <v>0</v>
      </c>
      <c r="AV735">
        <f>1-AT735/AU735</f>
        <v>0</v>
      </c>
      <c r="AW735">
        <v>0.5</v>
      </c>
      <c r="AX735">
        <f>BO735</f>
        <v>0</v>
      </c>
      <c r="AY735">
        <f>L735</f>
        <v>0</v>
      </c>
      <c r="AZ735">
        <f>AV735*AW735*AX735</f>
        <v>0</v>
      </c>
      <c r="BA735">
        <f>(AY735-AQ735)/AX735</f>
        <v>0</v>
      </c>
      <c r="BB735">
        <f>(AO735-AU735)/AU735</f>
        <v>0</v>
      </c>
      <c r="BC735">
        <f>AN735/(AP735+AN735/AU735)</f>
        <v>0</v>
      </c>
      <c r="BD735" t="s">
        <v>292</v>
      </c>
      <c r="BE735">
        <v>0</v>
      </c>
      <c r="BF735">
        <f>IF(BE735&lt;&gt;0, BE735, BC735)</f>
        <v>0</v>
      </c>
      <c r="BG735">
        <f>1-BF735/AU735</f>
        <v>0</v>
      </c>
      <c r="BH735">
        <f>(AU735-AT735)/(AU735-BF735)</f>
        <v>0</v>
      </c>
      <c r="BI735">
        <f>(AO735-AU735)/(AO735-BF735)</f>
        <v>0</v>
      </c>
      <c r="BJ735">
        <f>(AU735-AT735)/(AU735-AN735)</f>
        <v>0</v>
      </c>
      <c r="BK735">
        <f>(AO735-AU735)/(AO735-AN735)</f>
        <v>0</v>
      </c>
      <c r="BL735">
        <f>(BH735*BF735/AT735)</f>
        <v>0</v>
      </c>
      <c r="BM735">
        <f>(1-BL735)</f>
        <v>0</v>
      </c>
      <c r="BN735">
        <f>$B$11*CL735+$C$11*CM735+$F$11*CN735*(1-CQ735)</f>
        <v>0</v>
      </c>
      <c r="BO735">
        <f>BN735*BP735</f>
        <v>0</v>
      </c>
      <c r="BP735">
        <f>($B$11*$D$9+$C$11*$D$9+$F$11*((DA735+CS735)/MAX(DA735+CS735+DB735, 0.1)*$I$9+DB735/MAX(DA735+CS735+DB735, 0.1)*$J$9))/($B$11+$C$11+$F$11)</f>
        <v>0</v>
      </c>
      <c r="BQ735">
        <f>($B$11*$K$9+$C$11*$K$9+$F$11*((DA735+CS735)/MAX(DA735+CS735+DB735, 0.1)*$P$9+DB735/MAX(DA735+CS735+DB735, 0.1)*$Q$9))/($B$11+$C$11+$F$11)</f>
        <v>0</v>
      </c>
      <c r="BR735">
        <v>6</v>
      </c>
      <c r="BS735">
        <v>0.5</v>
      </c>
      <c r="BT735" t="s">
        <v>293</v>
      </c>
      <c r="BU735">
        <v>2</v>
      </c>
      <c r="BV735">
        <v>1626127749.6</v>
      </c>
      <c r="BW735">
        <v>400.945666666667</v>
      </c>
      <c r="BX735">
        <v>420.024666666667</v>
      </c>
      <c r="BY735">
        <v>24.1486</v>
      </c>
      <c r="BZ735">
        <v>16.0080333333333</v>
      </c>
      <c r="CA735">
        <v>398.817666666667</v>
      </c>
      <c r="CB735">
        <v>24.0186333333333</v>
      </c>
      <c r="CC735">
        <v>900.024333333333</v>
      </c>
      <c r="CD735">
        <v>100.771333333333</v>
      </c>
      <c r="CE735">
        <v>0.113524333333333</v>
      </c>
      <c r="CF735">
        <v>38.9395</v>
      </c>
      <c r="CG735">
        <v>36.0067</v>
      </c>
      <c r="CH735">
        <v>999.9</v>
      </c>
      <c r="CI735">
        <v>0</v>
      </c>
      <c r="CJ735">
        <v>0</v>
      </c>
      <c r="CK735">
        <v>9973.54333333333</v>
      </c>
      <c r="CL735">
        <v>0</v>
      </c>
      <c r="CM735">
        <v>0.221023</v>
      </c>
      <c r="CN735">
        <v>1459.91333333333</v>
      </c>
      <c r="CO735">
        <v>0.972998666666667</v>
      </c>
      <c r="CP735">
        <v>0.0270013333333333</v>
      </c>
      <c r="CQ735">
        <v>0</v>
      </c>
      <c r="CR735">
        <v>872.579</v>
      </c>
      <c r="CS735">
        <v>4.99999</v>
      </c>
      <c r="CT735">
        <v>12900.5333333333</v>
      </c>
      <c r="CU735">
        <v>12727.5333333333</v>
      </c>
      <c r="CV735">
        <v>42.687</v>
      </c>
      <c r="CW735">
        <v>43.687</v>
      </c>
      <c r="CX735">
        <v>43.375</v>
      </c>
      <c r="CY735">
        <v>43.562</v>
      </c>
      <c r="CZ735">
        <v>45.687</v>
      </c>
      <c r="DA735">
        <v>1415.63333333333</v>
      </c>
      <c r="DB735">
        <v>39.28</v>
      </c>
      <c r="DC735">
        <v>0</v>
      </c>
      <c r="DD735">
        <v>1626127759.9</v>
      </c>
      <c r="DE735">
        <v>0</v>
      </c>
      <c r="DF735">
        <v>873.15608</v>
      </c>
      <c r="DG735">
        <v>-4.55638461018103</v>
      </c>
      <c r="DH735">
        <v>-46.5846153338836</v>
      </c>
      <c r="DI735">
        <v>12906.532</v>
      </c>
      <c r="DJ735">
        <v>15</v>
      </c>
      <c r="DK735">
        <v>1626126261</v>
      </c>
      <c r="DL735" t="s">
        <v>294</v>
      </c>
      <c r="DM735">
        <v>1626126255</v>
      </c>
      <c r="DN735">
        <v>1626126261</v>
      </c>
      <c r="DO735">
        <v>7</v>
      </c>
      <c r="DP735">
        <v>0.339</v>
      </c>
      <c r="DQ735">
        <v>0.02</v>
      </c>
      <c r="DR735">
        <v>2.158</v>
      </c>
      <c r="DS735">
        <v>-0.064</v>
      </c>
      <c r="DT735">
        <v>420</v>
      </c>
      <c r="DU735">
        <v>4</v>
      </c>
      <c r="DV735">
        <v>0.09</v>
      </c>
      <c r="DW735">
        <v>0.05</v>
      </c>
      <c r="DX735">
        <v>-19.049556097561</v>
      </c>
      <c r="DY735">
        <v>-0.0345637630661919</v>
      </c>
      <c r="DZ735">
        <v>0.0204444643206013</v>
      </c>
      <c r="EA735">
        <v>1</v>
      </c>
      <c r="EB735">
        <v>873.397363636364</v>
      </c>
      <c r="EC735">
        <v>-4.27908471057131</v>
      </c>
      <c r="ED735">
        <v>0.461801926461712</v>
      </c>
      <c r="EE735">
        <v>1</v>
      </c>
      <c r="EF735">
        <v>8.08904487804878</v>
      </c>
      <c r="EG735">
        <v>0.269775679442518</v>
      </c>
      <c r="EH735">
        <v>0.0272312266164031</v>
      </c>
      <c r="EI735">
        <v>0</v>
      </c>
      <c r="EJ735">
        <v>2</v>
      </c>
      <c r="EK735">
        <v>3</v>
      </c>
      <c r="EL735" t="s">
        <v>340</v>
      </c>
      <c r="EM735">
        <v>100</v>
      </c>
      <c r="EN735">
        <v>100</v>
      </c>
      <c r="EO735">
        <v>2.128</v>
      </c>
      <c r="EP735">
        <v>0.1301</v>
      </c>
      <c r="EQ735">
        <v>1.36772170046793</v>
      </c>
      <c r="ER735">
        <v>0.00225868272383977</v>
      </c>
      <c r="ES735">
        <v>-9.96746185667655e-07</v>
      </c>
      <c r="ET735">
        <v>2.83711317370827e-10</v>
      </c>
      <c r="EU735">
        <v>-0.063082517618382</v>
      </c>
      <c r="EV735">
        <v>-0.00217948432402501</v>
      </c>
      <c r="EW735">
        <v>0.000453263451741206</v>
      </c>
      <c r="EX735">
        <v>-1.16319206543697e-06</v>
      </c>
      <c r="EY735">
        <v>-2</v>
      </c>
      <c r="EZ735">
        <v>2196</v>
      </c>
      <c r="FA735">
        <v>1</v>
      </c>
      <c r="FB735">
        <v>25</v>
      </c>
      <c r="FC735">
        <v>24.9</v>
      </c>
      <c r="FD735">
        <v>24.8</v>
      </c>
      <c r="FE735">
        <v>18</v>
      </c>
      <c r="FF735">
        <v>954.966</v>
      </c>
      <c r="FG735">
        <v>444.174</v>
      </c>
      <c r="FH735">
        <v>47.631</v>
      </c>
      <c r="FI735">
        <v>26.566</v>
      </c>
      <c r="FJ735">
        <v>30.0007</v>
      </c>
      <c r="FK735">
        <v>26.2604</v>
      </c>
      <c r="FL735">
        <v>26.2498</v>
      </c>
      <c r="FM735">
        <v>25.5708</v>
      </c>
      <c r="FN735">
        <v>13.2604</v>
      </c>
      <c r="FO735">
        <v>2.28612</v>
      </c>
      <c r="FP735">
        <v>47.5</v>
      </c>
      <c r="FQ735">
        <v>420</v>
      </c>
      <c r="FR735">
        <v>16.123</v>
      </c>
      <c r="FS735">
        <v>101.334</v>
      </c>
      <c r="FT735">
        <v>101.923</v>
      </c>
    </row>
    <row r="736" spans="1:176">
      <c r="A736">
        <v>720</v>
      </c>
      <c r="B736">
        <v>1626127752.6</v>
      </c>
      <c r="C736">
        <v>1438.09999990463</v>
      </c>
      <c r="D736" t="s">
        <v>1734</v>
      </c>
      <c r="E736" t="s">
        <v>1735</v>
      </c>
      <c r="F736">
        <v>1</v>
      </c>
      <c r="I736">
        <v>1626127751.6</v>
      </c>
      <c r="J736">
        <f>(K736)/1000</f>
        <v>0</v>
      </c>
      <c r="K736">
        <f>1000*CC736*AI736*(BY736-BZ736)/(100*BR736*(1000-AI736*BY736))</f>
        <v>0</v>
      </c>
      <c r="L736">
        <f>CC736*AI736*(BX736-BW736*(1000-AI736*BZ736)/(1000-AI736*BY736))/(100*BR736)</f>
        <v>0</v>
      </c>
      <c r="M736">
        <f>BW736 - IF(AI736&gt;1, L736*BR736*100.0/(AK736*CK736), 0)</f>
        <v>0</v>
      </c>
      <c r="N736">
        <f>((T736-J736/2)*M736-L736)/(T736+J736/2)</f>
        <v>0</v>
      </c>
      <c r="O736">
        <f>N736*(CD736+CE736)/1000.0</f>
        <v>0</v>
      </c>
      <c r="P736">
        <f>(BW736 - IF(AI736&gt;1, L736*BR736*100.0/(AK736*CK736), 0))*(CD736+CE736)/1000.0</f>
        <v>0</v>
      </c>
      <c r="Q736">
        <f>2.0/((1/S736-1/R736)+SIGN(S736)*SQRT((1/S736-1/R736)*(1/S736-1/R736) + 4*BS736/((BS736+1)*(BS736+1))*(2*1/S736*1/R736-1/R736*1/R736)))</f>
        <v>0</v>
      </c>
      <c r="R736">
        <f>IF(LEFT(BT736,1)&lt;&gt;"0",IF(LEFT(BT736,1)="1",3.0,BU736),$D$5+$E$5*(CK736*CD736/($K$5*1000))+$F$5*(CK736*CD736/($K$5*1000))*MAX(MIN(BR736,$J$5),$I$5)*MAX(MIN(BR736,$J$5),$I$5)+$G$5*MAX(MIN(BR736,$J$5),$I$5)*(CK736*CD736/($K$5*1000))+$H$5*(CK736*CD736/($K$5*1000))*(CK736*CD736/($K$5*1000)))</f>
        <v>0</v>
      </c>
      <c r="S736">
        <f>J736*(1000-(1000*0.61365*exp(17.502*W736/(240.97+W736))/(CD736+CE736)+BY736)/2)/(1000*0.61365*exp(17.502*W736/(240.97+W736))/(CD736+CE736)-BY736)</f>
        <v>0</v>
      </c>
      <c r="T736">
        <f>1/((BS736+1)/(Q736/1.6)+1/(R736/1.37)) + BS736/((BS736+1)/(Q736/1.6) + BS736/(R736/1.37))</f>
        <v>0</v>
      </c>
      <c r="U736">
        <f>(BN736*BQ736)</f>
        <v>0</v>
      </c>
      <c r="V736">
        <f>(CF736+(U736+2*0.95*5.67E-8*(((CF736+$B$7)+273)^4-(CF736+273)^4)-44100*J736)/(1.84*29.3*R736+8*0.95*5.67E-8*(CF736+273)^3))</f>
        <v>0</v>
      </c>
      <c r="W736">
        <f>($C$7*CG736+$D$7*CH736+$E$7*V736)</f>
        <v>0</v>
      </c>
      <c r="X736">
        <f>0.61365*exp(17.502*W736/(240.97+W736))</f>
        <v>0</v>
      </c>
      <c r="Y736">
        <f>(Z736/AA736*100)</f>
        <v>0</v>
      </c>
      <c r="Z736">
        <f>BY736*(CD736+CE736)/1000</f>
        <v>0</v>
      </c>
      <c r="AA736">
        <f>0.61365*exp(17.502*CF736/(240.97+CF736))</f>
        <v>0</v>
      </c>
      <c r="AB736">
        <f>(X736-BY736*(CD736+CE736)/1000)</f>
        <v>0</v>
      </c>
      <c r="AC736">
        <f>(-J736*44100)</f>
        <v>0</v>
      </c>
      <c r="AD736">
        <f>2*29.3*R736*0.92*(CF736-W736)</f>
        <v>0</v>
      </c>
      <c r="AE736">
        <f>2*0.95*5.67E-8*(((CF736+$B$7)+273)^4-(W736+273)^4)</f>
        <v>0</v>
      </c>
      <c r="AF736">
        <f>U736+AE736+AC736+AD736</f>
        <v>0</v>
      </c>
      <c r="AG736">
        <v>3</v>
      </c>
      <c r="AH736">
        <v>0</v>
      </c>
      <c r="AI736">
        <f>IF(AG736*$H$13&gt;=AK736,1.0,(AK736/(AK736-AG736*$H$13)))</f>
        <v>0</v>
      </c>
      <c r="AJ736">
        <f>(AI736-1)*100</f>
        <v>0</v>
      </c>
      <c r="AK736">
        <f>MAX(0,($B$13+$C$13*CK736)/(1+$D$13*CK736)*CD736/(CF736+273)*$E$13)</f>
        <v>0</v>
      </c>
      <c r="AL736" t="s">
        <v>292</v>
      </c>
      <c r="AM736" t="s">
        <v>292</v>
      </c>
      <c r="AN736">
        <v>0</v>
      </c>
      <c r="AO736">
        <v>0</v>
      </c>
      <c r="AP736">
        <f>1-AN736/AO736</f>
        <v>0</v>
      </c>
      <c r="AQ736">
        <v>0</v>
      </c>
      <c r="AR736" t="s">
        <v>292</v>
      </c>
      <c r="AS736" t="s">
        <v>292</v>
      </c>
      <c r="AT736">
        <v>0</v>
      </c>
      <c r="AU736">
        <v>0</v>
      </c>
      <c r="AV736">
        <f>1-AT736/AU736</f>
        <v>0</v>
      </c>
      <c r="AW736">
        <v>0.5</v>
      </c>
      <c r="AX736">
        <f>BO736</f>
        <v>0</v>
      </c>
      <c r="AY736">
        <f>L736</f>
        <v>0</v>
      </c>
      <c r="AZ736">
        <f>AV736*AW736*AX736</f>
        <v>0</v>
      </c>
      <c r="BA736">
        <f>(AY736-AQ736)/AX736</f>
        <v>0</v>
      </c>
      <c r="BB736">
        <f>(AO736-AU736)/AU736</f>
        <v>0</v>
      </c>
      <c r="BC736">
        <f>AN736/(AP736+AN736/AU736)</f>
        <v>0</v>
      </c>
      <c r="BD736" t="s">
        <v>292</v>
      </c>
      <c r="BE736">
        <v>0</v>
      </c>
      <c r="BF736">
        <f>IF(BE736&lt;&gt;0, BE736, BC736)</f>
        <v>0</v>
      </c>
      <c r="BG736">
        <f>1-BF736/AU736</f>
        <v>0</v>
      </c>
      <c r="BH736">
        <f>(AU736-AT736)/(AU736-BF736)</f>
        <v>0</v>
      </c>
      <c r="BI736">
        <f>(AO736-AU736)/(AO736-BF736)</f>
        <v>0</v>
      </c>
      <c r="BJ736">
        <f>(AU736-AT736)/(AU736-AN736)</f>
        <v>0</v>
      </c>
      <c r="BK736">
        <f>(AO736-AU736)/(AO736-AN736)</f>
        <v>0</v>
      </c>
      <c r="BL736">
        <f>(BH736*BF736/AT736)</f>
        <v>0</v>
      </c>
      <c r="BM736">
        <f>(1-BL736)</f>
        <v>0</v>
      </c>
      <c r="BN736">
        <f>$B$11*CL736+$C$11*CM736+$F$11*CN736*(1-CQ736)</f>
        <v>0</v>
      </c>
      <c r="BO736">
        <f>BN736*BP736</f>
        <v>0</v>
      </c>
      <c r="BP736">
        <f>($B$11*$D$9+$C$11*$D$9+$F$11*((DA736+CS736)/MAX(DA736+CS736+DB736, 0.1)*$I$9+DB736/MAX(DA736+CS736+DB736, 0.1)*$J$9))/($B$11+$C$11+$F$11)</f>
        <v>0</v>
      </c>
      <c r="BQ736">
        <f>($B$11*$K$9+$C$11*$K$9+$F$11*((DA736+CS736)/MAX(DA736+CS736+DB736, 0.1)*$P$9+DB736/MAX(DA736+CS736+DB736, 0.1)*$Q$9))/($B$11+$C$11+$F$11)</f>
        <v>0</v>
      </c>
      <c r="BR736">
        <v>6</v>
      </c>
      <c r="BS736">
        <v>0.5</v>
      </c>
      <c r="BT736" t="s">
        <v>293</v>
      </c>
      <c r="BU736">
        <v>2</v>
      </c>
      <c r="BV736">
        <v>1626127751.6</v>
      </c>
      <c r="BW736">
        <v>400.916666666667</v>
      </c>
      <c r="BX736">
        <v>420.023</v>
      </c>
      <c r="BY736">
        <v>24.1669</v>
      </c>
      <c r="BZ736">
        <v>16.0223333333333</v>
      </c>
      <c r="CA736">
        <v>398.788666666667</v>
      </c>
      <c r="CB736">
        <v>24.0366333333333</v>
      </c>
      <c r="CC736">
        <v>899.930333333333</v>
      </c>
      <c r="CD736">
        <v>100.772</v>
      </c>
      <c r="CE736">
        <v>0.114669666666667</v>
      </c>
      <c r="CF736">
        <v>38.9530666666667</v>
      </c>
      <c r="CG736">
        <v>36.0160666666667</v>
      </c>
      <c r="CH736">
        <v>999.9</v>
      </c>
      <c r="CI736">
        <v>0</v>
      </c>
      <c r="CJ736">
        <v>0</v>
      </c>
      <c r="CK736">
        <v>9909.37333333333</v>
      </c>
      <c r="CL736">
        <v>0</v>
      </c>
      <c r="CM736">
        <v>0.221023</v>
      </c>
      <c r="CN736">
        <v>1460.06333333333</v>
      </c>
      <c r="CO736">
        <v>0.973002</v>
      </c>
      <c r="CP736">
        <v>0.0269982</v>
      </c>
      <c r="CQ736">
        <v>0</v>
      </c>
      <c r="CR736">
        <v>872.452</v>
      </c>
      <c r="CS736">
        <v>4.99999</v>
      </c>
      <c r="CT736">
        <v>12900.2333333333</v>
      </c>
      <c r="CU736">
        <v>12728.9</v>
      </c>
      <c r="CV736">
        <v>42.729</v>
      </c>
      <c r="CW736">
        <v>43.708</v>
      </c>
      <c r="CX736">
        <v>43.375</v>
      </c>
      <c r="CY736">
        <v>43.562</v>
      </c>
      <c r="CZ736">
        <v>45.687</v>
      </c>
      <c r="DA736">
        <v>1415.78333333333</v>
      </c>
      <c r="DB736">
        <v>39.28</v>
      </c>
      <c r="DC736">
        <v>0</v>
      </c>
      <c r="DD736">
        <v>1626127761.7</v>
      </c>
      <c r="DE736">
        <v>0</v>
      </c>
      <c r="DF736">
        <v>873.026461538462</v>
      </c>
      <c r="DG736">
        <v>-4.46153846177458</v>
      </c>
      <c r="DH736">
        <v>-46.2393162754799</v>
      </c>
      <c r="DI736">
        <v>12905.3961538462</v>
      </c>
      <c r="DJ736">
        <v>15</v>
      </c>
      <c r="DK736">
        <v>1626126261</v>
      </c>
      <c r="DL736" t="s">
        <v>294</v>
      </c>
      <c r="DM736">
        <v>1626126255</v>
      </c>
      <c r="DN736">
        <v>1626126261</v>
      </c>
      <c r="DO736">
        <v>7</v>
      </c>
      <c r="DP736">
        <v>0.339</v>
      </c>
      <c r="DQ736">
        <v>0.02</v>
      </c>
      <c r="DR736">
        <v>2.158</v>
      </c>
      <c r="DS736">
        <v>-0.064</v>
      </c>
      <c r="DT736">
        <v>420</v>
      </c>
      <c r="DU736">
        <v>4</v>
      </c>
      <c r="DV736">
        <v>0.09</v>
      </c>
      <c r="DW736">
        <v>0.05</v>
      </c>
      <c r="DX736">
        <v>-19.0519097560976</v>
      </c>
      <c r="DY736">
        <v>-0.137422996515645</v>
      </c>
      <c r="DZ736">
        <v>0.0239100836456194</v>
      </c>
      <c r="EA736">
        <v>1</v>
      </c>
      <c r="EB736">
        <v>873.245542857143</v>
      </c>
      <c r="EC736">
        <v>-4.35592954990357</v>
      </c>
      <c r="ED736">
        <v>0.488099365929117</v>
      </c>
      <c r="EE736">
        <v>1</v>
      </c>
      <c r="EF736">
        <v>8.09878951219512</v>
      </c>
      <c r="EG736">
        <v>0.269007595818823</v>
      </c>
      <c r="EH736">
        <v>0.0271528046389694</v>
      </c>
      <c r="EI736">
        <v>0</v>
      </c>
      <c r="EJ736">
        <v>2</v>
      </c>
      <c r="EK736">
        <v>3</v>
      </c>
      <c r="EL736" t="s">
        <v>340</v>
      </c>
      <c r="EM736">
        <v>100</v>
      </c>
      <c r="EN736">
        <v>100</v>
      </c>
      <c r="EO736">
        <v>2.128</v>
      </c>
      <c r="EP736">
        <v>0.1305</v>
      </c>
      <c r="EQ736">
        <v>1.36772170046793</v>
      </c>
      <c r="ER736">
        <v>0.00225868272383977</v>
      </c>
      <c r="ES736">
        <v>-9.96746185667655e-07</v>
      </c>
      <c r="ET736">
        <v>2.83711317370827e-10</v>
      </c>
      <c r="EU736">
        <v>-0.063082517618382</v>
      </c>
      <c r="EV736">
        <v>-0.00217948432402501</v>
      </c>
      <c r="EW736">
        <v>0.000453263451741206</v>
      </c>
      <c r="EX736">
        <v>-1.16319206543697e-06</v>
      </c>
      <c r="EY736">
        <v>-2</v>
      </c>
      <c r="EZ736">
        <v>2196</v>
      </c>
      <c r="FA736">
        <v>1</v>
      </c>
      <c r="FB736">
        <v>25</v>
      </c>
      <c r="FC736">
        <v>25</v>
      </c>
      <c r="FD736">
        <v>24.9</v>
      </c>
      <c r="FE736">
        <v>18</v>
      </c>
      <c r="FF736">
        <v>954.83</v>
      </c>
      <c r="FG736">
        <v>444.278</v>
      </c>
      <c r="FH736">
        <v>47.6476</v>
      </c>
      <c r="FI736">
        <v>26.5693</v>
      </c>
      <c r="FJ736">
        <v>30.0007</v>
      </c>
      <c r="FK736">
        <v>26.2632</v>
      </c>
      <c r="FL736">
        <v>26.253</v>
      </c>
      <c r="FM736">
        <v>25.5712</v>
      </c>
      <c r="FN736">
        <v>13.2604</v>
      </c>
      <c r="FO736">
        <v>2.67029</v>
      </c>
      <c r="FP736">
        <v>47.5</v>
      </c>
      <c r="FQ736">
        <v>420</v>
      </c>
      <c r="FR736">
        <v>16.1117</v>
      </c>
      <c r="FS736">
        <v>101.335</v>
      </c>
      <c r="FT736">
        <v>101.922</v>
      </c>
    </row>
    <row r="737" spans="1:176">
      <c r="A737">
        <v>721</v>
      </c>
      <c r="B737">
        <v>1626127754.6</v>
      </c>
      <c r="C737">
        <v>1440.09999990463</v>
      </c>
      <c r="D737" t="s">
        <v>1736</v>
      </c>
      <c r="E737" t="s">
        <v>1737</v>
      </c>
      <c r="F737">
        <v>1</v>
      </c>
      <c r="I737">
        <v>1626127753.6</v>
      </c>
      <c r="J737">
        <f>(K737)/1000</f>
        <v>0</v>
      </c>
      <c r="K737">
        <f>1000*CC737*AI737*(BY737-BZ737)/(100*BR737*(1000-AI737*BY737))</f>
        <v>0</v>
      </c>
      <c r="L737">
        <f>CC737*AI737*(BX737-BW737*(1000-AI737*BZ737)/(1000-AI737*BY737))/(100*BR737)</f>
        <v>0</v>
      </c>
      <c r="M737">
        <f>BW737 - IF(AI737&gt;1, L737*BR737*100.0/(AK737*CK737), 0)</f>
        <v>0</v>
      </c>
      <c r="N737">
        <f>((T737-J737/2)*M737-L737)/(T737+J737/2)</f>
        <v>0</v>
      </c>
      <c r="O737">
        <f>N737*(CD737+CE737)/1000.0</f>
        <v>0</v>
      </c>
      <c r="P737">
        <f>(BW737 - IF(AI737&gt;1, L737*BR737*100.0/(AK737*CK737), 0))*(CD737+CE737)/1000.0</f>
        <v>0</v>
      </c>
      <c r="Q737">
        <f>2.0/((1/S737-1/R737)+SIGN(S737)*SQRT((1/S737-1/R737)*(1/S737-1/R737) + 4*BS737/((BS737+1)*(BS737+1))*(2*1/S737*1/R737-1/R737*1/R737)))</f>
        <v>0</v>
      </c>
      <c r="R737">
        <f>IF(LEFT(BT737,1)&lt;&gt;"0",IF(LEFT(BT737,1)="1",3.0,BU737),$D$5+$E$5*(CK737*CD737/($K$5*1000))+$F$5*(CK737*CD737/($K$5*1000))*MAX(MIN(BR737,$J$5),$I$5)*MAX(MIN(BR737,$J$5),$I$5)+$G$5*MAX(MIN(BR737,$J$5),$I$5)*(CK737*CD737/($K$5*1000))+$H$5*(CK737*CD737/($K$5*1000))*(CK737*CD737/($K$5*1000)))</f>
        <v>0</v>
      </c>
      <c r="S737">
        <f>J737*(1000-(1000*0.61365*exp(17.502*W737/(240.97+W737))/(CD737+CE737)+BY737)/2)/(1000*0.61365*exp(17.502*W737/(240.97+W737))/(CD737+CE737)-BY737)</f>
        <v>0</v>
      </c>
      <c r="T737">
        <f>1/((BS737+1)/(Q737/1.6)+1/(R737/1.37)) + BS737/((BS737+1)/(Q737/1.6) + BS737/(R737/1.37))</f>
        <v>0</v>
      </c>
      <c r="U737">
        <f>(BN737*BQ737)</f>
        <v>0</v>
      </c>
      <c r="V737">
        <f>(CF737+(U737+2*0.95*5.67E-8*(((CF737+$B$7)+273)^4-(CF737+273)^4)-44100*J737)/(1.84*29.3*R737+8*0.95*5.67E-8*(CF737+273)^3))</f>
        <v>0</v>
      </c>
      <c r="W737">
        <f>($C$7*CG737+$D$7*CH737+$E$7*V737)</f>
        <v>0</v>
      </c>
      <c r="X737">
        <f>0.61365*exp(17.502*W737/(240.97+W737))</f>
        <v>0</v>
      </c>
      <c r="Y737">
        <f>(Z737/AA737*100)</f>
        <v>0</v>
      </c>
      <c r="Z737">
        <f>BY737*(CD737+CE737)/1000</f>
        <v>0</v>
      </c>
      <c r="AA737">
        <f>0.61365*exp(17.502*CF737/(240.97+CF737))</f>
        <v>0</v>
      </c>
      <c r="AB737">
        <f>(X737-BY737*(CD737+CE737)/1000)</f>
        <v>0</v>
      </c>
      <c r="AC737">
        <f>(-J737*44100)</f>
        <v>0</v>
      </c>
      <c r="AD737">
        <f>2*29.3*R737*0.92*(CF737-W737)</f>
        <v>0</v>
      </c>
      <c r="AE737">
        <f>2*0.95*5.67E-8*(((CF737+$B$7)+273)^4-(W737+273)^4)</f>
        <v>0</v>
      </c>
      <c r="AF737">
        <f>U737+AE737+AC737+AD737</f>
        <v>0</v>
      </c>
      <c r="AG737">
        <v>4</v>
      </c>
      <c r="AH737">
        <v>0</v>
      </c>
      <c r="AI737">
        <f>IF(AG737*$H$13&gt;=AK737,1.0,(AK737/(AK737-AG737*$H$13)))</f>
        <v>0</v>
      </c>
      <c r="AJ737">
        <f>(AI737-1)*100</f>
        <v>0</v>
      </c>
      <c r="AK737">
        <f>MAX(0,($B$13+$C$13*CK737)/(1+$D$13*CK737)*CD737/(CF737+273)*$E$13)</f>
        <v>0</v>
      </c>
      <c r="AL737" t="s">
        <v>292</v>
      </c>
      <c r="AM737" t="s">
        <v>292</v>
      </c>
      <c r="AN737">
        <v>0</v>
      </c>
      <c r="AO737">
        <v>0</v>
      </c>
      <c r="AP737">
        <f>1-AN737/AO737</f>
        <v>0</v>
      </c>
      <c r="AQ737">
        <v>0</v>
      </c>
      <c r="AR737" t="s">
        <v>292</v>
      </c>
      <c r="AS737" t="s">
        <v>292</v>
      </c>
      <c r="AT737">
        <v>0</v>
      </c>
      <c r="AU737">
        <v>0</v>
      </c>
      <c r="AV737">
        <f>1-AT737/AU737</f>
        <v>0</v>
      </c>
      <c r="AW737">
        <v>0.5</v>
      </c>
      <c r="AX737">
        <f>BO737</f>
        <v>0</v>
      </c>
      <c r="AY737">
        <f>L737</f>
        <v>0</v>
      </c>
      <c r="AZ737">
        <f>AV737*AW737*AX737</f>
        <v>0</v>
      </c>
      <c r="BA737">
        <f>(AY737-AQ737)/AX737</f>
        <v>0</v>
      </c>
      <c r="BB737">
        <f>(AO737-AU737)/AU737</f>
        <v>0</v>
      </c>
      <c r="BC737">
        <f>AN737/(AP737+AN737/AU737)</f>
        <v>0</v>
      </c>
      <c r="BD737" t="s">
        <v>292</v>
      </c>
      <c r="BE737">
        <v>0</v>
      </c>
      <c r="BF737">
        <f>IF(BE737&lt;&gt;0, BE737, BC737)</f>
        <v>0</v>
      </c>
      <c r="BG737">
        <f>1-BF737/AU737</f>
        <v>0</v>
      </c>
      <c r="BH737">
        <f>(AU737-AT737)/(AU737-BF737)</f>
        <v>0</v>
      </c>
      <c r="BI737">
        <f>(AO737-AU737)/(AO737-BF737)</f>
        <v>0</v>
      </c>
      <c r="BJ737">
        <f>(AU737-AT737)/(AU737-AN737)</f>
        <v>0</v>
      </c>
      <c r="BK737">
        <f>(AO737-AU737)/(AO737-AN737)</f>
        <v>0</v>
      </c>
      <c r="BL737">
        <f>(BH737*BF737/AT737)</f>
        <v>0</v>
      </c>
      <c r="BM737">
        <f>(1-BL737)</f>
        <v>0</v>
      </c>
      <c r="BN737">
        <f>$B$11*CL737+$C$11*CM737+$F$11*CN737*(1-CQ737)</f>
        <v>0</v>
      </c>
      <c r="BO737">
        <f>BN737*BP737</f>
        <v>0</v>
      </c>
      <c r="BP737">
        <f>($B$11*$D$9+$C$11*$D$9+$F$11*((DA737+CS737)/MAX(DA737+CS737+DB737, 0.1)*$I$9+DB737/MAX(DA737+CS737+DB737, 0.1)*$J$9))/($B$11+$C$11+$F$11)</f>
        <v>0</v>
      </c>
      <c r="BQ737">
        <f>($B$11*$K$9+$C$11*$K$9+$F$11*((DA737+CS737)/MAX(DA737+CS737+DB737, 0.1)*$P$9+DB737/MAX(DA737+CS737+DB737, 0.1)*$Q$9))/($B$11+$C$11+$F$11)</f>
        <v>0</v>
      </c>
      <c r="BR737">
        <v>6</v>
      </c>
      <c r="BS737">
        <v>0.5</v>
      </c>
      <c r="BT737" t="s">
        <v>293</v>
      </c>
      <c r="BU737">
        <v>2</v>
      </c>
      <c r="BV737">
        <v>1626127753.6</v>
      </c>
      <c r="BW737">
        <v>400.889</v>
      </c>
      <c r="BX737">
        <v>419.965</v>
      </c>
      <c r="BY737">
        <v>24.1912333333333</v>
      </c>
      <c r="BZ737">
        <v>16.0455</v>
      </c>
      <c r="CA737">
        <v>398.761333333333</v>
      </c>
      <c r="CB737">
        <v>24.0606</v>
      </c>
      <c r="CC737">
        <v>899.896333333333</v>
      </c>
      <c r="CD737">
        <v>100.772333333333</v>
      </c>
      <c r="CE737">
        <v>0.115102</v>
      </c>
      <c r="CF737">
        <v>38.9670666666667</v>
      </c>
      <c r="CG737">
        <v>36.0297333333333</v>
      </c>
      <c r="CH737">
        <v>999.9</v>
      </c>
      <c r="CI737">
        <v>0</v>
      </c>
      <c r="CJ737">
        <v>0</v>
      </c>
      <c r="CK737">
        <v>9923.95666666667</v>
      </c>
      <c r="CL737">
        <v>0</v>
      </c>
      <c r="CM737">
        <v>0.221023</v>
      </c>
      <c r="CN737">
        <v>1459.97333333333</v>
      </c>
      <c r="CO737">
        <v>0.973000333333333</v>
      </c>
      <c r="CP737">
        <v>0.0269997666666667</v>
      </c>
      <c r="CQ737">
        <v>0</v>
      </c>
      <c r="CR737">
        <v>872.546666666667</v>
      </c>
      <c r="CS737">
        <v>4.99999</v>
      </c>
      <c r="CT737">
        <v>12898</v>
      </c>
      <c r="CU737">
        <v>12728.1333333333</v>
      </c>
      <c r="CV737">
        <v>42.75</v>
      </c>
      <c r="CW737">
        <v>43.75</v>
      </c>
      <c r="CX737">
        <v>43.375</v>
      </c>
      <c r="CY737">
        <v>43.562</v>
      </c>
      <c r="CZ737">
        <v>45.708</v>
      </c>
      <c r="DA737">
        <v>1415.69333333333</v>
      </c>
      <c r="DB737">
        <v>39.28</v>
      </c>
      <c r="DC737">
        <v>0</v>
      </c>
      <c r="DD737">
        <v>1626127764.1</v>
      </c>
      <c r="DE737">
        <v>0</v>
      </c>
      <c r="DF737">
        <v>872.872884615385</v>
      </c>
      <c r="DG737">
        <v>-4.48509400935343</v>
      </c>
      <c r="DH737">
        <v>-48.3521367620443</v>
      </c>
      <c r="DI737">
        <v>12903.5423076923</v>
      </c>
      <c r="DJ737">
        <v>15</v>
      </c>
      <c r="DK737">
        <v>1626126261</v>
      </c>
      <c r="DL737" t="s">
        <v>294</v>
      </c>
      <c r="DM737">
        <v>1626126255</v>
      </c>
      <c r="DN737">
        <v>1626126261</v>
      </c>
      <c r="DO737">
        <v>7</v>
      </c>
      <c r="DP737">
        <v>0.339</v>
      </c>
      <c r="DQ737">
        <v>0.02</v>
      </c>
      <c r="DR737">
        <v>2.158</v>
      </c>
      <c r="DS737">
        <v>-0.064</v>
      </c>
      <c r="DT737">
        <v>420</v>
      </c>
      <c r="DU737">
        <v>4</v>
      </c>
      <c r="DV737">
        <v>0.09</v>
      </c>
      <c r="DW737">
        <v>0.05</v>
      </c>
      <c r="DX737">
        <v>-19.0572341463415</v>
      </c>
      <c r="DY737">
        <v>-0.15823693379789</v>
      </c>
      <c r="DZ737">
        <v>0.0254272813903772</v>
      </c>
      <c r="EA737">
        <v>1</v>
      </c>
      <c r="EB737">
        <v>873.126705882353</v>
      </c>
      <c r="EC737">
        <v>-4.2795222802069</v>
      </c>
      <c r="ED737">
        <v>0.472634203126895</v>
      </c>
      <c r="EE737">
        <v>1</v>
      </c>
      <c r="EF737">
        <v>8.1071812195122</v>
      </c>
      <c r="EG737">
        <v>0.264512822299657</v>
      </c>
      <c r="EH737">
        <v>0.0267443289812836</v>
      </c>
      <c r="EI737">
        <v>0</v>
      </c>
      <c r="EJ737">
        <v>2</v>
      </c>
      <c r="EK737">
        <v>3</v>
      </c>
      <c r="EL737" t="s">
        <v>340</v>
      </c>
      <c r="EM737">
        <v>100</v>
      </c>
      <c r="EN737">
        <v>100</v>
      </c>
      <c r="EO737">
        <v>2.128</v>
      </c>
      <c r="EP737">
        <v>0.1309</v>
      </c>
      <c r="EQ737">
        <v>1.36772170046793</v>
      </c>
      <c r="ER737">
        <v>0.00225868272383977</v>
      </c>
      <c r="ES737">
        <v>-9.96746185667655e-07</v>
      </c>
      <c r="ET737">
        <v>2.83711317370827e-10</v>
      </c>
      <c r="EU737">
        <v>-0.063082517618382</v>
      </c>
      <c r="EV737">
        <v>-0.00217948432402501</v>
      </c>
      <c r="EW737">
        <v>0.000453263451741206</v>
      </c>
      <c r="EX737">
        <v>-1.16319206543697e-06</v>
      </c>
      <c r="EY737">
        <v>-2</v>
      </c>
      <c r="EZ737">
        <v>2196</v>
      </c>
      <c r="FA737">
        <v>1</v>
      </c>
      <c r="FB737">
        <v>25</v>
      </c>
      <c r="FC737">
        <v>25</v>
      </c>
      <c r="FD737">
        <v>24.9</v>
      </c>
      <c r="FE737">
        <v>18</v>
      </c>
      <c r="FF737">
        <v>954.648</v>
      </c>
      <c r="FG737">
        <v>444.24</v>
      </c>
      <c r="FH737">
        <v>47.6648</v>
      </c>
      <c r="FI737">
        <v>26.5727</v>
      </c>
      <c r="FJ737">
        <v>30.0005</v>
      </c>
      <c r="FK737">
        <v>26.2663</v>
      </c>
      <c r="FL737">
        <v>26.2558</v>
      </c>
      <c r="FM737">
        <v>25.5725</v>
      </c>
      <c r="FN737">
        <v>13.2604</v>
      </c>
      <c r="FO737">
        <v>2.67029</v>
      </c>
      <c r="FP737">
        <v>47.5</v>
      </c>
      <c r="FQ737">
        <v>420</v>
      </c>
      <c r="FR737">
        <v>16.0981</v>
      </c>
      <c r="FS737">
        <v>101.334</v>
      </c>
      <c r="FT737">
        <v>101.921</v>
      </c>
    </row>
    <row r="738" spans="1:176">
      <c r="A738">
        <v>722</v>
      </c>
      <c r="B738">
        <v>1626127756.6</v>
      </c>
      <c r="C738">
        <v>1442.09999990463</v>
      </c>
      <c r="D738" t="s">
        <v>1738</v>
      </c>
      <c r="E738" t="s">
        <v>1739</v>
      </c>
      <c r="F738">
        <v>1</v>
      </c>
      <c r="I738">
        <v>1626127755.6</v>
      </c>
      <c r="J738">
        <f>(K738)/1000</f>
        <v>0</v>
      </c>
      <c r="K738">
        <f>1000*CC738*AI738*(BY738-BZ738)/(100*BR738*(1000-AI738*BY738))</f>
        <v>0</v>
      </c>
      <c r="L738">
        <f>CC738*AI738*(BX738-BW738*(1000-AI738*BZ738)/(1000-AI738*BY738))/(100*BR738)</f>
        <v>0</v>
      </c>
      <c r="M738">
        <f>BW738 - IF(AI738&gt;1, L738*BR738*100.0/(AK738*CK738), 0)</f>
        <v>0</v>
      </c>
      <c r="N738">
        <f>((T738-J738/2)*M738-L738)/(T738+J738/2)</f>
        <v>0</v>
      </c>
      <c r="O738">
        <f>N738*(CD738+CE738)/1000.0</f>
        <v>0</v>
      </c>
      <c r="P738">
        <f>(BW738 - IF(AI738&gt;1, L738*BR738*100.0/(AK738*CK738), 0))*(CD738+CE738)/1000.0</f>
        <v>0</v>
      </c>
      <c r="Q738">
        <f>2.0/((1/S738-1/R738)+SIGN(S738)*SQRT((1/S738-1/R738)*(1/S738-1/R738) + 4*BS738/((BS738+1)*(BS738+1))*(2*1/S738*1/R738-1/R738*1/R738)))</f>
        <v>0</v>
      </c>
      <c r="R738">
        <f>IF(LEFT(BT738,1)&lt;&gt;"0",IF(LEFT(BT738,1)="1",3.0,BU738),$D$5+$E$5*(CK738*CD738/($K$5*1000))+$F$5*(CK738*CD738/($K$5*1000))*MAX(MIN(BR738,$J$5),$I$5)*MAX(MIN(BR738,$J$5),$I$5)+$G$5*MAX(MIN(BR738,$J$5),$I$5)*(CK738*CD738/($K$5*1000))+$H$5*(CK738*CD738/($K$5*1000))*(CK738*CD738/($K$5*1000)))</f>
        <v>0</v>
      </c>
      <c r="S738">
        <f>J738*(1000-(1000*0.61365*exp(17.502*W738/(240.97+W738))/(CD738+CE738)+BY738)/2)/(1000*0.61365*exp(17.502*W738/(240.97+W738))/(CD738+CE738)-BY738)</f>
        <v>0</v>
      </c>
      <c r="T738">
        <f>1/((BS738+1)/(Q738/1.6)+1/(R738/1.37)) + BS738/((BS738+1)/(Q738/1.6) + BS738/(R738/1.37))</f>
        <v>0</v>
      </c>
      <c r="U738">
        <f>(BN738*BQ738)</f>
        <v>0</v>
      </c>
      <c r="V738">
        <f>(CF738+(U738+2*0.95*5.67E-8*(((CF738+$B$7)+273)^4-(CF738+273)^4)-44100*J738)/(1.84*29.3*R738+8*0.95*5.67E-8*(CF738+273)^3))</f>
        <v>0</v>
      </c>
      <c r="W738">
        <f>($C$7*CG738+$D$7*CH738+$E$7*V738)</f>
        <v>0</v>
      </c>
      <c r="X738">
        <f>0.61365*exp(17.502*W738/(240.97+W738))</f>
        <v>0</v>
      </c>
      <c r="Y738">
        <f>(Z738/AA738*100)</f>
        <v>0</v>
      </c>
      <c r="Z738">
        <f>BY738*(CD738+CE738)/1000</f>
        <v>0</v>
      </c>
      <c r="AA738">
        <f>0.61365*exp(17.502*CF738/(240.97+CF738))</f>
        <v>0</v>
      </c>
      <c r="AB738">
        <f>(X738-BY738*(CD738+CE738)/1000)</f>
        <v>0</v>
      </c>
      <c r="AC738">
        <f>(-J738*44100)</f>
        <v>0</v>
      </c>
      <c r="AD738">
        <f>2*29.3*R738*0.92*(CF738-W738)</f>
        <v>0</v>
      </c>
      <c r="AE738">
        <f>2*0.95*5.67E-8*(((CF738+$B$7)+273)^4-(W738+273)^4)</f>
        <v>0</v>
      </c>
      <c r="AF738">
        <f>U738+AE738+AC738+AD738</f>
        <v>0</v>
      </c>
      <c r="AG738">
        <v>4</v>
      </c>
      <c r="AH738">
        <v>0</v>
      </c>
      <c r="AI738">
        <f>IF(AG738*$H$13&gt;=AK738,1.0,(AK738/(AK738-AG738*$H$13)))</f>
        <v>0</v>
      </c>
      <c r="AJ738">
        <f>(AI738-1)*100</f>
        <v>0</v>
      </c>
      <c r="AK738">
        <f>MAX(0,($B$13+$C$13*CK738)/(1+$D$13*CK738)*CD738/(CF738+273)*$E$13)</f>
        <v>0</v>
      </c>
      <c r="AL738" t="s">
        <v>292</v>
      </c>
      <c r="AM738" t="s">
        <v>292</v>
      </c>
      <c r="AN738">
        <v>0</v>
      </c>
      <c r="AO738">
        <v>0</v>
      </c>
      <c r="AP738">
        <f>1-AN738/AO738</f>
        <v>0</v>
      </c>
      <c r="AQ738">
        <v>0</v>
      </c>
      <c r="AR738" t="s">
        <v>292</v>
      </c>
      <c r="AS738" t="s">
        <v>292</v>
      </c>
      <c r="AT738">
        <v>0</v>
      </c>
      <c r="AU738">
        <v>0</v>
      </c>
      <c r="AV738">
        <f>1-AT738/AU738</f>
        <v>0</v>
      </c>
      <c r="AW738">
        <v>0.5</v>
      </c>
      <c r="AX738">
        <f>BO738</f>
        <v>0</v>
      </c>
      <c r="AY738">
        <f>L738</f>
        <v>0</v>
      </c>
      <c r="AZ738">
        <f>AV738*AW738*AX738</f>
        <v>0</v>
      </c>
      <c r="BA738">
        <f>(AY738-AQ738)/AX738</f>
        <v>0</v>
      </c>
      <c r="BB738">
        <f>(AO738-AU738)/AU738</f>
        <v>0</v>
      </c>
      <c r="BC738">
        <f>AN738/(AP738+AN738/AU738)</f>
        <v>0</v>
      </c>
      <c r="BD738" t="s">
        <v>292</v>
      </c>
      <c r="BE738">
        <v>0</v>
      </c>
      <c r="BF738">
        <f>IF(BE738&lt;&gt;0, BE738, BC738)</f>
        <v>0</v>
      </c>
      <c r="BG738">
        <f>1-BF738/AU738</f>
        <v>0</v>
      </c>
      <c r="BH738">
        <f>(AU738-AT738)/(AU738-BF738)</f>
        <v>0</v>
      </c>
      <c r="BI738">
        <f>(AO738-AU738)/(AO738-BF738)</f>
        <v>0</v>
      </c>
      <c r="BJ738">
        <f>(AU738-AT738)/(AU738-AN738)</f>
        <v>0</v>
      </c>
      <c r="BK738">
        <f>(AO738-AU738)/(AO738-AN738)</f>
        <v>0</v>
      </c>
      <c r="BL738">
        <f>(BH738*BF738/AT738)</f>
        <v>0</v>
      </c>
      <c r="BM738">
        <f>(1-BL738)</f>
        <v>0</v>
      </c>
      <c r="BN738">
        <f>$B$11*CL738+$C$11*CM738+$F$11*CN738*(1-CQ738)</f>
        <v>0</v>
      </c>
      <c r="BO738">
        <f>BN738*BP738</f>
        <v>0</v>
      </c>
      <c r="BP738">
        <f>($B$11*$D$9+$C$11*$D$9+$F$11*((DA738+CS738)/MAX(DA738+CS738+DB738, 0.1)*$I$9+DB738/MAX(DA738+CS738+DB738, 0.1)*$J$9))/($B$11+$C$11+$F$11)</f>
        <v>0</v>
      </c>
      <c r="BQ738">
        <f>($B$11*$K$9+$C$11*$K$9+$F$11*((DA738+CS738)/MAX(DA738+CS738+DB738, 0.1)*$P$9+DB738/MAX(DA738+CS738+DB738, 0.1)*$Q$9))/($B$11+$C$11+$F$11)</f>
        <v>0</v>
      </c>
      <c r="BR738">
        <v>6</v>
      </c>
      <c r="BS738">
        <v>0.5</v>
      </c>
      <c r="BT738" t="s">
        <v>293</v>
      </c>
      <c r="BU738">
        <v>2</v>
      </c>
      <c r="BV738">
        <v>1626127755.6</v>
      </c>
      <c r="BW738">
        <v>400.862333333333</v>
      </c>
      <c r="BX738">
        <v>419.943</v>
      </c>
      <c r="BY738">
        <v>24.2180333333333</v>
      </c>
      <c r="BZ738">
        <v>16.0564333333333</v>
      </c>
      <c r="CA738">
        <v>398.734666666667</v>
      </c>
      <c r="CB738">
        <v>24.0869</v>
      </c>
      <c r="CC738">
        <v>899.98</v>
      </c>
      <c r="CD738">
        <v>100.771666666667</v>
      </c>
      <c r="CE738">
        <v>0.115258666666667</v>
      </c>
      <c r="CF738">
        <v>38.9783666666667</v>
      </c>
      <c r="CG738">
        <v>36.0439</v>
      </c>
      <c r="CH738">
        <v>999.9</v>
      </c>
      <c r="CI738">
        <v>0</v>
      </c>
      <c r="CJ738">
        <v>0</v>
      </c>
      <c r="CK738">
        <v>9992.08</v>
      </c>
      <c r="CL738">
        <v>0</v>
      </c>
      <c r="CM738">
        <v>0.221023</v>
      </c>
      <c r="CN738">
        <v>1460.06</v>
      </c>
      <c r="CO738">
        <v>0.973002</v>
      </c>
      <c r="CP738">
        <v>0.0269982</v>
      </c>
      <c r="CQ738">
        <v>0</v>
      </c>
      <c r="CR738">
        <v>872.169</v>
      </c>
      <c r="CS738">
        <v>4.99999</v>
      </c>
      <c r="CT738">
        <v>12898.4</v>
      </c>
      <c r="CU738">
        <v>12728.9</v>
      </c>
      <c r="CV738">
        <v>42.75</v>
      </c>
      <c r="CW738">
        <v>43.708</v>
      </c>
      <c r="CX738">
        <v>43.375</v>
      </c>
      <c r="CY738">
        <v>43.562</v>
      </c>
      <c r="CZ738">
        <v>45.75</v>
      </c>
      <c r="DA738">
        <v>1415.78</v>
      </c>
      <c r="DB738">
        <v>39.28</v>
      </c>
      <c r="DC738">
        <v>0</v>
      </c>
      <c r="DD738">
        <v>1626127765.9</v>
      </c>
      <c r="DE738">
        <v>0</v>
      </c>
      <c r="DF738">
        <v>872.71728</v>
      </c>
      <c r="DG738">
        <v>-4.17946152153905</v>
      </c>
      <c r="DH738">
        <v>-48.4769230412134</v>
      </c>
      <c r="DI738">
        <v>12901.988</v>
      </c>
      <c r="DJ738">
        <v>15</v>
      </c>
      <c r="DK738">
        <v>1626126261</v>
      </c>
      <c r="DL738" t="s">
        <v>294</v>
      </c>
      <c r="DM738">
        <v>1626126255</v>
      </c>
      <c r="DN738">
        <v>1626126261</v>
      </c>
      <c r="DO738">
        <v>7</v>
      </c>
      <c r="DP738">
        <v>0.339</v>
      </c>
      <c r="DQ738">
        <v>0.02</v>
      </c>
      <c r="DR738">
        <v>2.158</v>
      </c>
      <c r="DS738">
        <v>-0.064</v>
      </c>
      <c r="DT738">
        <v>420</v>
      </c>
      <c r="DU738">
        <v>4</v>
      </c>
      <c r="DV738">
        <v>0.09</v>
      </c>
      <c r="DW738">
        <v>0.05</v>
      </c>
      <c r="DX738">
        <v>-19.0632268292683</v>
      </c>
      <c r="DY738">
        <v>-0.130200000000021</v>
      </c>
      <c r="DZ738">
        <v>0.0238353603316918</v>
      </c>
      <c r="EA738">
        <v>1</v>
      </c>
      <c r="EB738">
        <v>872.976272727273</v>
      </c>
      <c r="EC738">
        <v>-4.51324497141569</v>
      </c>
      <c r="ED738">
        <v>0.479256322430417</v>
      </c>
      <c r="EE738">
        <v>1</v>
      </c>
      <c r="EF738">
        <v>8.11490585365854</v>
      </c>
      <c r="EG738">
        <v>0.27761163763067</v>
      </c>
      <c r="EH738">
        <v>0.0278381390406557</v>
      </c>
      <c r="EI738">
        <v>0</v>
      </c>
      <c r="EJ738">
        <v>2</v>
      </c>
      <c r="EK738">
        <v>3</v>
      </c>
      <c r="EL738" t="s">
        <v>340</v>
      </c>
      <c r="EM738">
        <v>100</v>
      </c>
      <c r="EN738">
        <v>100</v>
      </c>
      <c r="EO738">
        <v>2.128</v>
      </c>
      <c r="EP738">
        <v>0.1313</v>
      </c>
      <c r="EQ738">
        <v>1.36772170046793</v>
      </c>
      <c r="ER738">
        <v>0.00225868272383977</v>
      </c>
      <c r="ES738">
        <v>-9.96746185667655e-07</v>
      </c>
      <c r="ET738">
        <v>2.83711317370827e-10</v>
      </c>
      <c r="EU738">
        <v>-0.063082517618382</v>
      </c>
      <c r="EV738">
        <v>-0.00217948432402501</v>
      </c>
      <c r="EW738">
        <v>0.000453263451741206</v>
      </c>
      <c r="EX738">
        <v>-1.16319206543697e-06</v>
      </c>
      <c r="EY738">
        <v>-2</v>
      </c>
      <c r="EZ738">
        <v>2196</v>
      </c>
      <c r="FA738">
        <v>1</v>
      </c>
      <c r="FB738">
        <v>25</v>
      </c>
      <c r="FC738">
        <v>25</v>
      </c>
      <c r="FD738">
        <v>24.9</v>
      </c>
      <c r="FE738">
        <v>18</v>
      </c>
      <c r="FF738">
        <v>954.122</v>
      </c>
      <c r="FG738">
        <v>444.079</v>
      </c>
      <c r="FH738">
        <v>47.6819</v>
      </c>
      <c r="FI738">
        <v>26.5755</v>
      </c>
      <c r="FJ738">
        <v>30.0007</v>
      </c>
      <c r="FK738">
        <v>26.2693</v>
      </c>
      <c r="FL738">
        <v>26.2586</v>
      </c>
      <c r="FM738">
        <v>25.5721</v>
      </c>
      <c r="FN738">
        <v>13.2604</v>
      </c>
      <c r="FO738">
        <v>2.67029</v>
      </c>
      <c r="FP738">
        <v>47.5</v>
      </c>
      <c r="FQ738">
        <v>420</v>
      </c>
      <c r="FR738">
        <v>16.0981</v>
      </c>
      <c r="FS738">
        <v>101.333</v>
      </c>
      <c r="FT738">
        <v>101.92</v>
      </c>
    </row>
    <row r="739" spans="1:176">
      <c r="A739">
        <v>723</v>
      </c>
      <c r="B739">
        <v>1626127758.6</v>
      </c>
      <c r="C739">
        <v>1444.09999990463</v>
      </c>
      <c r="D739" t="s">
        <v>1740</v>
      </c>
      <c r="E739" t="s">
        <v>1741</v>
      </c>
      <c r="F739">
        <v>1</v>
      </c>
      <c r="I739">
        <v>1626127757.6</v>
      </c>
      <c r="J739">
        <f>(K739)/1000</f>
        <v>0</v>
      </c>
      <c r="K739">
        <f>1000*CC739*AI739*(BY739-BZ739)/(100*BR739*(1000-AI739*BY739))</f>
        <v>0</v>
      </c>
      <c r="L739">
        <f>CC739*AI739*(BX739-BW739*(1000-AI739*BZ739)/(1000-AI739*BY739))/(100*BR739)</f>
        <v>0</v>
      </c>
      <c r="M739">
        <f>BW739 - IF(AI739&gt;1, L739*BR739*100.0/(AK739*CK739), 0)</f>
        <v>0</v>
      </c>
      <c r="N739">
        <f>((T739-J739/2)*M739-L739)/(T739+J739/2)</f>
        <v>0</v>
      </c>
      <c r="O739">
        <f>N739*(CD739+CE739)/1000.0</f>
        <v>0</v>
      </c>
      <c r="P739">
        <f>(BW739 - IF(AI739&gt;1, L739*BR739*100.0/(AK739*CK739), 0))*(CD739+CE739)/1000.0</f>
        <v>0</v>
      </c>
      <c r="Q739">
        <f>2.0/((1/S739-1/R739)+SIGN(S739)*SQRT((1/S739-1/R739)*(1/S739-1/R739) + 4*BS739/((BS739+1)*(BS739+1))*(2*1/S739*1/R739-1/R739*1/R739)))</f>
        <v>0</v>
      </c>
      <c r="R739">
        <f>IF(LEFT(BT739,1)&lt;&gt;"0",IF(LEFT(BT739,1)="1",3.0,BU739),$D$5+$E$5*(CK739*CD739/($K$5*1000))+$F$5*(CK739*CD739/($K$5*1000))*MAX(MIN(BR739,$J$5),$I$5)*MAX(MIN(BR739,$J$5),$I$5)+$G$5*MAX(MIN(BR739,$J$5),$I$5)*(CK739*CD739/($K$5*1000))+$H$5*(CK739*CD739/($K$5*1000))*(CK739*CD739/($K$5*1000)))</f>
        <v>0</v>
      </c>
      <c r="S739">
        <f>J739*(1000-(1000*0.61365*exp(17.502*W739/(240.97+W739))/(CD739+CE739)+BY739)/2)/(1000*0.61365*exp(17.502*W739/(240.97+W739))/(CD739+CE739)-BY739)</f>
        <v>0</v>
      </c>
      <c r="T739">
        <f>1/((BS739+1)/(Q739/1.6)+1/(R739/1.37)) + BS739/((BS739+1)/(Q739/1.6) + BS739/(R739/1.37))</f>
        <v>0</v>
      </c>
      <c r="U739">
        <f>(BN739*BQ739)</f>
        <v>0</v>
      </c>
      <c r="V739">
        <f>(CF739+(U739+2*0.95*5.67E-8*(((CF739+$B$7)+273)^4-(CF739+273)^4)-44100*J739)/(1.84*29.3*R739+8*0.95*5.67E-8*(CF739+273)^3))</f>
        <v>0</v>
      </c>
      <c r="W739">
        <f>($C$7*CG739+$D$7*CH739+$E$7*V739)</f>
        <v>0</v>
      </c>
      <c r="X739">
        <f>0.61365*exp(17.502*W739/(240.97+W739))</f>
        <v>0</v>
      </c>
      <c r="Y739">
        <f>(Z739/AA739*100)</f>
        <v>0</v>
      </c>
      <c r="Z739">
        <f>BY739*(CD739+CE739)/1000</f>
        <v>0</v>
      </c>
      <c r="AA739">
        <f>0.61365*exp(17.502*CF739/(240.97+CF739))</f>
        <v>0</v>
      </c>
      <c r="AB739">
        <f>(X739-BY739*(CD739+CE739)/1000)</f>
        <v>0</v>
      </c>
      <c r="AC739">
        <f>(-J739*44100)</f>
        <v>0</v>
      </c>
      <c r="AD739">
        <f>2*29.3*R739*0.92*(CF739-W739)</f>
        <v>0</v>
      </c>
      <c r="AE739">
        <f>2*0.95*5.67E-8*(((CF739+$B$7)+273)^4-(W739+273)^4)</f>
        <v>0</v>
      </c>
      <c r="AF739">
        <f>U739+AE739+AC739+AD739</f>
        <v>0</v>
      </c>
      <c r="AG739">
        <v>4</v>
      </c>
      <c r="AH739">
        <v>0</v>
      </c>
      <c r="AI739">
        <f>IF(AG739*$H$13&gt;=AK739,1.0,(AK739/(AK739-AG739*$H$13)))</f>
        <v>0</v>
      </c>
      <c r="AJ739">
        <f>(AI739-1)*100</f>
        <v>0</v>
      </c>
      <c r="AK739">
        <f>MAX(0,($B$13+$C$13*CK739)/(1+$D$13*CK739)*CD739/(CF739+273)*$E$13)</f>
        <v>0</v>
      </c>
      <c r="AL739" t="s">
        <v>292</v>
      </c>
      <c r="AM739" t="s">
        <v>292</v>
      </c>
      <c r="AN739">
        <v>0</v>
      </c>
      <c r="AO739">
        <v>0</v>
      </c>
      <c r="AP739">
        <f>1-AN739/AO739</f>
        <v>0</v>
      </c>
      <c r="AQ739">
        <v>0</v>
      </c>
      <c r="AR739" t="s">
        <v>292</v>
      </c>
      <c r="AS739" t="s">
        <v>292</v>
      </c>
      <c r="AT739">
        <v>0</v>
      </c>
      <c r="AU739">
        <v>0</v>
      </c>
      <c r="AV739">
        <f>1-AT739/AU739</f>
        <v>0</v>
      </c>
      <c r="AW739">
        <v>0.5</v>
      </c>
      <c r="AX739">
        <f>BO739</f>
        <v>0</v>
      </c>
      <c r="AY739">
        <f>L739</f>
        <v>0</v>
      </c>
      <c r="AZ739">
        <f>AV739*AW739*AX739</f>
        <v>0</v>
      </c>
      <c r="BA739">
        <f>(AY739-AQ739)/AX739</f>
        <v>0</v>
      </c>
      <c r="BB739">
        <f>(AO739-AU739)/AU739</f>
        <v>0</v>
      </c>
      <c r="BC739">
        <f>AN739/(AP739+AN739/AU739)</f>
        <v>0</v>
      </c>
      <c r="BD739" t="s">
        <v>292</v>
      </c>
      <c r="BE739">
        <v>0</v>
      </c>
      <c r="BF739">
        <f>IF(BE739&lt;&gt;0, BE739, BC739)</f>
        <v>0</v>
      </c>
      <c r="BG739">
        <f>1-BF739/AU739</f>
        <v>0</v>
      </c>
      <c r="BH739">
        <f>(AU739-AT739)/(AU739-BF739)</f>
        <v>0</v>
      </c>
      <c r="BI739">
        <f>(AO739-AU739)/(AO739-BF739)</f>
        <v>0</v>
      </c>
      <c r="BJ739">
        <f>(AU739-AT739)/(AU739-AN739)</f>
        <v>0</v>
      </c>
      <c r="BK739">
        <f>(AO739-AU739)/(AO739-AN739)</f>
        <v>0</v>
      </c>
      <c r="BL739">
        <f>(BH739*BF739/AT739)</f>
        <v>0</v>
      </c>
      <c r="BM739">
        <f>(1-BL739)</f>
        <v>0</v>
      </c>
      <c r="BN739">
        <f>$B$11*CL739+$C$11*CM739+$F$11*CN739*(1-CQ739)</f>
        <v>0</v>
      </c>
      <c r="BO739">
        <f>BN739*BP739</f>
        <v>0</v>
      </c>
      <c r="BP739">
        <f>($B$11*$D$9+$C$11*$D$9+$F$11*((DA739+CS739)/MAX(DA739+CS739+DB739, 0.1)*$I$9+DB739/MAX(DA739+CS739+DB739, 0.1)*$J$9))/($B$11+$C$11+$F$11)</f>
        <v>0</v>
      </c>
      <c r="BQ739">
        <f>($B$11*$K$9+$C$11*$K$9+$F$11*((DA739+CS739)/MAX(DA739+CS739+DB739, 0.1)*$P$9+DB739/MAX(DA739+CS739+DB739, 0.1)*$Q$9))/($B$11+$C$11+$F$11)</f>
        <v>0</v>
      </c>
      <c r="BR739">
        <v>6</v>
      </c>
      <c r="BS739">
        <v>0.5</v>
      </c>
      <c r="BT739" t="s">
        <v>293</v>
      </c>
      <c r="BU739">
        <v>2</v>
      </c>
      <c r="BV739">
        <v>1626127757.6</v>
      </c>
      <c r="BW739">
        <v>400.871333333333</v>
      </c>
      <c r="BX739">
        <v>419.947666666667</v>
      </c>
      <c r="BY739">
        <v>24.244</v>
      </c>
      <c r="BZ739">
        <v>16.0595333333333</v>
      </c>
      <c r="CA739">
        <v>398.744</v>
      </c>
      <c r="CB739">
        <v>24.1124</v>
      </c>
      <c r="CC739">
        <v>900.088</v>
      </c>
      <c r="CD739">
        <v>100.771666666667</v>
      </c>
      <c r="CE739">
        <v>0.114938333333333</v>
      </c>
      <c r="CF739">
        <v>38.9913333333333</v>
      </c>
      <c r="CG739">
        <v>36.0640666666667</v>
      </c>
      <c r="CH739">
        <v>999.9</v>
      </c>
      <c r="CI739">
        <v>0</v>
      </c>
      <c r="CJ739">
        <v>0</v>
      </c>
      <c r="CK739">
        <v>10017.9</v>
      </c>
      <c r="CL739">
        <v>0</v>
      </c>
      <c r="CM739">
        <v>0.221023</v>
      </c>
      <c r="CN739">
        <v>1459.97666666667</v>
      </c>
      <c r="CO739">
        <v>0.973000333333333</v>
      </c>
      <c r="CP739">
        <v>0.0269997666666667</v>
      </c>
      <c r="CQ739">
        <v>0</v>
      </c>
      <c r="CR739">
        <v>872.186333333333</v>
      </c>
      <c r="CS739">
        <v>4.99999</v>
      </c>
      <c r="CT739">
        <v>12896.8333333333</v>
      </c>
      <c r="CU739">
        <v>12728.1333333333</v>
      </c>
      <c r="CV739">
        <v>42.75</v>
      </c>
      <c r="CW739">
        <v>43.75</v>
      </c>
      <c r="CX739">
        <v>43.375</v>
      </c>
      <c r="CY739">
        <v>43.625</v>
      </c>
      <c r="CZ739">
        <v>45.729</v>
      </c>
      <c r="DA739">
        <v>1415.69666666667</v>
      </c>
      <c r="DB739">
        <v>39.28</v>
      </c>
      <c r="DC739">
        <v>0</v>
      </c>
      <c r="DD739">
        <v>1626127767.7</v>
      </c>
      <c r="DE739">
        <v>0</v>
      </c>
      <c r="DF739">
        <v>872.636615384615</v>
      </c>
      <c r="DG739">
        <v>-3.95788033245613</v>
      </c>
      <c r="DH739">
        <v>-47.3811966771289</v>
      </c>
      <c r="DI739">
        <v>12901.0115384615</v>
      </c>
      <c r="DJ739">
        <v>15</v>
      </c>
      <c r="DK739">
        <v>1626126261</v>
      </c>
      <c r="DL739" t="s">
        <v>294</v>
      </c>
      <c r="DM739">
        <v>1626126255</v>
      </c>
      <c r="DN739">
        <v>1626126261</v>
      </c>
      <c r="DO739">
        <v>7</v>
      </c>
      <c r="DP739">
        <v>0.339</v>
      </c>
      <c r="DQ739">
        <v>0.02</v>
      </c>
      <c r="DR739">
        <v>2.158</v>
      </c>
      <c r="DS739">
        <v>-0.064</v>
      </c>
      <c r="DT739">
        <v>420</v>
      </c>
      <c r="DU739">
        <v>4</v>
      </c>
      <c r="DV739">
        <v>0.09</v>
      </c>
      <c r="DW739">
        <v>0.05</v>
      </c>
      <c r="DX739">
        <v>-19.067812195122</v>
      </c>
      <c r="DY739">
        <v>-0.0843658536585304</v>
      </c>
      <c r="DZ739">
        <v>0.0211007362618274</v>
      </c>
      <c r="EA739">
        <v>1</v>
      </c>
      <c r="EB739">
        <v>872.845</v>
      </c>
      <c r="EC739">
        <v>-4.24516230413407</v>
      </c>
      <c r="ED739">
        <v>0.474810037202847</v>
      </c>
      <c r="EE739">
        <v>1</v>
      </c>
      <c r="EF739">
        <v>8.1242943902439</v>
      </c>
      <c r="EG739">
        <v>0.305001533101067</v>
      </c>
      <c r="EH739">
        <v>0.0304160249041466</v>
      </c>
      <c r="EI739">
        <v>0</v>
      </c>
      <c r="EJ739">
        <v>2</v>
      </c>
      <c r="EK739">
        <v>3</v>
      </c>
      <c r="EL739" t="s">
        <v>340</v>
      </c>
      <c r="EM739">
        <v>100</v>
      </c>
      <c r="EN739">
        <v>100</v>
      </c>
      <c r="EO739">
        <v>2.128</v>
      </c>
      <c r="EP739">
        <v>0.1318</v>
      </c>
      <c r="EQ739">
        <v>1.36772170046793</v>
      </c>
      <c r="ER739">
        <v>0.00225868272383977</v>
      </c>
      <c r="ES739">
        <v>-9.96746185667655e-07</v>
      </c>
      <c r="ET739">
        <v>2.83711317370827e-10</v>
      </c>
      <c r="EU739">
        <v>-0.063082517618382</v>
      </c>
      <c r="EV739">
        <v>-0.00217948432402501</v>
      </c>
      <c r="EW739">
        <v>0.000453263451741206</v>
      </c>
      <c r="EX739">
        <v>-1.16319206543697e-06</v>
      </c>
      <c r="EY739">
        <v>-2</v>
      </c>
      <c r="EZ739">
        <v>2196</v>
      </c>
      <c r="FA739">
        <v>1</v>
      </c>
      <c r="FB739">
        <v>25</v>
      </c>
      <c r="FC739">
        <v>25.1</v>
      </c>
      <c r="FD739">
        <v>25</v>
      </c>
      <c r="FE739">
        <v>18</v>
      </c>
      <c r="FF739">
        <v>954.092</v>
      </c>
      <c r="FG739">
        <v>444.178</v>
      </c>
      <c r="FH739">
        <v>47.6979</v>
      </c>
      <c r="FI739">
        <v>26.5789</v>
      </c>
      <c r="FJ739">
        <v>30.0007</v>
      </c>
      <c r="FK739">
        <v>26.2721</v>
      </c>
      <c r="FL739">
        <v>26.2613</v>
      </c>
      <c r="FM739">
        <v>25.5741</v>
      </c>
      <c r="FN739">
        <v>13.2604</v>
      </c>
      <c r="FO739">
        <v>2.67029</v>
      </c>
      <c r="FP739">
        <v>47.5</v>
      </c>
      <c r="FQ739">
        <v>420</v>
      </c>
      <c r="FR739">
        <v>16.0981</v>
      </c>
      <c r="FS739">
        <v>101.332</v>
      </c>
      <c r="FT739">
        <v>101.92</v>
      </c>
    </row>
    <row r="740" spans="1:176">
      <c r="A740">
        <v>724</v>
      </c>
      <c r="B740">
        <v>1626127760.6</v>
      </c>
      <c r="C740">
        <v>1446.09999990463</v>
      </c>
      <c r="D740" t="s">
        <v>1742</v>
      </c>
      <c r="E740" t="s">
        <v>1743</v>
      </c>
      <c r="F740">
        <v>1</v>
      </c>
      <c r="I740">
        <v>1626127759.6</v>
      </c>
      <c r="J740">
        <f>(K740)/1000</f>
        <v>0</v>
      </c>
      <c r="K740">
        <f>1000*CC740*AI740*(BY740-BZ740)/(100*BR740*(1000-AI740*BY740))</f>
        <v>0</v>
      </c>
      <c r="L740">
        <f>CC740*AI740*(BX740-BW740*(1000-AI740*BZ740)/(1000-AI740*BY740))/(100*BR740)</f>
        <v>0</v>
      </c>
      <c r="M740">
        <f>BW740 - IF(AI740&gt;1, L740*BR740*100.0/(AK740*CK740), 0)</f>
        <v>0</v>
      </c>
      <c r="N740">
        <f>((T740-J740/2)*M740-L740)/(T740+J740/2)</f>
        <v>0</v>
      </c>
      <c r="O740">
        <f>N740*(CD740+CE740)/1000.0</f>
        <v>0</v>
      </c>
      <c r="P740">
        <f>(BW740 - IF(AI740&gt;1, L740*BR740*100.0/(AK740*CK740), 0))*(CD740+CE740)/1000.0</f>
        <v>0</v>
      </c>
      <c r="Q740">
        <f>2.0/((1/S740-1/R740)+SIGN(S740)*SQRT((1/S740-1/R740)*(1/S740-1/R740) + 4*BS740/((BS740+1)*(BS740+1))*(2*1/S740*1/R740-1/R740*1/R740)))</f>
        <v>0</v>
      </c>
      <c r="R740">
        <f>IF(LEFT(BT740,1)&lt;&gt;"0",IF(LEFT(BT740,1)="1",3.0,BU740),$D$5+$E$5*(CK740*CD740/($K$5*1000))+$F$5*(CK740*CD740/($K$5*1000))*MAX(MIN(BR740,$J$5),$I$5)*MAX(MIN(BR740,$J$5),$I$5)+$G$5*MAX(MIN(BR740,$J$5),$I$5)*(CK740*CD740/($K$5*1000))+$H$5*(CK740*CD740/($K$5*1000))*(CK740*CD740/($K$5*1000)))</f>
        <v>0</v>
      </c>
      <c r="S740">
        <f>J740*(1000-(1000*0.61365*exp(17.502*W740/(240.97+W740))/(CD740+CE740)+BY740)/2)/(1000*0.61365*exp(17.502*W740/(240.97+W740))/(CD740+CE740)-BY740)</f>
        <v>0</v>
      </c>
      <c r="T740">
        <f>1/((BS740+1)/(Q740/1.6)+1/(R740/1.37)) + BS740/((BS740+1)/(Q740/1.6) + BS740/(R740/1.37))</f>
        <v>0</v>
      </c>
      <c r="U740">
        <f>(BN740*BQ740)</f>
        <v>0</v>
      </c>
      <c r="V740">
        <f>(CF740+(U740+2*0.95*5.67E-8*(((CF740+$B$7)+273)^4-(CF740+273)^4)-44100*J740)/(1.84*29.3*R740+8*0.95*5.67E-8*(CF740+273)^3))</f>
        <v>0</v>
      </c>
      <c r="W740">
        <f>($C$7*CG740+$D$7*CH740+$E$7*V740)</f>
        <v>0</v>
      </c>
      <c r="X740">
        <f>0.61365*exp(17.502*W740/(240.97+W740))</f>
        <v>0</v>
      </c>
      <c r="Y740">
        <f>(Z740/AA740*100)</f>
        <v>0</v>
      </c>
      <c r="Z740">
        <f>BY740*(CD740+CE740)/1000</f>
        <v>0</v>
      </c>
      <c r="AA740">
        <f>0.61365*exp(17.502*CF740/(240.97+CF740))</f>
        <v>0</v>
      </c>
      <c r="AB740">
        <f>(X740-BY740*(CD740+CE740)/1000)</f>
        <v>0</v>
      </c>
      <c r="AC740">
        <f>(-J740*44100)</f>
        <v>0</v>
      </c>
      <c r="AD740">
        <f>2*29.3*R740*0.92*(CF740-W740)</f>
        <v>0</v>
      </c>
      <c r="AE740">
        <f>2*0.95*5.67E-8*(((CF740+$B$7)+273)^4-(W740+273)^4)</f>
        <v>0</v>
      </c>
      <c r="AF740">
        <f>U740+AE740+AC740+AD740</f>
        <v>0</v>
      </c>
      <c r="AG740">
        <v>3</v>
      </c>
      <c r="AH740">
        <v>0</v>
      </c>
      <c r="AI740">
        <f>IF(AG740*$H$13&gt;=AK740,1.0,(AK740/(AK740-AG740*$H$13)))</f>
        <v>0</v>
      </c>
      <c r="AJ740">
        <f>(AI740-1)*100</f>
        <v>0</v>
      </c>
      <c r="AK740">
        <f>MAX(0,($B$13+$C$13*CK740)/(1+$D$13*CK740)*CD740/(CF740+273)*$E$13)</f>
        <v>0</v>
      </c>
      <c r="AL740" t="s">
        <v>292</v>
      </c>
      <c r="AM740" t="s">
        <v>292</v>
      </c>
      <c r="AN740">
        <v>0</v>
      </c>
      <c r="AO740">
        <v>0</v>
      </c>
      <c r="AP740">
        <f>1-AN740/AO740</f>
        <v>0</v>
      </c>
      <c r="AQ740">
        <v>0</v>
      </c>
      <c r="AR740" t="s">
        <v>292</v>
      </c>
      <c r="AS740" t="s">
        <v>292</v>
      </c>
      <c r="AT740">
        <v>0</v>
      </c>
      <c r="AU740">
        <v>0</v>
      </c>
      <c r="AV740">
        <f>1-AT740/AU740</f>
        <v>0</v>
      </c>
      <c r="AW740">
        <v>0.5</v>
      </c>
      <c r="AX740">
        <f>BO740</f>
        <v>0</v>
      </c>
      <c r="AY740">
        <f>L740</f>
        <v>0</v>
      </c>
      <c r="AZ740">
        <f>AV740*AW740*AX740</f>
        <v>0</v>
      </c>
      <c r="BA740">
        <f>(AY740-AQ740)/AX740</f>
        <v>0</v>
      </c>
      <c r="BB740">
        <f>(AO740-AU740)/AU740</f>
        <v>0</v>
      </c>
      <c r="BC740">
        <f>AN740/(AP740+AN740/AU740)</f>
        <v>0</v>
      </c>
      <c r="BD740" t="s">
        <v>292</v>
      </c>
      <c r="BE740">
        <v>0</v>
      </c>
      <c r="BF740">
        <f>IF(BE740&lt;&gt;0, BE740, BC740)</f>
        <v>0</v>
      </c>
      <c r="BG740">
        <f>1-BF740/AU740</f>
        <v>0</v>
      </c>
      <c r="BH740">
        <f>(AU740-AT740)/(AU740-BF740)</f>
        <v>0</v>
      </c>
      <c r="BI740">
        <f>(AO740-AU740)/(AO740-BF740)</f>
        <v>0</v>
      </c>
      <c r="BJ740">
        <f>(AU740-AT740)/(AU740-AN740)</f>
        <v>0</v>
      </c>
      <c r="BK740">
        <f>(AO740-AU740)/(AO740-AN740)</f>
        <v>0</v>
      </c>
      <c r="BL740">
        <f>(BH740*BF740/AT740)</f>
        <v>0</v>
      </c>
      <c r="BM740">
        <f>(1-BL740)</f>
        <v>0</v>
      </c>
      <c r="BN740">
        <f>$B$11*CL740+$C$11*CM740+$F$11*CN740*(1-CQ740)</f>
        <v>0</v>
      </c>
      <c r="BO740">
        <f>BN740*BP740</f>
        <v>0</v>
      </c>
      <c r="BP740">
        <f>($B$11*$D$9+$C$11*$D$9+$F$11*((DA740+CS740)/MAX(DA740+CS740+DB740, 0.1)*$I$9+DB740/MAX(DA740+CS740+DB740, 0.1)*$J$9))/($B$11+$C$11+$F$11)</f>
        <v>0</v>
      </c>
      <c r="BQ740">
        <f>($B$11*$K$9+$C$11*$K$9+$F$11*((DA740+CS740)/MAX(DA740+CS740+DB740, 0.1)*$P$9+DB740/MAX(DA740+CS740+DB740, 0.1)*$Q$9))/($B$11+$C$11+$F$11)</f>
        <v>0</v>
      </c>
      <c r="BR740">
        <v>6</v>
      </c>
      <c r="BS740">
        <v>0.5</v>
      </c>
      <c r="BT740" t="s">
        <v>293</v>
      </c>
      <c r="BU740">
        <v>2</v>
      </c>
      <c r="BV740">
        <v>1626127759.6</v>
      </c>
      <c r="BW740">
        <v>400.877666666667</v>
      </c>
      <c r="BX740">
        <v>419.962</v>
      </c>
      <c r="BY740">
        <v>24.2637</v>
      </c>
      <c r="BZ740">
        <v>16.0615333333333</v>
      </c>
      <c r="CA740">
        <v>398.749666666667</v>
      </c>
      <c r="CB740">
        <v>24.1318</v>
      </c>
      <c r="CC740">
        <v>900.015666666667</v>
      </c>
      <c r="CD740">
        <v>100.771666666667</v>
      </c>
      <c r="CE740">
        <v>0.114956666666667</v>
      </c>
      <c r="CF740">
        <v>39.0057</v>
      </c>
      <c r="CG740">
        <v>36.0871333333333</v>
      </c>
      <c r="CH740">
        <v>999.9</v>
      </c>
      <c r="CI740">
        <v>0</v>
      </c>
      <c r="CJ740">
        <v>0</v>
      </c>
      <c r="CK740">
        <v>9993.96</v>
      </c>
      <c r="CL740">
        <v>0</v>
      </c>
      <c r="CM740">
        <v>0.221023</v>
      </c>
      <c r="CN740">
        <v>1459.97666666667</v>
      </c>
      <c r="CO740">
        <v>0.973000333333333</v>
      </c>
      <c r="CP740">
        <v>0.0269997666666667</v>
      </c>
      <c r="CQ740">
        <v>0</v>
      </c>
      <c r="CR740">
        <v>872.289</v>
      </c>
      <c r="CS740">
        <v>4.99999</v>
      </c>
      <c r="CT740">
        <v>12894.3666666667</v>
      </c>
      <c r="CU740">
        <v>12728.1333333333</v>
      </c>
      <c r="CV740">
        <v>42.75</v>
      </c>
      <c r="CW740">
        <v>43.75</v>
      </c>
      <c r="CX740">
        <v>43.3956666666667</v>
      </c>
      <c r="CY740">
        <v>43.625</v>
      </c>
      <c r="CZ740">
        <v>45.75</v>
      </c>
      <c r="DA740">
        <v>1415.69666666667</v>
      </c>
      <c r="DB740">
        <v>39.28</v>
      </c>
      <c r="DC740">
        <v>0</v>
      </c>
      <c r="DD740">
        <v>1626127770.1</v>
      </c>
      <c r="DE740">
        <v>0</v>
      </c>
      <c r="DF740">
        <v>872.509769230769</v>
      </c>
      <c r="DG740">
        <v>-2.89374358285091</v>
      </c>
      <c r="DH740">
        <v>-43.8051282664152</v>
      </c>
      <c r="DI740">
        <v>12899.1115384615</v>
      </c>
      <c r="DJ740">
        <v>15</v>
      </c>
      <c r="DK740">
        <v>1626126261</v>
      </c>
      <c r="DL740" t="s">
        <v>294</v>
      </c>
      <c r="DM740">
        <v>1626126255</v>
      </c>
      <c r="DN740">
        <v>1626126261</v>
      </c>
      <c r="DO740">
        <v>7</v>
      </c>
      <c r="DP740">
        <v>0.339</v>
      </c>
      <c r="DQ740">
        <v>0.02</v>
      </c>
      <c r="DR740">
        <v>2.158</v>
      </c>
      <c r="DS740">
        <v>-0.064</v>
      </c>
      <c r="DT740">
        <v>420</v>
      </c>
      <c r="DU740">
        <v>4</v>
      </c>
      <c r="DV740">
        <v>0.09</v>
      </c>
      <c r="DW740">
        <v>0.05</v>
      </c>
      <c r="DX740">
        <v>-19.070012195122</v>
      </c>
      <c r="DY740">
        <v>-0.081129616724724</v>
      </c>
      <c r="DZ740">
        <v>0.0208342494186851</v>
      </c>
      <c r="EA740">
        <v>1</v>
      </c>
      <c r="EB740">
        <v>872.716212121212</v>
      </c>
      <c r="EC740">
        <v>-3.74374405375374</v>
      </c>
      <c r="ED740">
        <v>0.421354795980178</v>
      </c>
      <c r="EE740">
        <v>1</v>
      </c>
      <c r="EF740">
        <v>8.13602731707317</v>
      </c>
      <c r="EG740">
        <v>0.32549142857144</v>
      </c>
      <c r="EH740">
        <v>0.032627308106329</v>
      </c>
      <c r="EI740">
        <v>0</v>
      </c>
      <c r="EJ740">
        <v>2</v>
      </c>
      <c r="EK740">
        <v>3</v>
      </c>
      <c r="EL740" t="s">
        <v>340</v>
      </c>
      <c r="EM740">
        <v>100</v>
      </c>
      <c r="EN740">
        <v>100</v>
      </c>
      <c r="EO740">
        <v>2.128</v>
      </c>
      <c r="EP740">
        <v>0.132</v>
      </c>
      <c r="EQ740">
        <v>1.36772170046793</v>
      </c>
      <c r="ER740">
        <v>0.00225868272383977</v>
      </c>
      <c r="ES740">
        <v>-9.96746185667655e-07</v>
      </c>
      <c r="ET740">
        <v>2.83711317370827e-10</v>
      </c>
      <c r="EU740">
        <v>-0.063082517618382</v>
      </c>
      <c r="EV740">
        <v>-0.00217948432402501</v>
      </c>
      <c r="EW740">
        <v>0.000453263451741206</v>
      </c>
      <c r="EX740">
        <v>-1.16319206543697e-06</v>
      </c>
      <c r="EY740">
        <v>-2</v>
      </c>
      <c r="EZ740">
        <v>2196</v>
      </c>
      <c r="FA740">
        <v>1</v>
      </c>
      <c r="FB740">
        <v>25</v>
      </c>
      <c r="FC740">
        <v>25.1</v>
      </c>
      <c r="FD740">
        <v>25</v>
      </c>
      <c r="FE740">
        <v>18</v>
      </c>
      <c r="FF740">
        <v>954.9</v>
      </c>
      <c r="FG740">
        <v>444.262</v>
      </c>
      <c r="FH740">
        <v>47.7138</v>
      </c>
      <c r="FI740">
        <v>26.5822</v>
      </c>
      <c r="FJ740">
        <v>30.0006</v>
      </c>
      <c r="FK740">
        <v>26.2746</v>
      </c>
      <c r="FL740">
        <v>26.264</v>
      </c>
      <c r="FM740">
        <v>25.5737</v>
      </c>
      <c r="FN740">
        <v>13.2604</v>
      </c>
      <c r="FO740">
        <v>2.67029</v>
      </c>
      <c r="FP740">
        <v>47.5</v>
      </c>
      <c r="FQ740">
        <v>420</v>
      </c>
      <c r="FR740">
        <v>16.0981</v>
      </c>
      <c r="FS740">
        <v>101.332</v>
      </c>
      <c r="FT740">
        <v>101.919</v>
      </c>
    </row>
    <row r="741" spans="1:176">
      <c r="A741">
        <v>725</v>
      </c>
      <c r="B741">
        <v>1626127762.6</v>
      </c>
      <c r="C741">
        <v>1448.09999990463</v>
      </c>
      <c r="D741" t="s">
        <v>1744</v>
      </c>
      <c r="E741" t="s">
        <v>1745</v>
      </c>
      <c r="F741">
        <v>1</v>
      </c>
      <c r="I741">
        <v>1626127761.6</v>
      </c>
      <c r="J741">
        <f>(K741)/1000</f>
        <v>0</v>
      </c>
      <c r="K741">
        <f>1000*CC741*AI741*(BY741-BZ741)/(100*BR741*(1000-AI741*BY741))</f>
        <v>0</v>
      </c>
      <c r="L741">
        <f>CC741*AI741*(BX741-BW741*(1000-AI741*BZ741)/(1000-AI741*BY741))/(100*BR741)</f>
        <v>0</v>
      </c>
      <c r="M741">
        <f>BW741 - IF(AI741&gt;1, L741*BR741*100.0/(AK741*CK741), 0)</f>
        <v>0</v>
      </c>
      <c r="N741">
        <f>((T741-J741/2)*M741-L741)/(T741+J741/2)</f>
        <v>0</v>
      </c>
      <c r="O741">
        <f>N741*(CD741+CE741)/1000.0</f>
        <v>0</v>
      </c>
      <c r="P741">
        <f>(BW741 - IF(AI741&gt;1, L741*BR741*100.0/(AK741*CK741), 0))*(CD741+CE741)/1000.0</f>
        <v>0</v>
      </c>
      <c r="Q741">
        <f>2.0/((1/S741-1/R741)+SIGN(S741)*SQRT((1/S741-1/R741)*(1/S741-1/R741) + 4*BS741/((BS741+1)*(BS741+1))*(2*1/S741*1/R741-1/R741*1/R741)))</f>
        <v>0</v>
      </c>
      <c r="R741">
        <f>IF(LEFT(BT741,1)&lt;&gt;"0",IF(LEFT(BT741,1)="1",3.0,BU741),$D$5+$E$5*(CK741*CD741/($K$5*1000))+$F$5*(CK741*CD741/($K$5*1000))*MAX(MIN(BR741,$J$5),$I$5)*MAX(MIN(BR741,$J$5),$I$5)+$G$5*MAX(MIN(BR741,$J$5),$I$5)*(CK741*CD741/($K$5*1000))+$H$5*(CK741*CD741/($K$5*1000))*(CK741*CD741/($K$5*1000)))</f>
        <v>0</v>
      </c>
      <c r="S741">
        <f>J741*(1000-(1000*0.61365*exp(17.502*W741/(240.97+W741))/(CD741+CE741)+BY741)/2)/(1000*0.61365*exp(17.502*W741/(240.97+W741))/(CD741+CE741)-BY741)</f>
        <v>0</v>
      </c>
      <c r="T741">
        <f>1/((BS741+1)/(Q741/1.6)+1/(R741/1.37)) + BS741/((BS741+1)/(Q741/1.6) + BS741/(R741/1.37))</f>
        <v>0</v>
      </c>
      <c r="U741">
        <f>(BN741*BQ741)</f>
        <v>0</v>
      </c>
      <c r="V741">
        <f>(CF741+(U741+2*0.95*5.67E-8*(((CF741+$B$7)+273)^4-(CF741+273)^4)-44100*J741)/(1.84*29.3*R741+8*0.95*5.67E-8*(CF741+273)^3))</f>
        <v>0</v>
      </c>
      <c r="W741">
        <f>($C$7*CG741+$D$7*CH741+$E$7*V741)</f>
        <v>0</v>
      </c>
      <c r="X741">
        <f>0.61365*exp(17.502*W741/(240.97+W741))</f>
        <v>0</v>
      </c>
      <c r="Y741">
        <f>(Z741/AA741*100)</f>
        <v>0</v>
      </c>
      <c r="Z741">
        <f>BY741*(CD741+CE741)/1000</f>
        <v>0</v>
      </c>
      <c r="AA741">
        <f>0.61365*exp(17.502*CF741/(240.97+CF741))</f>
        <v>0</v>
      </c>
      <c r="AB741">
        <f>(X741-BY741*(CD741+CE741)/1000)</f>
        <v>0</v>
      </c>
      <c r="AC741">
        <f>(-J741*44100)</f>
        <v>0</v>
      </c>
      <c r="AD741">
        <f>2*29.3*R741*0.92*(CF741-W741)</f>
        <v>0</v>
      </c>
      <c r="AE741">
        <f>2*0.95*5.67E-8*(((CF741+$B$7)+273)^4-(W741+273)^4)</f>
        <v>0</v>
      </c>
      <c r="AF741">
        <f>U741+AE741+AC741+AD741</f>
        <v>0</v>
      </c>
      <c r="AG741">
        <v>3</v>
      </c>
      <c r="AH741">
        <v>0</v>
      </c>
      <c r="AI741">
        <f>IF(AG741*$H$13&gt;=AK741,1.0,(AK741/(AK741-AG741*$H$13)))</f>
        <v>0</v>
      </c>
      <c r="AJ741">
        <f>(AI741-1)*100</f>
        <v>0</v>
      </c>
      <c r="AK741">
        <f>MAX(0,($B$13+$C$13*CK741)/(1+$D$13*CK741)*CD741/(CF741+273)*$E$13)</f>
        <v>0</v>
      </c>
      <c r="AL741" t="s">
        <v>292</v>
      </c>
      <c r="AM741" t="s">
        <v>292</v>
      </c>
      <c r="AN741">
        <v>0</v>
      </c>
      <c r="AO741">
        <v>0</v>
      </c>
      <c r="AP741">
        <f>1-AN741/AO741</f>
        <v>0</v>
      </c>
      <c r="AQ741">
        <v>0</v>
      </c>
      <c r="AR741" t="s">
        <v>292</v>
      </c>
      <c r="AS741" t="s">
        <v>292</v>
      </c>
      <c r="AT741">
        <v>0</v>
      </c>
      <c r="AU741">
        <v>0</v>
      </c>
      <c r="AV741">
        <f>1-AT741/AU741</f>
        <v>0</v>
      </c>
      <c r="AW741">
        <v>0.5</v>
      </c>
      <c r="AX741">
        <f>BO741</f>
        <v>0</v>
      </c>
      <c r="AY741">
        <f>L741</f>
        <v>0</v>
      </c>
      <c r="AZ741">
        <f>AV741*AW741*AX741</f>
        <v>0</v>
      </c>
      <c r="BA741">
        <f>(AY741-AQ741)/AX741</f>
        <v>0</v>
      </c>
      <c r="BB741">
        <f>(AO741-AU741)/AU741</f>
        <v>0</v>
      </c>
      <c r="BC741">
        <f>AN741/(AP741+AN741/AU741)</f>
        <v>0</v>
      </c>
      <c r="BD741" t="s">
        <v>292</v>
      </c>
      <c r="BE741">
        <v>0</v>
      </c>
      <c r="BF741">
        <f>IF(BE741&lt;&gt;0, BE741, BC741)</f>
        <v>0</v>
      </c>
      <c r="BG741">
        <f>1-BF741/AU741</f>
        <v>0</v>
      </c>
      <c r="BH741">
        <f>(AU741-AT741)/(AU741-BF741)</f>
        <v>0</v>
      </c>
      <c r="BI741">
        <f>(AO741-AU741)/(AO741-BF741)</f>
        <v>0</v>
      </c>
      <c r="BJ741">
        <f>(AU741-AT741)/(AU741-AN741)</f>
        <v>0</v>
      </c>
      <c r="BK741">
        <f>(AO741-AU741)/(AO741-AN741)</f>
        <v>0</v>
      </c>
      <c r="BL741">
        <f>(BH741*BF741/AT741)</f>
        <v>0</v>
      </c>
      <c r="BM741">
        <f>(1-BL741)</f>
        <v>0</v>
      </c>
      <c r="BN741">
        <f>$B$11*CL741+$C$11*CM741+$F$11*CN741*(1-CQ741)</f>
        <v>0</v>
      </c>
      <c r="BO741">
        <f>BN741*BP741</f>
        <v>0</v>
      </c>
      <c r="BP741">
        <f>($B$11*$D$9+$C$11*$D$9+$F$11*((DA741+CS741)/MAX(DA741+CS741+DB741, 0.1)*$I$9+DB741/MAX(DA741+CS741+DB741, 0.1)*$J$9))/($B$11+$C$11+$F$11)</f>
        <v>0</v>
      </c>
      <c r="BQ741">
        <f>($B$11*$K$9+$C$11*$K$9+$F$11*((DA741+CS741)/MAX(DA741+CS741+DB741, 0.1)*$P$9+DB741/MAX(DA741+CS741+DB741, 0.1)*$Q$9))/($B$11+$C$11+$F$11)</f>
        <v>0</v>
      </c>
      <c r="BR741">
        <v>6</v>
      </c>
      <c r="BS741">
        <v>0.5</v>
      </c>
      <c r="BT741" t="s">
        <v>293</v>
      </c>
      <c r="BU741">
        <v>2</v>
      </c>
      <c r="BV741">
        <v>1626127761.6</v>
      </c>
      <c r="BW741">
        <v>400.874333333333</v>
      </c>
      <c r="BX741">
        <v>419.956</v>
      </c>
      <c r="BY741">
        <v>24.2764333333333</v>
      </c>
      <c r="BZ741">
        <v>16.0627</v>
      </c>
      <c r="CA741">
        <v>398.746333333333</v>
      </c>
      <c r="CB741">
        <v>24.1443</v>
      </c>
      <c r="CC741">
        <v>899.979</v>
      </c>
      <c r="CD741">
        <v>100.772666666667</v>
      </c>
      <c r="CE741">
        <v>0.115111333333333</v>
      </c>
      <c r="CF741">
        <v>39.0193333333333</v>
      </c>
      <c r="CG741">
        <v>36.0960333333333</v>
      </c>
      <c r="CH741">
        <v>999.9</v>
      </c>
      <c r="CI741">
        <v>0</v>
      </c>
      <c r="CJ741">
        <v>0</v>
      </c>
      <c r="CK741">
        <v>10007.0666666667</v>
      </c>
      <c r="CL741">
        <v>0</v>
      </c>
      <c r="CM741">
        <v>0.221023</v>
      </c>
      <c r="CN741">
        <v>1460.05666666667</v>
      </c>
      <c r="CO741">
        <v>0.973002</v>
      </c>
      <c r="CP741">
        <v>0.0269982</v>
      </c>
      <c r="CQ741">
        <v>0</v>
      </c>
      <c r="CR741">
        <v>872.226</v>
      </c>
      <c r="CS741">
        <v>4.99999</v>
      </c>
      <c r="CT741">
        <v>12894.1</v>
      </c>
      <c r="CU741">
        <v>12728.8666666667</v>
      </c>
      <c r="CV741">
        <v>42.75</v>
      </c>
      <c r="CW741">
        <v>43.75</v>
      </c>
      <c r="CX741">
        <v>43.437</v>
      </c>
      <c r="CY741">
        <v>43.625</v>
      </c>
      <c r="CZ741">
        <v>45.75</v>
      </c>
      <c r="DA741">
        <v>1415.77666666667</v>
      </c>
      <c r="DB741">
        <v>39.28</v>
      </c>
      <c r="DC741">
        <v>0</v>
      </c>
      <c r="DD741">
        <v>1626127771.9</v>
      </c>
      <c r="DE741">
        <v>0</v>
      </c>
      <c r="DF741">
        <v>872.36904</v>
      </c>
      <c r="DG741">
        <v>-1.93730768533885</v>
      </c>
      <c r="DH741">
        <v>-37.6307692062104</v>
      </c>
      <c r="DI741">
        <v>12897.612</v>
      </c>
      <c r="DJ741">
        <v>15</v>
      </c>
      <c r="DK741">
        <v>1626126261</v>
      </c>
      <c r="DL741" t="s">
        <v>294</v>
      </c>
      <c r="DM741">
        <v>1626126255</v>
      </c>
      <c r="DN741">
        <v>1626126261</v>
      </c>
      <c r="DO741">
        <v>7</v>
      </c>
      <c r="DP741">
        <v>0.339</v>
      </c>
      <c r="DQ741">
        <v>0.02</v>
      </c>
      <c r="DR741">
        <v>2.158</v>
      </c>
      <c r="DS741">
        <v>-0.064</v>
      </c>
      <c r="DT741">
        <v>420</v>
      </c>
      <c r="DU741">
        <v>4</v>
      </c>
      <c r="DV741">
        <v>0.09</v>
      </c>
      <c r="DW741">
        <v>0.05</v>
      </c>
      <c r="DX741">
        <v>-19.0715634146341</v>
      </c>
      <c r="DY741">
        <v>-0.0998864111498131</v>
      </c>
      <c r="DZ741">
        <v>0.0212074050125108</v>
      </c>
      <c r="EA741">
        <v>1</v>
      </c>
      <c r="EB741">
        <v>872.611848484848</v>
      </c>
      <c r="EC741">
        <v>-3.24847686023323</v>
      </c>
      <c r="ED741">
        <v>0.383051473810777</v>
      </c>
      <c r="EE741">
        <v>1</v>
      </c>
      <c r="EF741">
        <v>8.14811</v>
      </c>
      <c r="EG741">
        <v>0.345232055749134</v>
      </c>
      <c r="EH741">
        <v>0.0346941644773367</v>
      </c>
      <c r="EI741">
        <v>0</v>
      </c>
      <c r="EJ741">
        <v>2</v>
      </c>
      <c r="EK741">
        <v>3</v>
      </c>
      <c r="EL741" t="s">
        <v>340</v>
      </c>
      <c r="EM741">
        <v>100</v>
      </c>
      <c r="EN741">
        <v>100</v>
      </c>
      <c r="EO741">
        <v>2.128</v>
      </c>
      <c r="EP741">
        <v>0.1323</v>
      </c>
      <c r="EQ741">
        <v>1.36772170046793</v>
      </c>
      <c r="ER741">
        <v>0.00225868272383977</v>
      </c>
      <c r="ES741">
        <v>-9.96746185667655e-07</v>
      </c>
      <c r="ET741">
        <v>2.83711317370827e-10</v>
      </c>
      <c r="EU741">
        <v>-0.063082517618382</v>
      </c>
      <c r="EV741">
        <v>-0.00217948432402501</v>
      </c>
      <c r="EW741">
        <v>0.000453263451741206</v>
      </c>
      <c r="EX741">
        <v>-1.16319206543697e-06</v>
      </c>
      <c r="EY741">
        <v>-2</v>
      </c>
      <c r="EZ741">
        <v>2196</v>
      </c>
      <c r="FA741">
        <v>1</v>
      </c>
      <c r="FB741">
        <v>25</v>
      </c>
      <c r="FC741">
        <v>25.1</v>
      </c>
      <c r="FD741">
        <v>25</v>
      </c>
      <c r="FE741">
        <v>18</v>
      </c>
      <c r="FF741">
        <v>955.159</v>
      </c>
      <c r="FG741">
        <v>444.208</v>
      </c>
      <c r="FH741">
        <v>47.7305</v>
      </c>
      <c r="FI741">
        <v>26.5856</v>
      </c>
      <c r="FJ741">
        <v>30.0006</v>
      </c>
      <c r="FK741">
        <v>26.2774</v>
      </c>
      <c r="FL741">
        <v>26.2669</v>
      </c>
      <c r="FM741">
        <v>25.5752</v>
      </c>
      <c r="FN741">
        <v>13.2604</v>
      </c>
      <c r="FO741">
        <v>2.67029</v>
      </c>
      <c r="FP741">
        <v>47.5</v>
      </c>
      <c r="FQ741">
        <v>420</v>
      </c>
      <c r="FR741">
        <v>16.0842</v>
      </c>
      <c r="FS741">
        <v>101.332</v>
      </c>
      <c r="FT741">
        <v>101.919</v>
      </c>
    </row>
    <row r="742" spans="1:176">
      <c r="A742">
        <v>726</v>
      </c>
      <c r="B742">
        <v>1626127764.6</v>
      </c>
      <c r="C742">
        <v>1450.09999990463</v>
      </c>
      <c r="D742" t="s">
        <v>1746</v>
      </c>
      <c r="E742" t="s">
        <v>1747</v>
      </c>
      <c r="F742">
        <v>1</v>
      </c>
      <c r="I742">
        <v>1626127763.6</v>
      </c>
      <c r="J742">
        <f>(K742)/1000</f>
        <v>0</v>
      </c>
      <c r="K742">
        <f>1000*CC742*AI742*(BY742-BZ742)/(100*BR742*(1000-AI742*BY742))</f>
        <v>0</v>
      </c>
      <c r="L742">
        <f>CC742*AI742*(BX742-BW742*(1000-AI742*BZ742)/(1000-AI742*BY742))/(100*BR742)</f>
        <v>0</v>
      </c>
      <c r="M742">
        <f>BW742 - IF(AI742&gt;1, L742*BR742*100.0/(AK742*CK742), 0)</f>
        <v>0</v>
      </c>
      <c r="N742">
        <f>((T742-J742/2)*M742-L742)/(T742+J742/2)</f>
        <v>0</v>
      </c>
      <c r="O742">
        <f>N742*(CD742+CE742)/1000.0</f>
        <v>0</v>
      </c>
      <c r="P742">
        <f>(BW742 - IF(AI742&gt;1, L742*BR742*100.0/(AK742*CK742), 0))*(CD742+CE742)/1000.0</f>
        <v>0</v>
      </c>
      <c r="Q742">
        <f>2.0/((1/S742-1/R742)+SIGN(S742)*SQRT((1/S742-1/R742)*(1/S742-1/R742) + 4*BS742/((BS742+1)*(BS742+1))*(2*1/S742*1/R742-1/R742*1/R742)))</f>
        <v>0</v>
      </c>
      <c r="R742">
        <f>IF(LEFT(BT742,1)&lt;&gt;"0",IF(LEFT(BT742,1)="1",3.0,BU742),$D$5+$E$5*(CK742*CD742/($K$5*1000))+$F$5*(CK742*CD742/($K$5*1000))*MAX(MIN(BR742,$J$5),$I$5)*MAX(MIN(BR742,$J$5),$I$5)+$G$5*MAX(MIN(BR742,$J$5),$I$5)*(CK742*CD742/($K$5*1000))+$H$5*(CK742*CD742/($K$5*1000))*(CK742*CD742/($K$5*1000)))</f>
        <v>0</v>
      </c>
      <c r="S742">
        <f>J742*(1000-(1000*0.61365*exp(17.502*W742/(240.97+W742))/(CD742+CE742)+BY742)/2)/(1000*0.61365*exp(17.502*W742/(240.97+W742))/(CD742+CE742)-BY742)</f>
        <v>0</v>
      </c>
      <c r="T742">
        <f>1/((BS742+1)/(Q742/1.6)+1/(R742/1.37)) + BS742/((BS742+1)/(Q742/1.6) + BS742/(R742/1.37))</f>
        <v>0</v>
      </c>
      <c r="U742">
        <f>(BN742*BQ742)</f>
        <v>0</v>
      </c>
      <c r="V742">
        <f>(CF742+(U742+2*0.95*5.67E-8*(((CF742+$B$7)+273)^4-(CF742+273)^4)-44100*J742)/(1.84*29.3*R742+8*0.95*5.67E-8*(CF742+273)^3))</f>
        <v>0</v>
      </c>
      <c r="W742">
        <f>($C$7*CG742+$D$7*CH742+$E$7*V742)</f>
        <v>0</v>
      </c>
      <c r="X742">
        <f>0.61365*exp(17.502*W742/(240.97+W742))</f>
        <v>0</v>
      </c>
      <c r="Y742">
        <f>(Z742/AA742*100)</f>
        <v>0</v>
      </c>
      <c r="Z742">
        <f>BY742*(CD742+CE742)/1000</f>
        <v>0</v>
      </c>
      <c r="AA742">
        <f>0.61365*exp(17.502*CF742/(240.97+CF742))</f>
        <v>0</v>
      </c>
      <c r="AB742">
        <f>(X742-BY742*(CD742+CE742)/1000)</f>
        <v>0</v>
      </c>
      <c r="AC742">
        <f>(-J742*44100)</f>
        <v>0</v>
      </c>
      <c r="AD742">
        <f>2*29.3*R742*0.92*(CF742-W742)</f>
        <v>0</v>
      </c>
      <c r="AE742">
        <f>2*0.95*5.67E-8*(((CF742+$B$7)+273)^4-(W742+273)^4)</f>
        <v>0</v>
      </c>
      <c r="AF742">
        <f>U742+AE742+AC742+AD742</f>
        <v>0</v>
      </c>
      <c r="AG742">
        <v>3</v>
      </c>
      <c r="AH742">
        <v>0</v>
      </c>
      <c r="AI742">
        <f>IF(AG742*$H$13&gt;=AK742,1.0,(AK742/(AK742-AG742*$H$13)))</f>
        <v>0</v>
      </c>
      <c r="AJ742">
        <f>(AI742-1)*100</f>
        <v>0</v>
      </c>
      <c r="AK742">
        <f>MAX(0,($B$13+$C$13*CK742)/(1+$D$13*CK742)*CD742/(CF742+273)*$E$13)</f>
        <v>0</v>
      </c>
      <c r="AL742" t="s">
        <v>292</v>
      </c>
      <c r="AM742" t="s">
        <v>292</v>
      </c>
      <c r="AN742">
        <v>0</v>
      </c>
      <c r="AO742">
        <v>0</v>
      </c>
      <c r="AP742">
        <f>1-AN742/AO742</f>
        <v>0</v>
      </c>
      <c r="AQ742">
        <v>0</v>
      </c>
      <c r="AR742" t="s">
        <v>292</v>
      </c>
      <c r="AS742" t="s">
        <v>292</v>
      </c>
      <c r="AT742">
        <v>0</v>
      </c>
      <c r="AU742">
        <v>0</v>
      </c>
      <c r="AV742">
        <f>1-AT742/AU742</f>
        <v>0</v>
      </c>
      <c r="AW742">
        <v>0.5</v>
      </c>
      <c r="AX742">
        <f>BO742</f>
        <v>0</v>
      </c>
      <c r="AY742">
        <f>L742</f>
        <v>0</v>
      </c>
      <c r="AZ742">
        <f>AV742*AW742*AX742</f>
        <v>0</v>
      </c>
      <c r="BA742">
        <f>(AY742-AQ742)/AX742</f>
        <v>0</v>
      </c>
      <c r="BB742">
        <f>(AO742-AU742)/AU742</f>
        <v>0</v>
      </c>
      <c r="BC742">
        <f>AN742/(AP742+AN742/AU742)</f>
        <v>0</v>
      </c>
      <c r="BD742" t="s">
        <v>292</v>
      </c>
      <c r="BE742">
        <v>0</v>
      </c>
      <c r="BF742">
        <f>IF(BE742&lt;&gt;0, BE742, BC742)</f>
        <v>0</v>
      </c>
      <c r="BG742">
        <f>1-BF742/AU742</f>
        <v>0</v>
      </c>
      <c r="BH742">
        <f>(AU742-AT742)/(AU742-BF742)</f>
        <v>0</v>
      </c>
      <c r="BI742">
        <f>(AO742-AU742)/(AO742-BF742)</f>
        <v>0</v>
      </c>
      <c r="BJ742">
        <f>(AU742-AT742)/(AU742-AN742)</f>
        <v>0</v>
      </c>
      <c r="BK742">
        <f>(AO742-AU742)/(AO742-AN742)</f>
        <v>0</v>
      </c>
      <c r="BL742">
        <f>(BH742*BF742/AT742)</f>
        <v>0</v>
      </c>
      <c r="BM742">
        <f>(1-BL742)</f>
        <v>0</v>
      </c>
      <c r="BN742">
        <f>$B$11*CL742+$C$11*CM742+$F$11*CN742*(1-CQ742)</f>
        <v>0</v>
      </c>
      <c r="BO742">
        <f>BN742*BP742</f>
        <v>0</v>
      </c>
      <c r="BP742">
        <f>($B$11*$D$9+$C$11*$D$9+$F$11*((DA742+CS742)/MAX(DA742+CS742+DB742, 0.1)*$I$9+DB742/MAX(DA742+CS742+DB742, 0.1)*$J$9))/($B$11+$C$11+$F$11)</f>
        <v>0</v>
      </c>
      <c r="BQ742">
        <f>($B$11*$K$9+$C$11*$K$9+$F$11*((DA742+CS742)/MAX(DA742+CS742+DB742, 0.1)*$P$9+DB742/MAX(DA742+CS742+DB742, 0.1)*$Q$9))/($B$11+$C$11+$F$11)</f>
        <v>0</v>
      </c>
      <c r="BR742">
        <v>6</v>
      </c>
      <c r="BS742">
        <v>0.5</v>
      </c>
      <c r="BT742" t="s">
        <v>293</v>
      </c>
      <c r="BU742">
        <v>2</v>
      </c>
      <c r="BV742">
        <v>1626127763.6</v>
      </c>
      <c r="BW742">
        <v>400.861333333333</v>
      </c>
      <c r="BX742">
        <v>419.947333333333</v>
      </c>
      <c r="BY742">
        <v>24.2941</v>
      </c>
      <c r="BZ742">
        <v>16.0633666666667</v>
      </c>
      <c r="CA742">
        <v>398.733666666667</v>
      </c>
      <c r="CB742">
        <v>24.1616666666667</v>
      </c>
      <c r="CC742">
        <v>900.004666666667</v>
      </c>
      <c r="CD742">
        <v>100.773</v>
      </c>
      <c r="CE742">
        <v>0.115097333333333</v>
      </c>
      <c r="CF742">
        <v>39.0326666666667</v>
      </c>
      <c r="CG742">
        <v>36.1060666666667</v>
      </c>
      <c r="CH742">
        <v>999.9</v>
      </c>
      <c r="CI742">
        <v>0</v>
      </c>
      <c r="CJ742">
        <v>0</v>
      </c>
      <c r="CK742">
        <v>10000.4166666667</v>
      </c>
      <c r="CL742">
        <v>0</v>
      </c>
      <c r="CM742">
        <v>0.221023</v>
      </c>
      <c r="CN742">
        <v>1459.96666666667</v>
      </c>
      <c r="CO742">
        <v>0.972998666666667</v>
      </c>
      <c r="CP742">
        <v>0.0270013333333333</v>
      </c>
      <c r="CQ742">
        <v>0</v>
      </c>
      <c r="CR742">
        <v>872.025333333333</v>
      </c>
      <c r="CS742">
        <v>4.99999</v>
      </c>
      <c r="CT742">
        <v>12891.5</v>
      </c>
      <c r="CU742">
        <v>12728</v>
      </c>
      <c r="CV742">
        <v>42.75</v>
      </c>
      <c r="CW742">
        <v>43.75</v>
      </c>
      <c r="CX742">
        <v>43.4163333333333</v>
      </c>
      <c r="CY742">
        <v>43.625</v>
      </c>
      <c r="CZ742">
        <v>45.75</v>
      </c>
      <c r="DA742">
        <v>1415.68333333333</v>
      </c>
      <c r="DB742">
        <v>39.2833333333333</v>
      </c>
      <c r="DC742">
        <v>0</v>
      </c>
      <c r="DD742">
        <v>1626127773.7</v>
      </c>
      <c r="DE742">
        <v>0</v>
      </c>
      <c r="DF742">
        <v>872.314307692308</v>
      </c>
      <c r="DG742">
        <v>-2.2181880379942</v>
      </c>
      <c r="DH742">
        <v>-36.0923077236316</v>
      </c>
      <c r="DI742">
        <v>12896.4423076923</v>
      </c>
      <c r="DJ742">
        <v>15</v>
      </c>
      <c r="DK742">
        <v>1626126261</v>
      </c>
      <c r="DL742" t="s">
        <v>294</v>
      </c>
      <c r="DM742">
        <v>1626126255</v>
      </c>
      <c r="DN742">
        <v>1626126261</v>
      </c>
      <c r="DO742">
        <v>7</v>
      </c>
      <c r="DP742">
        <v>0.339</v>
      </c>
      <c r="DQ742">
        <v>0.02</v>
      </c>
      <c r="DR742">
        <v>2.158</v>
      </c>
      <c r="DS742">
        <v>-0.064</v>
      </c>
      <c r="DT742">
        <v>420</v>
      </c>
      <c r="DU742">
        <v>4</v>
      </c>
      <c r="DV742">
        <v>0.09</v>
      </c>
      <c r="DW742">
        <v>0.05</v>
      </c>
      <c r="DX742">
        <v>-19.0728024390244</v>
      </c>
      <c r="DY742">
        <v>-0.117673170731725</v>
      </c>
      <c r="DZ742">
        <v>0.021262981547635</v>
      </c>
      <c r="EA742">
        <v>1</v>
      </c>
      <c r="EB742">
        <v>872.532971428571</v>
      </c>
      <c r="EC742">
        <v>-2.97662726785368</v>
      </c>
      <c r="ED742">
        <v>0.373751597088932</v>
      </c>
      <c r="EE742">
        <v>1</v>
      </c>
      <c r="EF742">
        <v>8.16042073170732</v>
      </c>
      <c r="EG742">
        <v>0.367991916376318</v>
      </c>
      <c r="EH742">
        <v>0.0369781846953991</v>
      </c>
      <c r="EI742">
        <v>0</v>
      </c>
      <c r="EJ742">
        <v>2</v>
      </c>
      <c r="EK742">
        <v>3</v>
      </c>
      <c r="EL742" t="s">
        <v>340</v>
      </c>
      <c r="EM742">
        <v>100</v>
      </c>
      <c r="EN742">
        <v>100</v>
      </c>
      <c r="EO742">
        <v>2.128</v>
      </c>
      <c r="EP742">
        <v>0.1326</v>
      </c>
      <c r="EQ742">
        <v>1.36772170046793</v>
      </c>
      <c r="ER742">
        <v>0.00225868272383977</v>
      </c>
      <c r="ES742">
        <v>-9.96746185667655e-07</v>
      </c>
      <c r="ET742">
        <v>2.83711317370827e-10</v>
      </c>
      <c r="EU742">
        <v>-0.063082517618382</v>
      </c>
      <c r="EV742">
        <v>-0.00217948432402501</v>
      </c>
      <c r="EW742">
        <v>0.000453263451741206</v>
      </c>
      <c r="EX742">
        <v>-1.16319206543697e-06</v>
      </c>
      <c r="EY742">
        <v>-2</v>
      </c>
      <c r="EZ742">
        <v>2196</v>
      </c>
      <c r="FA742">
        <v>1</v>
      </c>
      <c r="FB742">
        <v>25</v>
      </c>
      <c r="FC742">
        <v>25.2</v>
      </c>
      <c r="FD742">
        <v>25.1</v>
      </c>
      <c r="FE742">
        <v>18</v>
      </c>
      <c r="FF742">
        <v>954.999</v>
      </c>
      <c r="FG742">
        <v>444.246</v>
      </c>
      <c r="FH742">
        <v>47.7468</v>
      </c>
      <c r="FI742">
        <v>26.589</v>
      </c>
      <c r="FJ742">
        <v>30.0006</v>
      </c>
      <c r="FK742">
        <v>26.2804</v>
      </c>
      <c r="FL742">
        <v>26.2696</v>
      </c>
      <c r="FM742">
        <v>25.5755</v>
      </c>
      <c r="FN742">
        <v>13.2604</v>
      </c>
      <c r="FO742">
        <v>3.0887</v>
      </c>
      <c r="FP742">
        <v>47.5</v>
      </c>
      <c r="FQ742">
        <v>420</v>
      </c>
      <c r="FR742">
        <v>16.1566</v>
      </c>
      <c r="FS742">
        <v>101.333</v>
      </c>
      <c r="FT742">
        <v>101.919</v>
      </c>
    </row>
    <row r="743" spans="1:176">
      <c r="A743">
        <v>727</v>
      </c>
      <c r="B743">
        <v>1626127766.6</v>
      </c>
      <c r="C743">
        <v>1452.09999990463</v>
      </c>
      <c r="D743" t="s">
        <v>1748</v>
      </c>
      <c r="E743" t="s">
        <v>1749</v>
      </c>
      <c r="F743">
        <v>1</v>
      </c>
      <c r="I743">
        <v>1626127765.6</v>
      </c>
      <c r="J743">
        <f>(K743)/1000</f>
        <v>0</v>
      </c>
      <c r="K743">
        <f>1000*CC743*AI743*(BY743-BZ743)/(100*BR743*(1000-AI743*BY743))</f>
        <v>0</v>
      </c>
      <c r="L743">
        <f>CC743*AI743*(BX743-BW743*(1000-AI743*BZ743)/(1000-AI743*BY743))/(100*BR743)</f>
        <v>0</v>
      </c>
      <c r="M743">
        <f>BW743 - IF(AI743&gt;1, L743*BR743*100.0/(AK743*CK743), 0)</f>
        <v>0</v>
      </c>
      <c r="N743">
        <f>((T743-J743/2)*M743-L743)/(T743+J743/2)</f>
        <v>0</v>
      </c>
      <c r="O743">
        <f>N743*(CD743+CE743)/1000.0</f>
        <v>0</v>
      </c>
      <c r="P743">
        <f>(BW743 - IF(AI743&gt;1, L743*BR743*100.0/(AK743*CK743), 0))*(CD743+CE743)/1000.0</f>
        <v>0</v>
      </c>
      <c r="Q743">
        <f>2.0/((1/S743-1/R743)+SIGN(S743)*SQRT((1/S743-1/R743)*(1/S743-1/R743) + 4*BS743/((BS743+1)*(BS743+1))*(2*1/S743*1/R743-1/R743*1/R743)))</f>
        <v>0</v>
      </c>
      <c r="R743">
        <f>IF(LEFT(BT743,1)&lt;&gt;"0",IF(LEFT(BT743,1)="1",3.0,BU743),$D$5+$E$5*(CK743*CD743/($K$5*1000))+$F$5*(CK743*CD743/($K$5*1000))*MAX(MIN(BR743,$J$5),$I$5)*MAX(MIN(BR743,$J$5),$I$5)+$G$5*MAX(MIN(BR743,$J$5),$I$5)*(CK743*CD743/($K$5*1000))+$H$5*(CK743*CD743/($K$5*1000))*(CK743*CD743/($K$5*1000)))</f>
        <v>0</v>
      </c>
      <c r="S743">
        <f>J743*(1000-(1000*0.61365*exp(17.502*W743/(240.97+W743))/(CD743+CE743)+BY743)/2)/(1000*0.61365*exp(17.502*W743/(240.97+W743))/(CD743+CE743)-BY743)</f>
        <v>0</v>
      </c>
      <c r="T743">
        <f>1/((BS743+1)/(Q743/1.6)+1/(R743/1.37)) + BS743/((BS743+1)/(Q743/1.6) + BS743/(R743/1.37))</f>
        <v>0</v>
      </c>
      <c r="U743">
        <f>(BN743*BQ743)</f>
        <v>0</v>
      </c>
      <c r="V743">
        <f>(CF743+(U743+2*0.95*5.67E-8*(((CF743+$B$7)+273)^4-(CF743+273)^4)-44100*J743)/(1.84*29.3*R743+8*0.95*5.67E-8*(CF743+273)^3))</f>
        <v>0</v>
      </c>
      <c r="W743">
        <f>($C$7*CG743+$D$7*CH743+$E$7*V743)</f>
        <v>0</v>
      </c>
      <c r="X743">
        <f>0.61365*exp(17.502*W743/(240.97+W743))</f>
        <v>0</v>
      </c>
      <c r="Y743">
        <f>(Z743/AA743*100)</f>
        <v>0</v>
      </c>
      <c r="Z743">
        <f>BY743*(CD743+CE743)/1000</f>
        <v>0</v>
      </c>
      <c r="AA743">
        <f>0.61365*exp(17.502*CF743/(240.97+CF743))</f>
        <v>0</v>
      </c>
      <c r="AB743">
        <f>(X743-BY743*(CD743+CE743)/1000)</f>
        <v>0</v>
      </c>
      <c r="AC743">
        <f>(-J743*44100)</f>
        <v>0</v>
      </c>
      <c r="AD743">
        <f>2*29.3*R743*0.92*(CF743-W743)</f>
        <v>0</v>
      </c>
      <c r="AE743">
        <f>2*0.95*5.67E-8*(((CF743+$B$7)+273)^4-(W743+273)^4)</f>
        <v>0</v>
      </c>
      <c r="AF743">
        <f>U743+AE743+AC743+AD743</f>
        <v>0</v>
      </c>
      <c r="AG743">
        <v>4</v>
      </c>
      <c r="AH743">
        <v>0</v>
      </c>
      <c r="AI743">
        <f>IF(AG743*$H$13&gt;=AK743,1.0,(AK743/(AK743-AG743*$H$13)))</f>
        <v>0</v>
      </c>
      <c r="AJ743">
        <f>(AI743-1)*100</f>
        <v>0</v>
      </c>
      <c r="AK743">
        <f>MAX(0,($B$13+$C$13*CK743)/(1+$D$13*CK743)*CD743/(CF743+273)*$E$13)</f>
        <v>0</v>
      </c>
      <c r="AL743" t="s">
        <v>292</v>
      </c>
      <c r="AM743" t="s">
        <v>292</v>
      </c>
      <c r="AN743">
        <v>0</v>
      </c>
      <c r="AO743">
        <v>0</v>
      </c>
      <c r="AP743">
        <f>1-AN743/AO743</f>
        <v>0</v>
      </c>
      <c r="AQ743">
        <v>0</v>
      </c>
      <c r="AR743" t="s">
        <v>292</v>
      </c>
      <c r="AS743" t="s">
        <v>292</v>
      </c>
      <c r="AT743">
        <v>0</v>
      </c>
      <c r="AU743">
        <v>0</v>
      </c>
      <c r="AV743">
        <f>1-AT743/AU743</f>
        <v>0</v>
      </c>
      <c r="AW743">
        <v>0.5</v>
      </c>
      <c r="AX743">
        <f>BO743</f>
        <v>0</v>
      </c>
      <c r="AY743">
        <f>L743</f>
        <v>0</v>
      </c>
      <c r="AZ743">
        <f>AV743*AW743*AX743</f>
        <v>0</v>
      </c>
      <c r="BA743">
        <f>(AY743-AQ743)/AX743</f>
        <v>0</v>
      </c>
      <c r="BB743">
        <f>(AO743-AU743)/AU743</f>
        <v>0</v>
      </c>
      <c r="BC743">
        <f>AN743/(AP743+AN743/AU743)</f>
        <v>0</v>
      </c>
      <c r="BD743" t="s">
        <v>292</v>
      </c>
      <c r="BE743">
        <v>0</v>
      </c>
      <c r="BF743">
        <f>IF(BE743&lt;&gt;0, BE743, BC743)</f>
        <v>0</v>
      </c>
      <c r="BG743">
        <f>1-BF743/AU743</f>
        <v>0</v>
      </c>
      <c r="BH743">
        <f>(AU743-AT743)/(AU743-BF743)</f>
        <v>0</v>
      </c>
      <c r="BI743">
        <f>(AO743-AU743)/(AO743-BF743)</f>
        <v>0</v>
      </c>
      <c r="BJ743">
        <f>(AU743-AT743)/(AU743-AN743)</f>
        <v>0</v>
      </c>
      <c r="BK743">
        <f>(AO743-AU743)/(AO743-AN743)</f>
        <v>0</v>
      </c>
      <c r="BL743">
        <f>(BH743*BF743/AT743)</f>
        <v>0</v>
      </c>
      <c r="BM743">
        <f>(1-BL743)</f>
        <v>0</v>
      </c>
      <c r="BN743">
        <f>$B$11*CL743+$C$11*CM743+$F$11*CN743*(1-CQ743)</f>
        <v>0</v>
      </c>
      <c r="BO743">
        <f>BN743*BP743</f>
        <v>0</v>
      </c>
      <c r="BP743">
        <f>($B$11*$D$9+$C$11*$D$9+$F$11*((DA743+CS743)/MAX(DA743+CS743+DB743, 0.1)*$I$9+DB743/MAX(DA743+CS743+DB743, 0.1)*$J$9))/($B$11+$C$11+$F$11)</f>
        <v>0</v>
      </c>
      <c r="BQ743">
        <f>($B$11*$K$9+$C$11*$K$9+$F$11*((DA743+CS743)/MAX(DA743+CS743+DB743, 0.1)*$P$9+DB743/MAX(DA743+CS743+DB743, 0.1)*$Q$9))/($B$11+$C$11+$F$11)</f>
        <v>0</v>
      </c>
      <c r="BR743">
        <v>6</v>
      </c>
      <c r="BS743">
        <v>0.5</v>
      </c>
      <c r="BT743" t="s">
        <v>293</v>
      </c>
      <c r="BU743">
        <v>2</v>
      </c>
      <c r="BV743">
        <v>1626127765.6</v>
      </c>
      <c r="BW743">
        <v>400.856333333333</v>
      </c>
      <c r="BX743">
        <v>419.97</v>
      </c>
      <c r="BY743">
        <v>24.3127333333333</v>
      </c>
      <c r="BZ743">
        <v>16.0643333333333</v>
      </c>
      <c r="CA743">
        <v>398.728333333333</v>
      </c>
      <c r="CB743">
        <v>24.1799333333333</v>
      </c>
      <c r="CC743">
        <v>899.954333333333</v>
      </c>
      <c r="CD743">
        <v>100.772</v>
      </c>
      <c r="CE743">
        <v>0.114454</v>
      </c>
      <c r="CF743">
        <v>39.0459666666667</v>
      </c>
      <c r="CG743">
        <v>36.114</v>
      </c>
      <c r="CH743">
        <v>999.9</v>
      </c>
      <c r="CI743">
        <v>0</v>
      </c>
      <c r="CJ743">
        <v>0</v>
      </c>
      <c r="CK743">
        <v>9999.36666666667</v>
      </c>
      <c r="CL743">
        <v>0</v>
      </c>
      <c r="CM743">
        <v>0.221023</v>
      </c>
      <c r="CN743">
        <v>1460.05666666667</v>
      </c>
      <c r="CO743">
        <v>0.973002</v>
      </c>
      <c r="CP743">
        <v>0.0269982</v>
      </c>
      <c r="CQ743">
        <v>0</v>
      </c>
      <c r="CR743">
        <v>871.703333333333</v>
      </c>
      <c r="CS743">
        <v>4.99999</v>
      </c>
      <c r="CT743">
        <v>12890.9666666667</v>
      </c>
      <c r="CU743">
        <v>12728.8666666667</v>
      </c>
      <c r="CV743">
        <v>42.75</v>
      </c>
      <c r="CW743">
        <v>43.75</v>
      </c>
      <c r="CX743">
        <v>43.437</v>
      </c>
      <c r="CY743">
        <v>43.625</v>
      </c>
      <c r="CZ743">
        <v>45.75</v>
      </c>
      <c r="DA743">
        <v>1415.77666666667</v>
      </c>
      <c r="DB743">
        <v>39.28</v>
      </c>
      <c r="DC743">
        <v>0</v>
      </c>
      <c r="DD743">
        <v>1626127776.1</v>
      </c>
      <c r="DE743">
        <v>0</v>
      </c>
      <c r="DF743">
        <v>872.189807692308</v>
      </c>
      <c r="DG743">
        <v>-2.96694017043743</v>
      </c>
      <c r="DH743">
        <v>-39.5829059955163</v>
      </c>
      <c r="DI743">
        <v>12894.9923076923</v>
      </c>
      <c r="DJ743">
        <v>15</v>
      </c>
      <c r="DK743">
        <v>1626126261</v>
      </c>
      <c r="DL743" t="s">
        <v>294</v>
      </c>
      <c r="DM743">
        <v>1626126255</v>
      </c>
      <c r="DN743">
        <v>1626126261</v>
      </c>
      <c r="DO743">
        <v>7</v>
      </c>
      <c r="DP743">
        <v>0.339</v>
      </c>
      <c r="DQ743">
        <v>0.02</v>
      </c>
      <c r="DR743">
        <v>2.158</v>
      </c>
      <c r="DS743">
        <v>-0.064</v>
      </c>
      <c r="DT743">
        <v>420</v>
      </c>
      <c r="DU743">
        <v>4</v>
      </c>
      <c r="DV743">
        <v>0.09</v>
      </c>
      <c r="DW743">
        <v>0.05</v>
      </c>
      <c r="DX743">
        <v>-19.0767853658537</v>
      </c>
      <c r="DY743">
        <v>-0.139227177700385</v>
      </c>
      <c r="DZ743">
        <v>0.022704190662665</v>
      </c>
      <c r="EA743">
        <v>1</v>
      </c>
      <c r="EB743">
        <v>872.386147058823</v>
      </c>
      <c r="EC743">
        <v>-3.04389674562079</v>
      </c>
      <c r="ED743">
        <v>0.381599815972394</v>
      </c>
      <c r="EE743">
        <v>1</v>
      </c>
      <c r="EF743">
        <v>8.17365609756098</v>
      </c>
      <c r="EG743">
        <v>0.392284181184667</v>
      </c>
      <c r="EH743">
        <v>0.0394354544502508</v>
      </c>
      <c r="EI743">
        <v>0</v>
      </c>
      <c r="EJ743">
        <v>2</v>
      </c>
      <c r="EK743">
        <v>3</v>
      </c>
      <c r="EL743" t="s">
        <v>340</v>
      </c>
      <c r="EM743">
        <v>100</v>
      </c>
      <c r="EN743">
        <v>100</v>
      </c>
      <c r="EO743">
        <v>2.128</v>
      </c>
      <c r="EP743">
        <v>0.1329</v>
      </c>
      <c r="EQ743">
        <v>1.36772170046793</v>
      </c>
      <c r="ER743">
        <v>0.00225868272383977</v>
      </c>
      <c r="ES743">
        <v>-9.96746185667655e-07</v>
      </c>
      <c r="ET743">
        <v>2.83711317370827e-10</v>
      </c>
      <c r="EU743">
        <v>-0.063082517618382</v>
      </c>
      <c r="EV743">
        <v>-0.00217948432402501</v>
      </c>
      <c r="EW743">
        <v>0.000453263451741206</v>
      </c>
      <c r="EX743">
        <v>-1.16319206543697e-06</v>
      </c>
      <c r="EY743">
        <v>-2</v>
      </c>
      <c r="EZ743">
        <v>2196</v>
      </c>
      <c r="FA743">
        <v>1</v>
      </c>
      <c r="FB743">
        <v>25</v>
      </c>
      <c r="FC743">
        <v>25.2</v>
      </c>
      <c r="FD743">
        <v>25.1</v>
      </c>
      <c r="FE743">
        <v>18</v>
      </c>
      <c r="FF743">
        <v>954.732</v>
      </c>
      <c r="FG743">
        <v>444.243</v>
      </c>
      <c r="FH743">
        <v>47.7622</v>
      </c>
      <c r="FI743">
        <v>26.5921</v>
      </c>
      <c r="FJ743">
        <v>30.0005</v>
      </c>
      <c r="FK743">
        <v>26.2831</v>
      </c>
      <c r="FL743">
        <v>26.2728</v>
      </c>
      <c r="FM743">
        <v>25.5756</v>
      </c>
      <c r="FN743">
        <v>12.979</v>
      </c>
      <c r="FO743">
        <v>3.0887</v>
      </c>
      <c r="FP743">
        <v>47.5</v>
      </c>
      <c r="FQ743">
        <v>420</v>
      </c>
      <c r="FR743">
        <v>16.1643</v>
      </c>
      <c r="FS743">
        <v>101.333</v>
      </c>
      <c r="FT743">
        <v>101.919</v>
      </c>
    </row>
    <row r="744" spans="1:176">
      <c r="A744">
        <v>728</v>
      </c>
      <c r="B744">
        <v>1626127768.6</v>
      </c>
      <c r="C744">
        <v>1454.09999990463</v>
      </c>
      <c r="D744" t="s">
        <v>1750</v>
      </c>
      <c r="E744" t="s">
        <v>1751</v>
      </c>
      <c r="F744">
        <v>1</v>
      </c>
      <c r="I744">
        <v>1626127767.6</v>
      </c>
      <c r="J744">
        <f>(K744)/1000</f>
        <v>0</v>
      </c>
      <c r="K744">
        <f>1000*CC744*AI744*(BY744-BZ744)/(100*BR744*(1000-AI744*BY744))</f>
        <v>0</v>
      </c>
      <c r="L744">
        <f>CC744*AI744*(BX744-BW744*(1000-AI744*BZ744)/(1000-AI744*BY744))/(100*BR744)</f>
        <v>0</v>
      </c>
      <c r="M744">
        <f>BW744 - IF(AI744&gt;1, L744*BR744*100.0/(AK744*CK744), 0)</f>
        <v>0</v>
      </c>
      <c r="N744">
        <f>((T744-J744/2)*M744-L744)/(T744+J744/2)</f>
        <v>0</v>
      </c>
      <c r="O744">
        <f>N744*(CD744+CE744)/1000.0</f>
        <v>0</v>
      </c>
      <c r="P744">
        <f>(BW744 - IF(AI744&gt;1, L744*BR744*100.0/(AK744*CK744), 0))*(CD744+CE744)/1000.0</f>
        <v>0</v>
      </c>
      <c r="Q744">
        <f>2.0/((1/S744-1/R744)+SIGN(S744)*SQRT((1/S744-1/R744)*(1/S744-1/R744) + 4*BS744/((BS744+1)*(BS744+1))*(2*1/S744*1/R744-1/R744*1/R744)))</f>
        <v>0</v>
      </c>
      <c r="R744">
        <f>IF(LEFT(BT744,1)&lt;&gt;"0",IF(LEFT(BT744,1)="1",3.0,BU744),$D$5+$E$5*(CK744*CD744/($K$5*1000))+$F$5*(CK744*CD744/($K$5*1000))*MAX(MIN(BR744,$J$5),$I$5)*MAX(MIN(BR744,$J$5),$I$5)+$G$5*MAX(MIN(BR744,$J$5),$I$5)*(CK744*CD744/($K$5*1000))+$H$5*(CK744*CD744/($K$5*1000))*(CK744*CD744/($K$5*1000)))</f>
        <v>0</v>
      </c>
      <c r="S744">
        <f>J744*(1000-(1000*0.61365*exp(17.502*W744/(240.97+W744))/(CD744+CE744)+BY744)/2)/(1000*0.61365*exp(17.502*W744/(240.97+W744))/(CD744+CE744)-BY744)</f>
        <v>0</v>
      </c>
      <c r="T744">
        <f>1/((BS744+1)/(Q744/1.6)+1/(R744/1.37)) + BS744/((BS744+1)/(Q744/1.6) + BS744/(R744/1.37))</f>
        <v>0</v>
      </c>
      <c r="U744">
        <f>(BN744*BQ744)</f>
        <v>0</v>
      </c>
      <c r="V744">
        <f>(CF744+(U744+2*0.95*5.67E-8*(((CF744+$B$7)+273)^4-(CF744+273)^4)-44100*J744)/(1.84*29.3*R744+8*0.95*5.67E-8*(CF744+273)^3))</f>
        <v>0</v>
      </c>
      <c r="W744">
        <f>($C$7*CG744+$D$7*CH744+$E$7*V744)</f>
        <v>0</v>
      </c>
      <c r="X744">
        <f>0.61365*exp(17.502*W744/(240.97+W744))</f>
        <v>0</v>
      </c>
      <c r="Y744">
        <f>(Z744/AA744*100)</f>
        <v>0</v>
      </c>
      <c r="Z744">
        <f>BY744*(CD744+CE744)/1000</f>
        <v>0</v>
      </c>
      <c r="AA744">
        <f>0.61365*exp(17.502*CF744/(240.97+CF744))</f>
        <v>0</v>
      </c>
      <c r="AB744">
        <f>(X744-BY744*(CD744+CE744)/1000)</f>
        <v>0</v>
      </c>
      <c r="AC744">
        <f>(-J744*44100)</f>
        <v>0</v>
      </c>
      <c r="AD744">
        <f>2*29.3*R744*0.92*(CF744-W744)</f>
        <v>0</v>
      </c>
      <c r="AE744">
        <f>2*0.95*5.67E-8*(((CF744+$B$7)+273)^4-(W744+273)^4)</f>
        <v>0</v>
      </c>
      <c r="AF744">
        <f>U744+AE744+AC744+AD744</f>
        <v>0</v>
      </c>
      <c r="AG744">
        <v>4</v>
      </c>
      <c r="AH744">
        <v>0</v>
      </c>
      <c r="AI744">
        <f>IF(AG744*$H$13&gt;=AK744,1.0,(AK744/(AK744-AG744*$H$13)))</f>
        <v>0</v>
      </c>
      <c r="AJ744">
        <f>(AI744-1)*100</f>
        <v>0</v>
      </c>
      <c r="AK744">
        <f>MAX(0,($B$13+$C$13*CK744)/(1+$D$13*CK744)*CD744/(CF744+273)*$E$13)</f>
        <v>0</v>
      </c>
      <c r="AL744" t="s">
        <v>292</v>
      </c>
      <c r="AM744" t="s">
        <v>292</v>
      </c>
      <c r="AN744">
        <v>0</v>
      </c>
      <c r="AO744">
        <v>0</v>
      </c>
      <c r="AP744">
        <f>1-AN744/AO744</f>
        <v>0</v>
      </c>
      <c r="AQ744">
        <v>0</v>
      </c>
      <c r="AR744" t="s">
        <v>292</v>
      </c>
      <c r="AS744" t="s">
        <v>292</v>
      </c>
      <c r="AT744">
        <v>0</v>
      </c>
      <c r="AU744">
        <v>0</v>
      </c>
      <c r="AV744">
        <f>1-AT744/AU744</f>
        <v>0</v>
      </c>
      <c r="AW744">
        <v>0.5</v>
      </c>
      <c r="AX744">
        <f>BO744</f>
        <v>0</v>
      </c>
      <c r="AY744">
        <f>L744</f>
        <v>0</v>
      </c>
      <c r="AZ744">
        <f>AV744*AW744*AX744</f>
        <v>0</v>
      </c>
      <c r="BA744">
        <f>(AY744-AQ744)/AX744</f>
        <v>0</v>
      </c>
      <c r="BB744">
        <f>(AO744-AU744)/AU744</f>
        <v>0</v>
      </c>
      <c r="BC744">
        <f>AN744/(AP744+AN744/AU744)</f>
        <v>0</v>
      </c>
      <c r="BD744" t="s">
        <v>292</v>
      </c>
      <c r="BE744">
        <v>0</v>
      </c>
      <c r="BF744">
        <f>IF(BE744&lt;&gt;0, BE744, BC744)</f>
        <v>0</v>
      </c>
      <c r="BG744">
        <f>1-BF744/AU744</f>
        <v>0</v>
      </c>
      <c r="BH744">
        <f>(AU744-AT744)/(AU744-BF744)</f>
        <v>0</v>
      </c>
      <c r="BI744">
        <f>(AO744-AU744)/(AO744-BF744)</f>
        <v>0</v>
      </c>
      <c r="BJ744">
        <f>(AU744-AT744)/(AU744-AN744)</f>
        <v>0</v>
      </c>
      <c r="BK744">
        <f>(AO744-AU744)/(AO744-AN744)</f>
        <v>0</v>
      </c>
      <c r="BL744">
        <f>(BH744*BF744/AT744)</f>
        <v>0</v>
      </c>
      <c r="BM744">
        <f>(1-BL744)</f>
        <v>0</v>
      </c>
      <c r="BN744">
        <f>$B$11*CL744+$C$11*CM744+$F$11*CN744*(1-CQ744)</f>
        <v>0</v>
      </c>
      <c r="BO744">
        <f>BN744*BP744</f>
        <v>0</v>
      </c>
      <c r="BP744">
        <f>($B$11*$D$9+$C$11*$D$9+$F$11*((DA744+CS744)/MAX(DA744+CS744+DB744, 0.1)*$I$9+DB744/MAX(DA744+CS744+DB744, 0.1)*$J$9))/($B$11+$C$11+$F$11)</f>
        <v>0</v>
      </c>
      <c r="BQ744">
        <f>($B$11*$K$9+$C$11*$K$9+$F$11*((DA744+CS744)/MAX(DA744+CS744+DB744, 0.1)*$P$9+DB744/MAX(DA744+CS744+DB744, 0.1)*$Q$9))/($B$11+$C$11+$F$11)</f>
        <v>0</v>
      </c>
      <c r="BR744">
        <v>6</v>
      </c>
      <c r="BS744">
        <v>0.5</v>
      </c>
      <c r="BT744" t="s">
        <v>293</v>
      </c>
      <c r="BU744">
        <v>2</v>
      </c>
      <c r="BV744">
        <v>1626127767.6</v>
      </c>
      <c r="BW744">
        <v>400.857333333333</v>
      </c>
      <c r="BX744">
        <v>420.008666666667</v>
      </c>
      <c r="BY744">
        <v>24.3254</v>
      </c>
      <c r="BZ744">
        <v>16.0651333333333</v>
      </c>
      <c r="CA744">
        <v>398.729333333333</v>
      </c>
      <c r="CB744">
        <v>24.1924</v>
      </c>
      <c r="CC744">
        <v>900.033333333333</v>
      </c>
      <c r="CD744">
        <v>100.772333333333</v>
      </c>
      <c r="CE744">
        <v>0.114034666666667</v>
      </c>
      <c r="CF744">
        <v>39.0596333333333</v>
      </c>
      <c r="CG744">
        <v>36.1208666666667</v>
      </c>
      <c r="CH744">
        <v>999.9</v>
      </c>
      <c r="CI744">
        <v>0</v>
      </c>
      <c r="CJ744">
        <v>0</v>
      </c>
      <c r="CK744">
        <v>10031.9</v>
      </c>
      <c r="CL744">
        <v>0</v>
      </c>
      <c r="CM744">
        <v>0.221023</v>
      </c>
      <c r="CN744">
        <v>1459.96666666667</v>
      </c>
      <c r="CO744">
        <v>0.973000333333333</v>
      </c>
      <c r="CP744">
        <v>0.0269997666666667</v>
      </c>
      <c r="CQ744">
        <v>0</v>
      </c>
      <c r="CR744">
        <v>871.882</v>
      </c>
      <c r="CS744">
        <v>4.99999</v>
      </c>
      <c r="CT744">
        <v>12888.1</v>
      </c>
      <c r="CU744">
        <v>12728.0333333333</v>
      </c>
      <c r="CV744">
        <v>42.75</v>
      </c>
      <c r="CW744">
        <v>43.75</v>
      </c>
      <c r="CX744">
        <v>43.437</v>
      </c>
      <c r="CY744">
        <v>43.625</v>
      </c>
      <c r="CZ744">
        <v>45.75</v>
      </c>
      <c r="DA744">
        <v>1415.68666666667</v>
      </c>
      <c r="DB744">
        <v>39.28</v>
      </c>
      <c r="DC744">
        <v>0</v>
      </c>
      <c r="DD744">
        <v>1626127777.9</v>
      </c>
      <c r="DE744">
        <v>0</v>
      </c>
      <c r="DF744">
        <v>872.10988</v>
      </c>
      <c r="DG744">
        <v>-2.46184615157383</v>
      </c>
      <c r="DH744">
        <v>-45.2999999770469</v>
      </c>
      <c r="DI744">
        <v>12893.512</v>
      </c>
      <c r="DJ744">
        <v>15</v>
      </c>
      <c r="DK744">
        <v>1626126261</v>
      </c>
      <c r="DL744" t="s">
        <v>294</v>
      </c>
      <c r="DM744">
        <v>1626126255</v>
      </c>
      <c r="DN744">
        <v>1626126261</v>
      </c>
      <c r="DO744">
        <v>7</v>
      </c>
      <c r="DP744">
        <v>0.339</v>
      </c>
      <c r="DQ744">
        <v>0.02</v>
      </c>
      <c r="DR744">
        <v>2.158</v>
      </c>
      <c r="DS744">
        <v>-0.064</v>
      </c>
      <c r="DT744">
        <v>420</v>
      </c>
      <c r="DU744">
        <v>4</v>
      </c>
      <c r="DV744">
        <v>0.09</v>
      </c>
      <c r="DW744">
        <v>0.05</v>
      </c>
      <c r="DX744">
        <v>-19.0867243902439</v>
      </c>
      <c r="DY744">
        <v>-0.159921951219516</v>
      </c>
      <c r="DZ744">
        <v>0.0251878869502471</v>
      </c>
      <c r="EA744">
        <v>1</v>
      </c>
      <c r="EB744">
        <v>872.247272727273</v>
      </c>
      <c r="EC744">
        <v>-2.59132705082683</v>
      </c>
      <c r="ED744">
        <v>0.334191133183716</v>
      </c>
      <c r="EE744">
        <v>1</v>
      </c>
      <c r="EF744">
        <v>8.18683902439025</v>
      </c>
      <c r="EG744">
        <v>0.419535052264798</v>
      </c>
      <c r="EH744">
        <v>0.0420083331921748</v>
      </c>
      <c r="EI744">
        <v>0</v>
      </c>
      <c r="EJ744">
        <v>2</v>
      </c>
      <c r="EK744">
        <v>3</v>
      </c>
      <c r="EL744" t="s">
        <v>340</v>
      </c>
      <c r="EM744">
        <v>100</v>
      </c>
      <c r="EN744">
        <v>100</v>
      </c>
      <c r="EO744">
        <v>2.128</v>
      </c>
      <c r="EP744">
        <v>0.1331</v>
      </c>
      <c r="EQ744">
        <v>1.36772170046793</v>
      </c>
      <c r="ER744">
        <v>0.00225868272383977</v>
      </c>
      <c r="ES744">
        <v>-9.96746185667655e-07</v>
      </c>
      <c r="ET744">
        <v>2.83711317370827e-10</v>
      </c>
      <c r="EU744">
        <v>-0.063082517618382</v>
      </c>
      <c r="EV744">
        <v>-0.00217948432402501</v>
      </c>
      <c r="EW744">
        <v>0.000453263451741206</v>
      </c>
      <c r="EX744">
        <v>-1.16319206543697e-06</v>
      </c>
      <c r="EY744">
        <v>-2</v>
      </c>
      <c r="EZ744">
        <v>2196</v>
      </c>
      <c r="FA744">
        <v>1</v>
      </c>
      <c r="FB744">
        <v>25</v>
      </c>
      <c r="FC744">
        <v>25.2</v>
      </c>
      <c r="FD744">
        <v>25.1</v>
      </c>
      <c r="FE744">
        <v>18</v>
      </c>
      <c r="FF744">
        <v>954.525</v>
      </c>
      <c r="FG744">
        <v>444.281</v>
      </c>
      <c r="FH744">
        <v>47.7777</v>
      </c>
      <c r="FI744">
        <v>26.5951</v>
      </c>
      <c r="FJ744">
        <v>30.0005</v>
      </c>
      <c r="FK744">
        <v>26.2863</v>
      </c>
      <c r="FL744">
        <v>26.2756</v>
      </c>
      <c r="FM744">
        <v>25.5753</v>
      </c>
      <c r="FN744">
        <v>12.979</v>
      </c>
      <c r="FO744">
        <v>3.0887</v>
      </c>
      <c r="FP744">
        <v>47.5</v>
      </c>
      <c r="FQ744">
        <v>420</v>
      </c>
      <c r="FR744">
        <v>16.1661</v>
      </c>
      <c r="FS744">
        <v>101.332</v>
      </c>
      <c r="FT744">
        <v>101.919</v>
      </c>
    </row>
    <row r="745" spans="1:176">
      <c r="A745">
        <v>729</v>
      </c>
      <c r="B745">
        <v>1626127770.6</v>
      </c>
      <c r="C745">
        <v>1456.09999990463</v>
      </c>
      <c r="D745" t="s">
        <v>1752</v>
      </c>
      <c r="E745" t="s">
        <v>1753</v>
      </c>
      <c r="F745">
        <v>1</v>
      </c>
      <c r="I745">
        <v>1626127769.6</v>
      </c>
      <c r="J745">
        <f>(K745)/1000</f>
        <v>0</v>
      </c>
      <c r="K745">
        <f>1000*CC745*AI745*(BY745-BZ745)/(100*BR745*(1000-AI745*BY745))</f>
        <v>0</v>
      </c>
      <c r="L745">
        <f>CC745*AI745*(BX745-BW745*(1000-AI745*BZ745)/(1000-AI745*BY745))/(100*BR745)</f>
        <v>0</v>
      </c>
      <c r="M745">
        <f>BW745 - IF(AI745&gt;1, L745*BR745*100.0/(AK745*CK745), 0)</f>
        <v>0</v>
      </c>
      <c r="N745">
        <f>((T745-J745/2)*M745-L745)/(T745+J745/2)</f>
        <v>0</v>
      </c>
      <c r="O745">
        <f>N745*(CD745+CE745)/1000.0</f>
        <v>0</v>
      </c>
      <c r="P745">
        <f>(BW745 - IF(AI745&gt;1, L745*BR745*100.0/(AK745*CK745), 0))*(CD745+CE745)/1000.0</f>
        <v>0</v>
      </c>
      <c r="Q745">
        <f>2.0/((1/S745-1/R745)+SIGN(S745)*SQRT((1/S745-1/R745)*(1/S745-1/R745) + 4*BS745/((BS745+1)*(BS745+1))*(2*1/S745*1/R745-1/R745*1/R745)))</f>
        <v>0</v>
      </c>
      <c r="R745">
        <f>IF(LEFT(BT745,1)&lt;&gt;"0",IF(LEFT(BT745,1)="1",3.0,BU745),$D$5+$E$5*(CK745*CD745/($K$5*1000))+$F$5*(CK745*CD745/($K$5*1000))*MAX(MIN(BR745,$J$5),$I$5)*MAX(MIN(BR745,$J$5),$I$5)+$G$5*MAX(MIN(BR745,$J$5),$I$5)*(CK745*CD745/($K$5*1000))+$H$5*(CK745*CD745/($K$5*1000))*(CK745*CD745/($K$5*1000)))</f>
        <v>0</v>
      </c>
      <c r="S745">
        <f>J745*(1000-(1000*0.61365*exp(17.502*W745/(240.97+W745))/(CD745+CE745)+BY745)/2)/(1000*0.61365*exp(17.502*W745/(240.97+W745))/(CD745+CE745)-BY745)</f>
        <v>0</v>
      </c>
      <c r="T745">
        <f>1/((BS745+1)/(Q745/1.6)+1/(R745/1.37)) + BS745/((BS745+1)/(Q745/1.6) + BS745/(R745/1.37))</f>
        <v>0</v>
      </c>
      <c r="U745">
        <f>(BN745*BQ745)</f>
        <v>0</v>
      </c>
      <c r="V745">
        <f>(CF745+(U745+2*0.95*5.67E-8*(((CF745+$B$7)+273)^4-(CF745+273)^4)-44100*J745)/(1.84*29.3*R745+8*0.95*5.67E-8*(CF745+273)^3))</f>
        <v>0</v>
      </c>
      <c r="W745">
        <f>($C$7*CG745+$D$7*CH745+$E$7*V745)</f>
        <v>0</v>
      </c>
      <c r="X745">
        <f>0.61365*exp(17.502*W745/(240.97+W745))</f>
        <v>0</v>
      </c>
      <c r="Y745">
        <f>(Z745/AA745*100)</f>
        <v>0</v>
      </c>
      <c r="Z745">
        <f>BY745*(CD745+CE745)/1000</f>
        <v>0</v>
      </c>
      <c r="AA745">
        <f>0.61365*exp(17.502*CF745/(240.97+CF745))</f>
        <v>0</v>
      </c>
      <c r="AB745">
        <f>(X745-BY745*(CD745+CE745)/1000)</f>
        <v>0</v>
      </c>
      <c r="AC745">
        <f>(-J745*44100)</f>
        <v>0</v>
      </c>
      <c r="AD745">
        <f>2*29.3*R745*0.92*(CF745-W745)</f>
        <v>0</v>
      </c>
      <c r="AE745">
        <f>2*0.95*5.67E-8*(((CF745+$B$7)+273)^4-(W745+273)^4)</f>
        <v>0</v>
      </c>
      <c r="AF745">
        <f>U745+AE745+AC745+AD745</f>
        <v>0</v>
      </c>
      <c r="AG745">
        <v>3</v>
      </c>
      <c r="AH745">
        <v>0</v>
      </c>
      <c r="AI745">
        <f>IF(AG745*$H$13&gt;=AK745,1.0,(AK745/(AK745-AG745*$H$13)))</f>
        <v>0</v>
      </c>
      <c r="AJ745">
        <f>(AI745-1)*100</f>
        <v>0</v>
      </c>
      <c r="AK745">
        <f>MAX(0,($B$13+$C$13*CK745)/(1+$D$13*CK745)*CD745/(CF745+273)*$E$13)</f>
        <v>0</v>
      </c>
      <c r="AL745" t="s">
        <v>292</v>
      </c>
      <c r="AM745" t="s">
        <v>292</v>
      </c>
      <c r="AN745">
        <v>0</v>
      </c>
      <c r="AO745">
        <v>0</v>
      </c>
      <c r="AP745">
        <f>1-AN745/AO745</f>
        <v>0</v>
      </c>
      <c r="AQ745">
        <v>0</v>
      </c>
      <c r="AR745" t="s">
        <v>292</v>
      </c>
      <c r="AS745" t="s">
        <v>292</v>
      </c>
      <c r="AT745">
        <v>0</v>
      </c>
      <c r="AU745">
        <v>0</v>
      </c>
      <c r="AV745">
        <f>1-AT745/AU745</f>
        <v>0</v>
      </c>
      <c r="AW745">
        <v>0.5</v>
      </c>
      <c r="AX745">
        <f>BO745</f>
        <v>0</v>
      </c>
      <c r="AY745">
        <f>L745</f>
        <v>0</v>
      </c>
      <c r="AZ745">
        <f>AV745*AW745*AX745</f>
        <v>0</v>
      </c>
      <c r="BA745">
        <f>(AY745-AQ745)/AX745</f>
        <v>0</v>
      </c>
      <c r="BB745">
        <f>(AO745-AU745)/AU745</f>
        <v>0</v>
      </c>
      <c r="BC745">
        <f>AN745/(AP745+AN745/AU745)</f>
        <v>0</v>
      </c>
      <c r="BD745" t="s">
        <v>292</v>
      </c>
      <c r="BE745">
        <v>0</v>
      </c>
      <c r="BF745">
        <f>IF(BE745&lt;&gt;0, BE745, BC745)</f>
        <v>0</v>
      </c>
      <c r="BG745">
        <f>1-BF745/AU745</f>
        <v>0</v>
      </c>
      <c r="BH745">
        <f>(AU745-AT745)/(AU745-BF745)</f>
        <v>0</v>
      </c>
      <c r="BI745">
        <f>(AO745-AU745)/(AO745-BF745)</f>
        <v>0</v>
      </c>
      <c r="BJ745">
        <f>(AU745-AT745)/(AU745-AN745)</f>
        <v>0</v>
      </c>
      <c r="BK745">
        <f>(AO745-AU745)/(AO745-AN745)</f>
        <v>0</v>
      </c>
      <c r="BL745">
        <f>(BH745*BF745/AT745)</f>
        <v>0</v>
      </c>
      <c r="BM745">
        <f>(1-BL745)</f>
        <v>0</v>
      </c>
      <c r="BN745">
        <f>$B$11*CL745+$C$11*CM745+$F$11*CN745*(1-CQ745)</f>
        <v>0</v>
      </c>
      <c r="BO745">
        <f>BN745*BP745</f>
        <v>0</v>
      </c>
      <c r="BP745">
        <f>($B$11*$D$9+$C$11*$D$9+$F$11*((DA745+CS745)/MAX(DA745+CS745+DB745, 0.1)*$I$9+DB745/MAX(DA745+CS745+DB745, 0.1)*$J$9))/($B$11+$C$11+$F$11)</f>
        <v>0</v>
      </c>
      <c r="BQ745">
        <f>($B$11*$K$9+$C$11*$K$9+$F$11*((DA745+CS745)/MAX(DA745+CS745+DB745, 0.1)*$P$9+DB745/MAX(DA745+CS745+DB745, 0.1)*$Q$9))/($B$11+$C$11+$F$11)</f>
        <v>0</v>
      </c>
      <c r="BR745">
        <v>6</v>
      </c>
      <c r="BS745">
        <v>0.5</v>
      </c>
      <c r="BT745" t="s">
        <v>293</v>
      </c>
      <c r="BU745">
        <v>2</v>
      </c>
      <c r="BV745">
        <v>1626127769.6</v>
      </c>
      <c r="BW745">
        <v>400.841</v>
      </c>
      <c r="BX745">
        <v>419.993666666667</v>
      </c>
      <c r="BY745">
        <v>24.3392</v>
      </c>
      <c r="BZ745">
        <v>16.0736</v>
      </c>
      <c r="CA745">
        <v>398.713</v>
      </c>
      <c r="CB745">
        <v>24.2059666666667</v>
      </c>
      <c r="CC745">
        <v>900.044</v>
      </c>
      <c r="CD745">
        <v>100.771666666667</v>
      </c>
      <c r="CE745">
        <v>0.114275666666667</v>
      </c>
      <c r="CF745">
        <v>39.0733333333333</v>
      </c>
      <c r="CG745">
        <v>36.1401333333333</v>
      </c>
      <c r="CH745">
        <v>999.9</v>
      </c>
      <c r="CI745">
        <v>0</v>
      </c>
      <c r="CJ745">
        <v>0</v>
      </c>
      <c r="CK745">
        <v>9998.34</v>
      </c>
      <c r="CL745">
        <v>0</v>
      </c>
      <c r="CM745">
        <v>0.221023</v>
      </c>
      <c r="CN745">
        <v>1460.05</v>
      </c>
      <c r="CO745">
        <v>0.973002</v>
      </c>
      <c r="CP745">
        <v>0.0269982</v>
      </c>
      <c r="CQ745">
        <v>0</v>
      </c>
      <c r="CR745">
        <v>871.642333333333</v>
      </c>
      <c r="CS745">
        <v>4.99999</v>
      </c>
      <c r="CT745">
        <v>12887.4666666667</v>
      </c>
      <c r="CU745">
        <v>12728.8</v>
      </c>
      <c r="CV745">
        <v>42.75</v>
      </c>
      <c r="CW745">
        <v>43.75</v>
      </c>
      <c r="CX745">
        <v>43.437</v>
      </c>
      <c r="CY745">
        <v>43.625</v>
      </c>
      <c r="CZ745">
        <v>45.75</v>
      </c>
      <c r="DA745">
        <v>1415.77</v>
      </c>
      <c r="DB745">
        <v>39.28</v>
      </c>
      <c r="DC745">
        <v>0</v>
      </c>
      <c r="DD745">
        <v>1626127779.7</v>
      </c>
      <c r="DE745">
        <v>0</v>
      </c>
      <c r="DF745">
        <v>872.035692307692</v>
      </c>
      <c r="DG745">
        <v>-2.91466667271213</v>
      </c>
      <c r="DH745">
        <v>-45.497435971625</v>
      </c>
      <c r="DI745">
        <v>12892.3769230769</v>
      </c>
      <c r="DJ745">
        <v>15</v>
      </c>
      <c r="DK745">
        <v>1626126261</v>
      </c>
      <c r="DL745" t="s">
        <v>294</v>
      </c>
      <c r="DM745">
        <v>1626126255</v>
      </c>
      <c r="DN745">
        <v>1626126261</v>
      </c>
      <c r="DO745">
        <v>7</v>
      </c>
      <c r="DP745">
        <v>0.339</v>
      </c>
      <c r="DQ745">
        <v>0.02</v>
      </c>
      <c r="DR745">
        <v>2.158</v>
      </c>
      <c r="DS745">
        <v>-0.064</v>
      </c>
      <c r="DT745">
        <v>420</v>
      </c>
      <c r="DU745">
        <v>4</v>
      </c>
      <c r="DV745">
        <v>0.09</v>
      </c>
      <c r="DW745">
        <v>0.05</v>
      </c>
      <c r="DX745">
        <v>-19.0974146341463</v>
      </c>
      <c r="DY745">
        <v>-0.180838327526149</v>
      </c>
      <c r="DZ745">
        <v>0.0271287675677348</v>
      </c>
      <c r="EA745">
        <v>1</v>
      </c>
      <c r="EB745">
        <v>872.177571428572</v>
      </c>
      <c r="EC745">
        <v>-2.646454161926</v>
      </c>
      <c r="ED745">
        <v>0.352273942567771</v>
      </c>
      <c r="EE745">
        <v>1</v>
      </c>
      <c r="EF745">
        <v>8.19957658536585</v>
      </c>
      <c r="EG745">
        <v>0.440291916376304</v>
      </c>
      <c r="EH745">
        <v>0.0438144001058209</v>
      </c>
      <c r="EI745">
        <v>0</v>
      </c>
      <c r="EJ745">
        <v>2</v>
      </c>
      <c r="EK745">
        <v>3</v>
      </c>
      <c r="EL745" t="s">
        <v>340</v>
      </c>
      <c r="EM745">
        <v>100</v>
      </c>
      <c r="EN745">
        <v>100</v>
      </c>
      <c r="EO745">
        <v>2.128</v>
      </c>
      <c r="EP745">
        <v>0.1334</v>
      </c>
      <c r="EQ745">
        <v>1.36772170046793</v>
      </c>
      <c r="ER745">
        <v>0.00225868272383977</v>
      </c>
      <c r="ES745">
        <v>-9.96746185667655e-07</v>
      </c>
      <c r="ET745">
        <v>2.83711317370827e-10</v>
      </c>
      <c r="EU745">
        <v>-0.063082517618382</v>
      </c>
      <c r="EV745">
        <v>-0.00217948432402501</v>
      </c>
      <c r="EW745">
        <v>0.000453263451741206</v>
      </c>
      <c r="EX745">
        <v>-1.16319206543697e-06</v>
      </c>
      <c r="EY745">
        <v>-2</v>
      </c>
      <c r="EZ745">
        <v>2196</v>
      </c>
      <c r="FA745">
        <v>1</v>
      </c>
      <c r="FB745">
        <v>25</v>
      </c>
      <c r="FC745">
        <v>25.3</v>
      </c>
      <c r="FD745">
        <v>25.2</v>
      </c>
      <c r="FE745">
        <v>18</v>
      </c>
      <c r="FF745">
        <v>954.839</v>
      </c>
      <c r="FG745">
        <v>444.422</v>
      </c>
      <c r="FH745">
        <v>47.7942</v>
      </c>
      <c r="FI745">
        <v>26.5985</v>
      </c>
      <c r="FJ745">
        <v>30.0006</v>
      </c>
      <c r="FK745">
        <v>26.2892</v>
      </c>
      <c r="FL745">
        <v>26.2779</v>
      </c>
      <c r="FM745">
        <v>25.5761</v>
      </c>
      <c r="FN745">
        <v>12.979</v>
      </c>
      <c r="FO745">
        <v>3.0887</v>
      </c>
      <c r="FP745">
        <v>47.5</v>
      </c>
      <c r="FQ745">
        <v>420</v>
      </c>
      <c r="FR745">
        <v>16.1546</v>
      </c>
      <c r="FS745">
        <v>101.331</v>
      </c>
      <c r="FT745">
        <v>101.918</v>
      </c>
    </row>
    <row r="746" spans="1:176">
      <c r="A746">
        <v>730</v>
      </c>
      <c r="B746">
        <v>1626127772.6</v>
      </c>
      <c r="C746">
        <v>1458.09999990463</v>
      </c>
      <c r="D746" t="s">
        <v>1754</v>
      </c>
      <c r="E746" t="s">
        <v>1755</v>
      </c>
      <c r="F746">
        <v>1</v>
      </c>
      <c r="I746">
        <v>1626127771.6</v>
      </c>
      <c r="J746">
        <f>(K746)/1000</f>
        <v>0</v>
      </c>
      <c r="K746">
        <f>1000*CC746*AI746*(BY746-BZ746)/(100*BR746*(1000-AI746*BY746))</f>
        <v>0</v>
      </c>
      <c r="L746">
        <f>CC746*AI746*(BX746-BW746*(1000-AI746*BZ746)/(1000-AI746*BY746))/(100*BR746)</f>
        <v>0</v>
      </c>
      <c r="M746">
        <f>BW746 - IF(AI746&gt;1, L746*BR746*100.0/(AK746*CK746), 0)</f>
        <v>0</v>
      </c>
      <c r="N746">
        <f>((T746-J746/2)*M746-L746)/(T746+J746/2)</f>
        <v>0</v>
      </c>
      <c r="O746">
        <f>N746*(CD746+CE746)/1000.0</f>
        <v>0</v>
      </c>
      <c r="P746">
        <f>(BW746 - IF(AI746&gt;1, L746*BR746*100.0/(AK746*CK746), 0))*(CD746+CE746)/1000.0</f>
        <v>0</v>
      </c>
      <c r="Q746">
        <f>2.0/((1/S746-1/R746)+SIGN(S746)*SQRT((1/S746-1/R746)*(1/S746-1/R746) + 4*BS746/((BS746+1)*(BS746+1))*(2*1/S746*1/R746-1/R746*1/R746)))</f>
        <v>0</v>
      </c>
      <c r="R746">
        <f>IF(LEFT(BT746,1)&lt;&gt;"0",IF(LEFT(BT746,1)="1",3.0,BU746),$D$5+$E$5*(CK746*CD746/($K$5*1000))+$F$5*(CK746*CD746/($K$5*1000))*MAX(MIN(BR746,$J$5),$I$5)*MAX(MIN(BR746,$J$5),$I$5)+$G$5*MAX(MIN(BR746,$J$5),$I$5)*(CK746*CD746/($K$5*1000))+$H$5*(CK746*CD746/($K$5*1000))*(CK746*CD746/($K$5*1000)))</f>
        <v>0</v>
      </c>
      <c r="S746">
        <f>J746*(1000-(1000*0.61365*exp(17.502*W746/(240.97+W746))/(CD746+CE746)+BY746)/2)/(1000*0.61365*exp(17.502*W746/(240.97+W746))/(CD746+CE746)-BY746)</f>
        <v>0</v>
      </c>
      <c r="T746">
        <f>1/((BS746+1)/(Q746/1.6)+1/(R746/1.37)) + BS746/((BS746+1)/(Q746/1.6) + BS746/(R746/1.37))</f>
        <v>0</v>
      </c>
      <c r="U746">
        <f>(BN746*BQ746)</f>
        <v>0</v>
      </c>
      <c r="V746">
        <f>(CF746+(U746+2*0.95*5.67E-8*(((CF746+$B$7)+273)^4-(CF746+273)^4)-44100*J746)/(1.84*29.3*R746+8*0.95*5.67E-8*(CF746+273)^3))</f>
        <v>0</v>
      </c>
      <c r="W746">
        <f>($C$7*CG746+$D$7*CH746+$E$7*V746)</f>
        <v>0</v>
      </c>
      <c r="X746">
        <f>0.61365*exp(17.502*W746/(240.97+W746))</f>
        <v>0</v>
      </c>
      <c r="Y746">
        <f>(Z746/AA746*100)</f>
        <v>0</v>
      </c>
      <c r="Z746">
        <f>BY746*(CD746+CE746)/1000</f>
        <v>0</v>
      </c>
      <c r="AA746">
        <f>0.61365*exp(17.502*CF746/(240.97+CF746))</f>
        <v>0</v>
      </c>
      <c r="AB746">
        <f>(X746-BY746*(CD746+CE746)/1000)</f>
        <v>0</v>
      </c>
      <c r="AC746">
        <f>(-J746*44100)</f>
        <v>0</v>
      </c>
      <c r="AD746">
        <f>2*29.3*R746*0.92*(CF746-W746)</f>
        <v>0</v>
      </c>
      <c r="AE746">
        <f>2*0.95*5.67E-8*(((CF746+$B$7)+273)^4-(W746+273)^4)</f>
        <v>0</v>
      </c>
      <c r="AF746">
        <f>U746+AE746+AC746+AD746</f>
        <v>0</v>
      </c>
      <c r="AG746">
        <v>3</v>
      </c>
      <c r="AH746">
        <v>0</v>
      </c>
      <c r="AI746">
        <f>IF(AG746*$H$13&gt;=AK746,1.0,(AK746/(AK746-AG746*$H$13)))</f>
        <v>0</v>
      </c>
      <c r="AJ746">
        <f>(AI746-1)*100</f>
        <v>0</v>
      </c>
      <c r="AK746">
        <f>MAX(0,($B$13+$C$13*CK746)/(1+$D$13*CK746)*CD746/(CF746+273)*$E$13)</f>
        <v>0</v>
      </c>
      <c r="AL746" t="s">
        <v>292</v>
      </c>
      <c r="AM746" t="s">
        <v>292</v>
      </c>
      <c r="AN746">
        <v>0</v>
      </c>
      <c r="AO746">
        <v>0</v>
      </c>
      <c r="AP746">
        <f>1-AN746/AO746</f>
        <v>0</v>
      </c>
      <c r="AQ746">
        <v>0</v>
      </c>
      <c r="AR746" t="s">
        <v>292</v>
      </c>
      <c r="AS746" t="s">
        <v>292</v>
      </c>
      <c r="AT746">
        <v>0</v>
      </c>
      <c r="AU746">
        <v>0</v>
      </c>
      <c r="AV746">
        <f>1-AT746/AU746</f>
        <v>0</v>
      </c>
      <c r="AW746">
        <v>0.5</v>
      </c>
      <c r="AX746">
        <f>BO746</f>
        <v>0</v>
      </c>
      <c r="AY746">
        <f>L746</f>
        <v>0</v>
      </c>
      <c r="AZ746">
        <f>AV746*AW746*AX746</f>
        <v>0</v>
      </c>
      <c r="BA746">
        <f>(AY746-AQ746)/AX746</f>
        <v>0</v>
      </c>
      <c r="BB746">
        <f>(AO746-AU746)/AU746</f>
        <v>0</v>
      </c>
      <c r="BC746">
        <f>AN746/(AP746+AN746/AU746)</f>
        <v>0</v>
      </c>
      <c r="BD746" t="s">
        <v>292</v>
      </c>
      <c r="BE746">
        <v>0</v>
      </c>
      <c r="BF746">
        <f>IF(BE746&lt;&gt;0, BE746, BC746)</f>
        <v>0</v>
      </c>
      <c r="BG746">
        <f>1-BF746/AU746</f>
        <v>0</v>
      </c>
      <c r="BH746">
        <f>(AU746-AT746)/(AU746-BF746)</f>
        <v>0</v>
      </c>
      <c r="BI746">
        <f>(AO746-AU746)/(AO746-BF746)</f>
        <v>0</v>
      </c>
      <c r="BJ746">
        <f>(AU746-AT746)/(AU746-AN746)</f>
        <v>0</v>
      </c>
      <c r="BK746">
        <f>(AO746-AU746)/(AO746-AN746)</f>
        <v>0</v>
      </c>
      <c r="BL746">
        <f>(BH746*BF746/AT746)</f>
        <v>0</v>
      </c>
      <c r="BM746">
        <f>(1-BL746)</f>
        <v>0</v>
      </c>
      <c r="BN746">
        <f>$B$11*CL746+$C$11*CM746+$F$11*CN746*(1-CQ746)</f>
        <v>0</v>
      </c>
      <c r="BO746">
        <f>BN746*BP746</f>
        <v>0</v>
      </c>
      <c r="BP746">
        <f>($B$11*$D$9+$C$11*$D$9+$F$11*((DA746+CS746)/MAX(DA746+CS746+DB746, 0.1)*$I$9+DB746/MAX(DA746+CS746+DB746, 0.1)*$J$9))/($B$11+$C$11+$F$11)</f>
        <v>0</v>
      </c>
      <c r="BQ746">
        <f>($B$11*$K$9+$C$11*$K$9+$F$11*((DA746+CS746)/MAX(DA746+CS746+DB746, 0.1)*$P$9+DB746/MAX(DA746+CS746+DB746, 0.1)*$Q$9))/($B$11+$C$11+$F$11)</f>
        <v>0</v>
      </c>
      <c r="BR746">
        <v>6</v>
      </c>
      <c r="BS746">
        <v>0.5</v>
      </c>
      <c r="BT746" t="s">
        <v>293</v>
      </c>
      <c r="BU746">
        <v>2</v>
      </c>
      <c r="BV746">
        <v>1626127771.6</v>
      </c>
      <c r="BW746">
        <v>400.843666666667</v>
      </c>
      <c r="BX746">
        <v>419.974</v>
      </c>
      <c r="BY746">
        <v>24.3592333333333</v>
      </c>
      <c r="BZ746">
        <v>16.0888666666667</v>
      </c>
      <c r="CA746">
        <v>398.716</v>
      </c>
      <c r="CB746">
        <v>24.2256</v>
      </c>
      <c r="CC746">
        <v>899.966666666667</v>
      </c>
      <c r="CD746">
        <v>100.770333333333</v>
      </c>
      <c r="CE746">
        <v>0.113976333333333</v>
      </c>
      <c r="CF746">
        <v>39.0866666666667</v>
      </c>
      <c r="CG746">
        <v>36.1498</v>
      </c>
      <c r="CH746">
        <v>999.9</v>
      </c>
      <c r="CI746">
        <v>0</v>
      </c>
      <c r="CJ746">
        <v>0</v>
      </c>
      <c r="CK746">
        <v>10036.6666666667</v>
      </c>
      <c r="CL746">
        <v>0</v>
      </c>
      <c r="CM746">
        <v>0.221023</v>
      </c>
      <c r="CN746">
        <v>1459.95333333333</v>
      </c>
      <c r="CO746">
        <v>0.973000333333333</v>
      </c>
      <c r="CP746">
        <v>0.0269997666666667</v>
      </c>
      <c r="CQ746">
        <v>0</v>
      </c>
      <c r="CR746">
        <v>871.554666666667</v>
      </c>
      <c r="CS746">
        <v>4.99999</v>
      </c>
      <c r="CT746">
        <v>12884.6</v>
      </c>
      <c r="CU746">
        <v>12727.9333333333</v>
      </c>
      <c r="CV746">
        <v>42.75</v>
      </c>
      <c r="CW746">
        <v>43.75</v>
      </c>
      <c r="CX746">
        <v>43.437</v>
      </c>
      <c r="CY746">
        <v>43.625</v>
      </c>
      <c r="CZ746">
        <v>45.7913333333333</v>
      </c>
      <c r="DA746">
        <v>1415.67333333333</v>
      </c>
      <c r="DB746">
        <v>39.28</v>
      </c>
      <c r="DC746">
        <v>0</v>
      </c>
      <c r="DD746">
        <v>1626127782.1</v>
      </c>
      <c r="DE746">
        <v>0</v>
      </c>
      <c r="DF746">
        <v>871.924807692308</v>
      </c>
      <c r="DG746">
        <v>-4.00447863065533</v>
      </c>
      <c r="DH746">
        <v>-50.0512820786487</v>
      </c>
      <c r="DI746">
        <v>12890.5307692308</v>
      </c>
      <c r="DJ746">
        <v>15</v>
      </c>
      <c r="DK746">
        <v>1626126261</v>
      </c>
      <c r="DL746" t="s">
        <v>294</v>
      </c>
      <c r="DM746">
        <v>1626126255</v>
      </c>
      <c r="DN746">
        <v>1626126261</v>
      </c>
      <c r="DO746">
        <v>7</v>
      </c>
      <c r="DP746">
        <v>0.339</v>
      </c>
      <c r="DQ746">
        <v>0.02</v>
      </c>
      <c r="DR746">
        <v>2.158</v>
      </c>
      <c r="DS746">
        <v>-0.064</v>
      </c>
      <c r="DT746">
        <v>420</v>
      </c>
      <c r="DU746">
        <v>4</v>
      </c>
      <c r="DV746">
        <v>0.09</v>
      </c>
      <c r="DW746">
        <v>0.05</v>
      </c>
      <c r="DX746">
        <v>-19.1026902439024</v>
      </c>
      <c r="DY746">
        <v>-0.213886411149872</v>
      </c>
      <c r="DZ746">
        <v>0.0290025634264688</v>
      </c>
      <c r="EA746">
        <v>1</v>
      </c>
      <c r="EB746">
        <v>872.083272727273</v>
      </c>
      <c r="EC746">
        <v>-3.03172540186756</v>
      </c>
      <c r="ED746">
        <v>0.364960958702996</v>
      </c>
      <c r="EE746">
        <v>1</v>
      </c>
      <c r="EF746">
        <v>8.21185</v>
      </c>
      <c r="EG746">
        <v>0.439874006968634</v>
      </c>
      <c r="EH746">
        <v>0.0437808247367971</v>
      </c>
      <c r="EI746">
        <v>0</v>
      </c>
      <c r="EJ746">
        <v>2</v>
      </c>
      <c r="EK746">
        <v>3</v>
      </c>
      <c r="EL746" t="s">
        <v>340</v>
      </c>
      <c r="EM746">
        <v>100</v>
      </c>
      <c r="EN746">
        <v>100</v>
      </c>
      <c r="EO746">
        <v>2.128</v>
      </c>
      <c r="EP746">
        <v>0.1338</v>
      </c>
      <c r="EQ746">
        <v>1.36772170046793</v>
      </c>
      <c r="ER746">
        <v>0.00225868272383977</v>
      </c>
      <c r="ES746">
        <v>-9.96746185667655e-07</v>
      </c>
      <c r="ET746">
        <v>2.83711317370827e-10</v>
      </c>
      <c r="EU746">
        <v>-0.063082517618382</v>
      </c>
      <c r="EV746">
        <v>-0.00217948432402501</v>
      </c>
      <c r="EW746">
        <v>0.000453263451741206</v>
      </c>
      <c r="EX746">
        <v>-1.16319206543697e-06</v>
      </c>
      <c r="EY746">
        <v>-2</v>
      </c>
      <c r="EZ746">
        <v>2196</v>
      </c>
      <c r="FA746">
        <v>1</v>
      </c>
      <c r="FB746">
        <v>25</v>
      </c>
      <c r="FC746">
        <v>25.3</v>
      </c>
      <c r="FD746">
        <v>25.2</v>
      </c>
      <c r="FE746">
        <v>18</v>
      </c>
      <c r="FF746">
        <v>955.019</v>
      </c>
      <c r="FG746">
        <v>444.169</v>
      </c>
      <c r="FH746">
        <v>47.8106</v>
      </c>
      <c r="FI746">
        <v>26.6019</v>
      </c>
      <c r="FJ746">
        <v>30.0006</v>
      </c>
      <c r="FK746">
        <v>26.292</v>
      </c>
      <c r="FL746">
        <v>26.2807</v>
      </c>
      <c r="FM746">
        <v>25.5764</v>
      </c>
      <c r="FN746">
        <v>12.979</v>
      </c>
      <c r="FO746">
        <v>3.0887</v>
      </c>
      <c r="FP746">
        <v>47.5</v>
      </c>
      <c r="FQ746">
        <v>420</v>
      </c>
      <c r="FR746">
        <v>16.1492</v>
      </c>
      <c r="FS746">
        <v>101.332</v>
      </c>
      <c r="FT746">
        <v>101.918</v>
      </c>
    </row>
    <row r="747" spans="1:176">
      <c r="A747">
        <v>731</v>
      </c>
      <c r="B747">
        <v>1626127774.6</v>
      </c>
      <c r="C747">
        <v>1460.09999990463</v>
      </c>
      <c r="D747" t="s">
        <v>1756</v>
      </c>
      <c r="E747" t="s">
        <v>1757</v>
      </c>
      <c r="F747">
        <v>1</v>
      </c>
      <c r="I747">
        <v>1626127773.6</v>
      </c>
      <c r="J747">
        <f>(K747)/1000</f>
        <v>0</v>
      </c>
      <c r="K747">
        <f>1000*CC747*AI747*(BY747-BZ747)/(100*BR747*(1000-AI747*BY747))</f>
        <v>0</v>
      </c>
      <c r="L747">
        <f>CC747*AI747*(BX747-BW747*(1000-AI747*BZ747)/(1000-AI747*BY747))/(100*BR747)</f>
        <v>0</v>
      </c>
      <c r="M747">
        <f>BW747 - IF(AI747&gt;1, L747*BR747*100.0/(AK747*CK747), 0)</f>
        <v>0</v>
      </c>
      <c r="N747">
        <f>((T747-J747/2)*M747-L747)/(T747+J747/2)</f>
        <v>0</v>
      </c>
      <c r="O747">
        <f>N747*(CD747+CE747)/1000.0</f>
        <v>0</v>
      </c>
      <c r="P747">
        <f>(BW747 - IF(AI747&gt;1, L747*BR747*100.0/(AK747*CK747), 0))*(CD747+CE747)/1000.0</f>
        <v>0</v>
      </c>
      <c r="Q747">
        <f>2.0/((1/S747-1/R747)+SIGN(S747)*SQRT((1/S747-1/R747)*(1/S747-1/R747) + 4*BS747/((BS747+1)*(BS747+1))*(2*1/S747*1/R747-1/R747*1/R747)))</f>
        <v>0</v>
      </c>
      <c r="R747">
        <f>IF(LEFT(BT747,1)&lt;&gt;"0",IF(LEFT(BT747,1)="1",3.0,BU747),$D$5+$E$5*(CK747*CD747/($K$5*1000))+$F$5*(CK747*CD747/($K$5*1000))*MAX(MIN(BR747,$J$5),$I$5)*MAX(MIN(BR747,$J$5),$I$5)+$G$5*MAX(MIN(BR747,$J$5),$I$5)*(CK747*CD747/($K$5*1000))+$H$5*(CK747*CD747/($K$5*1000))*(CK747*CD747/($K$5*1000)))</f>
        <v>0</v>
      </c>
      <c r="S747">
        <f>J747*(1000-(1000*0.61365*exp(17.502*W747/(240.97+W747))/(CD747+CE747)+BY747)/2)/(1000*0.61365*exp(17.502*W747/(240.97+W747))/(CD747+CE747)-BY747)</f>
        <v>0</v>
      </c>
      <c r="T747">
        <f>1/((BS747+1)/(Q747/1.6)+1/(R747/1.37)) + BS747/((BS747+1)/(Q747/1.6) + BS747/(R747/1.37))</f>
        <v>0</v>
      </c>
      <c r="U747">
        <f>(BN747*BQ747)</f>
        <v>0</v>
      </c>
      <c r="V747">
        <f>(CF747+(U747+2*0.95*5.67E-8*(((CF747+$B$7)+273)^4-(CF747+273)^4)-44100*J747)/(1.84*29.3*R747+8*0.95*5.67E-8*(CF747+273)^3))</f>
        <v>0</v>
      </c>
      <c r="W747">
        <f>($C$7*CG747+$D$7*CH747+$E$7*V747)</f>
        <v>0</v>
      </c>
      <c r="X747">
        <f>0.61365*exp(17.502*W747/(240.97+W747))</f>
        <v>0</v>
      </c>
      <c r="Y747">
        <f>(Z747/AA747*100)</f>
        <v>0</v>
      </c>
      <c r="Z747">
        <f>BY747*(CD747+CE747)/1000</f>
        <v>0</v>
      </c>
      <c r="AA747">
        <f>0.61365*exp(17.502*CF747/(240.97+CF747))</f>
        <v>0</v>
      </c>
      <c r="AB747">
        <f>(X747-BY747*(CD747+CE747)/1000)</f>
        <v>0</v>
      </c>
      <c r="AC747">
        <f>(-J747*44100)</f>
        <v>0</v>
      </c>
      <c r="AD747">
        <f>2*29.3*R747*0.92*(CF747-W747)</f>
        <v>0</v>
      </c>
      <c r="AE747">
        <f>2*0.95*5.67E-8*(((CF747+$B$7)+273)^4-(W747+273)^4)</f>
        <v>0</v>
      </c>
      <c r="AF747">
        <f>U747+AE747+AC747+AD747</f>
        <v>0</v>
      </c>
      <c r="AG747">
        <v>3</v>
      </c>
      <c r="AH747">
        <v>0</v>
      </c>
      <c r="AI747">
        <f>IF(AG747*$H$13&gt;=AK747,1.0,(AK747/(AK747-AG747*$H$13)))</f>
        <v>0</v>
      </c>
      <c r="AJ747">
        <f>(AI747-1)*100</f>
        <v>0</v>
      </c>
      <c r="AK747">
        <f>MAX(0,($B$13+$C$13*CK747)/(1+$D$13*CK747)*CD747/(CF747+273)*$E$13)</f>
        <v>0</v>
      </c>
      <c r="AL747" t="s">
        <v>292</v>
      </c>
      <c r="AM747" t="s">
        <v>292</v>
      </c>
      <c r="AN747">
        <v>0</v>
      </c>
      <c r="AO747">
        <v>0</v>
      </c>
      <c r="AP747">
        <f>1-AN747/AO747</f>
        <v>0</v>
      </c>
      <c r="AQ747">
        <v>0</v>
      </c>
      <c r="AR747" t="s">
        <v>292</v>
      </c>
      <c r="AS747" t="s">
        <v>292</v>
      </c>
      <c r="AT747">
        <v>0</v>
      </c>
      <c r="AU747">
        <v>0</v>
      </c>
      <c r="AV747">
        <f>1-AT747/AU747</f>
        <v>0</v>
      </c>
      <c r="AW747">
        <v>0.5</v>
      </c>
      <c r="AX747">
        <f>BO747</f>
        <v>0</v>
      </c>
      <c r="AY747">
        <f>L747</f>
        <v>0</v>
      </c>
      <c r="AZ747">
        <f>AV747*AW747*AX747</f>
        <v>0</v>
      </c>
      <c r="BA747">
        <f>(AY747-AQ747)/AX747</f>
        <v>0</v>
      </c>
      <c r="BB747">
        <f>(AO747-AU747)/AU747</f>
        <v>0</v>
      </c>
      <c r="BC747">
        <f>AN747/(AP747+AN747/AU747)</f>
        <v>0</v>
      </c>
      <c r="BD747" t="s">
        <v>292</v>
      </c>
      <c r="BE747">
        <v>0</v>
      </c>
      <c r="BF747">
        <f>IF(BE747&lt;&gt;0, BE747, BC747)</f>
        <v>0</v>
      </c>
      <c r="BG747">
        <f>1-BF747/AU747</f>
        <v>0</v>
      </c>
      <c r="BH747">
        <f>(AU747-AT747)/(AU747-BF747)</f>
        <v>0</v>
      </c>
      <c r="BI747">
        <f>(AO747-AU747)/(AO747-BF747)</f>
        <v>0</v>
      </c>
      <c r="BJ747">
        <f>(AU747-AT747)/(AU747-AN747)</f>
        <v>0</v>
      </c>
      <c r="BK747">
        <f>(AO747-AU747)/(AO747-AN747)</f>
        <v>0</v>
      </c>
      <c r="BL747">
        <f>(BH747*BF747/AT747)</f>
        <v>0</v>
      </c>
      <c r="BM747">
        <f>(1-BL747)</f>
        <v>0</v>
      </c>
      <c r="BN747">
        <f>$B$11*CL747+$C$11*CM747+$F$11*CN747*(1-CQ747)</f>
        <v>0</v>
      </c>
      <c r="BO747">
        <f>BN747*BP747</f>
        <v>0</v>
      </c>
      <c r="BP747">
        <f>($B$11*$D$9+$C$11*$D$9+$F$11*((DA747+CS747)/MAX(DA747+CS747+DB747, 0.1)*$I$9+DB747/MAX(DA747+CS747+DB747, 0.1)*$J$9))/($B$11+$C$11+$F$11)</f>
        <v>0</v>
      </c>
      <c r="BQ747">
        <f>($B$11*$K$9+$C$11*$K$9+$F$11*((DA747+CS747)/MAX(DA747+CS747+DB747, 0.1)*$P$9+DB747/MAX(DA747+CS747+DB747, 0.1)*$Q$9))/($B$11+$C$11+$F$11)</f>
        <v>0</v>
      </c>
      <c r="BR747">
        <v>6</v>
      </c>
      <c r="BS747">
        <v>0.5</v>
      </c>
      <c r="BT747" t="s">
        <v>293</v>
      </c>
      <c r="BU747">
        <v>2</v>
      </c>
      <c r="BV747">
        <v>1626127773.6</v>
      </c>
      <c r="BW747">
        <v>400.854666666667</v>
      </c>
      <c r="BX747">
        <v>419.977333333333</v>
      </c>
      <c r="BY747">
        <v>24.3786333333333</v>
      </c>
      <c r="BZ747">
        <v>16.0952333333333</v>
      </c>
      <c r="CA747">
        <v>398.726666666667</v>
      </c>
      <c r="CB747">
        <v>24.2447</v>
      </c>
      <c r="CC747">
        <v>900.066</v>
      </c>
      <c r="CD747">
        <v>100.772</v>
      </c>
      <c r="CE747">
        <v>0.114227333333333</v>
      </c>
      <c r="CF747">
        <v>39.1009666666667</v>
      </c>
      <c r="CG747">
        <v>36.1528666666667</v>
      </c>
      <c r="CH747">
        <v>999.9</v>
      </c>
      <c r="CI747">
        <v>0</v>
      </c>
      <c r="CJ747">
        <v>0</v>
      </c>
      <c r="CK747">
        <v>10040.8333333333</v>
      </c>
      <c r="CL747">
        <v>0</v>
      </c>
      <c r="CM747">
        <v>0.221023</v>
      </c>
      <c r="CN747">
        <v>1460.03666666667</v>
      </c>
      <c r="CO747">
        <v>0.973002</v>
      </c>
      <c r="CP747">
        <v>0.0269982</v>
      </c>
      <c r="CQ747">
        <v>0</v>
      </c>
      <c r="CR747">
        <v>871.101</v>
      </c>
      <c r="CS747">
        <v>4.99999</v>
      </c>
      <c r="CT747">
        <v>12884.7</v>
      </c>
      <c r="CU747">
        <v>12728.6666666667</v>
      </c>
      <c r="CV747">
        <v>42.7913333333333</v>
      </c>
      <c r="CW747">
        <v>43.75</v>
      </c>
      <c r="CX747">
        <v>43.437</v>
      </c>
      <c r="CY747">
        <v>43.625</v>
      </c>
      <c r="CZ747">
        <v>45.7913333333333</v>
      </c>
      <c r="DA747">
        <v>1415.75666666667</v>
      </c>
      <c r="DB747">
        <v>39.28</v>
      </c>
      <c r="DC747">
        <v>0</v>
      </c>
      <c r="DD747">
        <v>1626127783.9</v>
      </c>
      <c r="DE747">
        <v>0</v>
      </c>
      <c r="DF747">
        <v>871.74376</v>
      </c>
      <c r="DG747">
        <v>-4.56630768447402</v>
      </c>
      <c r="DH747">
        <v>-46.7230768750113</v>
      </c>
      <c r="DI747">
        <v>12888.808</v>
      </c>
      <c r="DJ747">
        <v>15</v>
      </c>
      <c r="DK747">
        <v>1626126261</v>
      </c>
      <c r="DL747" t="s">
        <v>294</v>
      </c>
      <c r="DM747">
        <v>1626126255</v>
      </c>
      <c r="DN747">
        <v>1626126261</v>
      </c>
      <c r="DO747">
        <v>7</v>
      </c>
      <c r="DP747">
        <v>0.339</v>
      </c>
      <c r="DQ747">
        <v>0.02</v>
      </c>
      <c r="DR747">
        <v>2.158</v>
      </c>
      <c r="DS747">
        <v>-0.064</v>
      </c>
      <c r="DT747">
        <v>420</v>
      </c>
      <c r="DU747">
        <v>4</v>
      </c>
      <c r="DV747">
        <v>0.09</v>
      </c>
      <c r="DW747">
        <v>0.05</v>
      </c>
      <c r="DX747">
        <v>-19.1055780487805</v>
      </c>
      <c r="DY747">
        <v>-0.242452264808376</v>
      </c>
      <c r="DZ747">
        <v>0.0293892257692284</v>
      </c>
      <c r="EA747">
        <v>1</v>
      </c>
      <c r="EB747">
        <v>871.960333333333</v>
      </c>
      <c r="EC747">
        <v>-3.19038446961441</v>
      </c>
      <c r="ED747">
        <v>0.379975251719365</v>
      </c>
      <c r="EE747">
        <v>1</v>
      </c>
      <c r="EF747">
        <v>8.22478975609756</v>
      </c>
      <c r="EG747">
        <v>0.414366271777018</v>
      </c>
      <c r="EH747">
        <v>0.0415078480670827</v>
      </c>
      <c r="EI747">
        <v>0</v>
      </c>
      <c r="EJ747">
        <v>2</v>
      </c>
      <c r="EK747">
        <v>3</v>
      </c>
      <c r="EL747" t="s">
        <v>340</v>
      </c>
      <c r="EM747">
        <v>100</v>
      </c>
      <c r="EN747">
        <v>100</v>
      </c>
      <c r="EO747">
        <v>2.128</v>
      </c>
      <c r="EP747">
        <v>0.1341</v>
      </c>
      <c r="EQ747">
        <v>1.36772170046793</v>
      </c>
      <c r="ER747">
        <v>0.00225868272383977</v>
      </c>
      <c r="ES747">
        <v>-9.96746185667655e-07</v>
      </c>
      <c r="ET747">
        <v>2.83711317370827e-10</v>
      </c>
      <c r="EU747">
        <v>-0.063082517618382</v>
      </c>
      <c r="EV747">
        <v>-0.00217948432402501</v>
      </c>
      <c r="EW747">
        <v>0.000453263451741206</v>
      </c>
      <c r="EX747">
        <v>-1.16319206543697e-06</v>
      </c>
      <c r="EY747">
        <v>-2</v>
      </c>
      <c r="EZ747">
        <v>2196</v>
      </c>
      <c r="FA747">
        <v>1</v>
      </c>
      <c r="FB747">
        <v>25</v>
      </c>
      <c r="FC747">
        <v>25.3</v>
      </c>
      <c r="FD747">
        <v>25.2</v>
      </c>
      <c r="FE747">
        <v>18</v>
      </c>
      <c r="FF747">
        <v>955.127</v>
      </c>
      <c r="FG747">
        <v>444.135</v>
      </c>
      <c r="FH747">
        <v>47.8272</v>
      </c>
      <c r="FI747">
        <v>26.6053</v>
      </c>
      <c r="FJ747">
        <v>30.0007</v>
      </c>
      <c r="FK747">
        <v>26.2951</v>
      </c>
      <c r="FL747">
        <v>26.2839</v>
      </c>
      <c r="FM747">
        <v>25.5763</v>
      </c>
      <c r="FN747">
        <v>12.979</v>
      </c>
      <c r="FO747">
        <v>3.0887</v>
      </c>
      <c r="FP747">
        <v>47.5</v>
      </c>
      <c r="FQ747">
        <v>420</v>
      </c>
      <c r="FR747">
        <v>16.1412</v>
      </c>
      <c r="FS747">
        <v>101.332</v>
      </c>
      <c r="FT747">
        <v>101.917</v>
      </c>
    </row>
    <row r="748" spans="1:176">
      <c r="A748">
        <v>732</v>
      </c>
      <c r="B748">
        <v>1626127776.6</v>
      </c>
      <c r="C748">
        <v>1462.09999990463</v>
      </c>
      <c r="D748" t="s">
        <v>1758</v>
      </c>
      <c r="E748" t="s">
        <v>1759</v>
      </c>
      <c r="F748">
        <v>1</v>
      </c>
      <c r="I748">
        <v>1626127775.6</v>
      </c>
      <c r="J748">
        <f>(K748)/1000</f>
        <v>0</v>
      </c>
      <c r="K748">
        <f>1000*CC748*AI748*(BY748-BZ748)/(100*BR748*(1000-AI748*BY748))</f>
        <v>0</v>
      </c>
      <c r="L748">
        <f>CC748*AI748*(BX748-BW748*(1000-AI748*BZ748)/(1000-AI748*BY748))/(100*BR748)</f>
        <v>0</v>
      </c>
      <c r="M748">
        <f>BW748 - IF(AI748&gt;1, L748*BR748*100.0/(AK748*CK748), 0)</f>
        <v>0</v>
      </c>
      <c r="N748">
        <f>((T748-J748/2)*M748-L748)/(T748+J748/2)</f>
        <v>0</v>
      </c>
      <c r="O748">
        <f>N748*(CD748+CE748)/1000.0</f>
        <v>0</v>
      </c>
      <c r="P748">
        <f>(BW748 - IF(AI748&gt;1, L748*BR748*100.0/(AK748*CK748), 0))*(CD748+CE748)/1000.0</f>
        <v>0</v>
      </c>
      <c r="Q748">
        <f>2.0/((1/S748-1/R748)+SIGN(S748)*SQRT((1/S748-1/R748)*(1/S748-1/R748) + 4*BS748/((BS748+1)*(BS748+1))*(2*1/S748*1/R748-1/R748*1/R748)))</f>
        <v>0</v>
      </c>
      <c r="R748">
        <f>IF(LEFT(BT748,1)&lt;&gt;"0",IF(LEFT(BT748,1)="1",3.0,BU748),$D$5+$E$5*(CK748*CD748/($K$5*1000))+$F$5*(CK748*CD748/($K$5*1000))*MAX(MIN(BR748,$J$5),$I$5)*MAX(MIN(BR748,$J$5),$I$5)+$G$5*MAX(MIN(BR748,$J$5),$I$5)*(CK748*CD748/($K$5*1000))+$H$5*(CK748*CD748/($K$5*1000))*(CK748*CD748/($K$5*1000)))</f>
        <v>0</v>
      </c>
      <c r="S748">
        <f>J748*(1000-(1000*0.61365*exp(17.502*W748/(240.97+W748))/(CD748+CE748)+BY748)/2)/(1000*0.61365*exp(17.502*W748/(240.97+W748))/(CD748+CE748)-BY748)</f>
        <v>0</v>
      </c>
      <c r="T748">
        <f>1/((BS748+1)/(Q748/1.6)+1/(R748/1.37)) + BS748/((BS748+1)/(Q748/1.6) + BS748/(R748/1.37))</f>
        <v>0</v>
      </c>
      <c r="U748">
        <f>(BN748*BQ748)</f>
        <v>0</v>
      </c>
      <c r="V748">
        <f>(CF748+(U748+2*0.95*5.67E-8*(((CF748+$B$7)+273)^4-(CF748+273)^4)-44100*J748)/(1.84*29.3*R748+8*0.95*5.67E-8*(CF748+273)^3))</f>
        <v>0</v>
      </c>
      <c r="W748">
        <f>($C$7*CG748+$D$7*CH748+$E$7*V748)</f>
        <v>0</v>
      </c>
      <c r="X748">
        <f>0.61365*exp(17.502*W748/(240.97+W748))</f>
        <v>0</v>
      </c>
      <c r="Y748">
        <f>(Z748/AA748*100)</f>
        <v>0</v>
      </c>
      <c r="Z748">
        <f>BY748*(CD748+CE748)/1000</f>
        <v>0</v>
      </c>
      <c r="AA748">
        <f>0.61365*exp(17.502*CF748/(240.97+CF748))</f>
        <v>0</v>
      </c>
      <c r="AB748">
        <f>(X748-BY748*(CD748+CE748)/1000)</f>
        <v>0</v>
      </c>
      <c r="AC748">
        <f>(-J748*44100)</f>
        <v>0</v>
      </c>
      <c r="AD748">
        <f>2*29.3*R748*0.92*(CF748-W748)</f>
        <v>0</v>
      </c>
      <c r="AE748">
        <f>2*0.95*5.67E-8*(((CF748+$B$7)+273)^4-(W748+273)^4)</f>
        <v>0</v>
      </c>
      <c r="AF748">
        <f>U748+AE748+AC748+AD748</f>
        <v>0</v>
      </c>
      <c r="AG748">
        <v>3</v>
      </c>
      <c r="AH748">
        <v>0</v>
      </c>
      <c r="AI748">
        <f>IF(AG748*$H$13&gt;=AK748,1.0,(AK748/(AK748-AG748*$H$13)))</f>
        <v>0</v>
      </c>
      <c r="AJ748">
        <f>(AI748-1)*100</f>
        <v>0</v>
      </c>
      <c r="AK748">
        <f>MAX(0,($B$13+$C$13*CK748)/(1+$D$13*CK748)*CD748/(CF748+273)*$E$13)</f>
        <v>0</v>
      </c>
      <c r="AL748" t="s">
        <v>292</v>
      </c>
      <c r="AM748" t="s">
        <v>292</v>
      </c>
      <c r="AN748">
        <v>0</v>
      </c>
      <c r="AO748">
        <v>0</v>
      </c>
      <c r="AP748">
        <f>1-AN748/AO748</f>
        <v>0</v>
      </c>
      <c r="AQ748">
        <v>0</v>
      </c>
      <c r="AR748" t="s">
        <v>292</v>
      </c>
      <c r="AS748" t="s">
        <v>292</v>
      </c>
      <c r="AT748">
        <v>0</v>
      </c>
      <c r="AU748">
        <v>0</v>
      </c>
      <c r="AV748">
        <f>1-AT748/AU748</f>
        <v>0</v>
      </c>
      <c r="AW748">
        <v>0.5</v>
      </c>
      <c r="AX748">
        <f>BO748</f>
        <v>0</v>
      </c>
      <c r="AY748">
        <f>L748</f>
        <v>0</v>
      </c>
      <c r="AZ748">
        <f>AV748*AW748*AX748</f>
        <v>0</v>
      </c>
      <c r="BA748">
        <f>(AY748-AQ748)/AX748</f>
        <v>0</v>
      </c>
      <c r="BB748">
        <f>(AO748-AU748)/AU748</f>
        <v>0</v>
      </c>
      <c r="BC748">
        <f>AN748/(AP748+AN748/AU748)</f>
        <v>0</v>
      </c>
      <c r="BD748" t="s">
        <v>292</v>
      </c>
      <c r="BE748">
        <v>0</v>
      </c>
      <c r="BF748">
        <f>IF(BE748&lt;&gt;0, BE748, BC748)</f>
        <v>0</v>
      </c>
      <c r="BG748">
        <f>1-BF748/AU748</f>
        <v>0</v>
      </c>
      <c r="BH748">
        <f>(AU748-AT748)/(AU748-BF748)</f>
        <v>0</v>
      </c>
      <c r="BI748">
        <f>(AO748-AU748)/(AO748-BF748)</f>
        <v>0</v>
      </c>
      <c r="BJ748">
        <f>(AU748-AT748)/(AU748-AN748)</f>
        <v>0</v>
      </c>
      <c r="BK748">
        <f>(AO748-AU748)/(AO748-AN748)</f>
        <v>0</v>
      </c>
      <c r="BL748">
        <f>(BH748*BF748/AT748)</f>
        <v>0</v>
      </c>
      <c r="BM748">
        <f>(1-BL748)</f>
        <v>0</v>
      </c>
      <c r="BN748">
        <f>$B$11*CL748+$C$11*CM748+$F$11*CN748*(1-CQ748)</f>
        <v>0</v>
      </c>
      <c r="BO748">
        <f>BN748*BP748</f>
        <v>0</v>
      </c>
      <c r="BP748">
        <f>($B$11*$D$9+$C$11*$D$9+$F$11*((DA748+CS748)/MAX(DA748+CS748+DB748, 0.1)*$I$9+DB748/MAX(DA748+CS748+DB748, 0.1)*$J$9))/($B$11+$C$11+$F$11)</f>
        <v>0</v>
      </c>
      <c r="BQ748">
        <f>($B$11*$K$9+$C$11*$K$9+$F$11*((DA748+CS748)/MAX(DA748+CS748+DB748, 0.1)*$P$9+DB748/MAX(DA748+CS748+DB748, 0.1)*$Q$9))/($B$11+$C$11+$F$11)</f>
        <v>0</v>
      </c>
      <c r="BR748">
        <v>6</v>
      </c>
      <c r="BS748">
        <v>0.5</v>
      </c>
      <c r="BT748" t="s">
        <v>293</v>
      </c>
      <c r="BU748">
        <v>2</v>
      </c>
      <c r="BV748">
        <v>1626127775.6</v>
      </c>
      <c r="BW748">
        <v>400.849</v>
      </c>
      <c r="BX748">
        <v>419.985333333333</v>
      </c>
      <c r="BY748">
        <v>24.3971</v>
      </c>
      <c r="BZ748">
        <v>16.0958</v>
      </c>
      <c r="CA748">
        <v>398.721</v>
      </c>
      <c r="CB748">
        <v>24.2628</v>
      </c>
      <c r="CC748">
        <v>900.006333333333</v>
      </c>
      <c r="CD748">
        <v>100.772333333333</v>
      </c>
      <c r="CE748">
        <v>0.115073666666667</v>
      </c>
      <c r="CF748">
        <v>39.1133333333333</v>
      </c>
      <c r="CG748">
        <v>36.1604</v>
      </c>
      <c r="CH748">
        <v>999.9</v>
      </c>
      <c r="CI748">
        <v>0</v>
      </c>
      <c r="CJ748">
        <v>0</v>
      </c>
      <c r="CK748">
        <v>9965.42</v>
      </c>
      <c r="CL748">
        <v>0</v>
      </c>
      <c r="CM748">
        <v>0.221023</v>
      </c>
      <c r="CN748">
        <v>1460.03</v>
      </c>
      <c r="CO748">
        <v>0.973002</v>
      </c>
      <c r="CP748">
        <v>0.0269982</v>
      </c>
      <c r="CQ748">
        <v>0</v>
      </c>
      <c r="CR748">
        <v>871.175666666667</v>
      </c>
      <c r="CS748">
        <v>4.99999</v>
      </c>
      <c r="CT748">
        <v>12881.7</v>
      </c>
      <c r="CU748">
        <v>12728.6</v>
      </c>
      <c r="CV748">
        <v>42.812</v>
      </c>
      <c r="CW748">
        <v>43.75</v>
      </c>
      <c r="CX748">
        <v>43.437</v>
      </c>
      <c r="CY748">
        <v>43.625</v>
      </c>
      <c r="CZ748">
        <v>45.812</v>
      </c>
      <c r="DA748">
        <v>1415.75</v>
      </c>
      <c r="DB748">
        <v>39.28</v>
      </c>
      <c r="DC748">
        <v>0</v>
      </c>
      <c r="DD748">
        <v>1626127785.7</v>
      </c>
      <c r="DE748">
        <v>0</v>
      </c>
      <c r="DF748">
        <v>871.637076923077</v>
      </c>
      <c r="DG748">
        <v>-4.40800000332249</v>
      </c>
      <c r="DH748">
        <v>-50.3658120166426</v>
      </c>
      <c r="DI748">
        <v>12887.6615384615</v>
      </c>
      <c r="DJ748">
        <v>15</v>
      </c>
      <c r="DK748">
        <v>1626126261</v>
      </c>
      <c r="DL748" t="s">
        <v>294</v>
      </c>
      <c r="DM748">
        <v>1626126255</v>
      </c>
      <c r="DN748">
        <v>1626126261</v>
      </c>
      <c r="DO748">
        <v>7</v>
      </c>
      <c r="DP748">
        <v>0.339</v>
      </c>
      <c r="DQ748">
        <v>0.02</v>
      </c>
      <c r="DR748">
        <v>2.158</v>
      </c>
      <c r="DS748">
        <v>-0.064</v>
      </c>
      <c r="DT748">
        <v>420</v>
      </c>
      <c r="DU748">
        <v>4</v>
      </c>
      <c r="DV748">
        <v>0.09</v>
      </c>
      <c r="DW748">
        <v>0.05</v>
      </c>
      <c r="DX748">
        <v>-19.1099926829268</v>
      </c>
      <c r="DY748">
        <v>-0.245533797909419</v>
      </c>
      <c r="DZ748">
        <v>0.0293913824291163</v>
      </c>
      <c r="EA748">
        <v>1</v>
      </c>
      <c r="EB748">
        <v>871.844742857143</v>
      </c>
      <c r="EC748">
        <v>-3.72007373312996</v>
      </c>
      <c r="ED748">
        <v>0.441955158866804</v>
      </c>
      <c r="EE748">
        <v>1</v>
      </c>
      <c r="EF748">
        <v>8.23887731707317</v>
      </c>
      <c r="EG748">
        <v>0.383064668989538</v>
      </c>
      <c r="EH748">
        <v>0.0382841024781566</v>
      </c>
      <c r="EI748">
        <v>0</v>
      </c>
      <c r="EJ748">
        <v>2</v>
      </c>
      <c r="EK748">
        <v>3</v>
      </c>
      <c r="EL748" t="s">
        <v>340</v>
      </c>
      <c r="EM748">
        <v>100</v>
      </c>
      <c r="EN748">
        <v>100</v>
      </c>
      <c r="EO748">
        <v>2.128</v>
      </c>
      <c r="EP748">
        <v>0.1344</v>
      </c>
      <c r="EQ748">
        <v>1.36772170046793</v>
      </c>
      <c r="ER748">
        <v>0.00225868272383977</v>
      </c>
      <c r="ES748">
        <v>-9.96746185667655e-07</v>
      </c>
      <c r="ET748">
        <v>2.83711317370827e-10</v>
      </c>
      <c r="EU748">
        <v>-0.063082517618382</v>
      </c>
      <c r="EV748">
        <v>-0.00217948432402501</v>
      </c>
      <c r="EW748">
        <v>0.000453263451741206</v>
      </c>
      <c r="EX748">
        <v>-1.16319206543697e-06</v>
      </c>
      <c r="EY748">
        <v>-2</v>
      </c>
      <c r="EZ748">
        <v>2196</v>
      </c>
      <c r="FA748">
        <v>1</v>
      </c>
      <c r="FB748">
        <v>25</v>
      </c>
      <c r="FC748">
        <v>25.4</v>
      </c>
      <c r="FD748">
        <v>25.3</v>
      </c>
      <c r="FE748">
        <v>18</v>
      </c>
      <c r="FF748">
        <v>955.126</v>
      </c>
      <c r="FG748">
        <v>444.219</v>
      </c>
      <c r="FH748">
        <v>47.8437</v>
      </c>
      <c r="FI748">
        <v>26.6086</v>
      </c>
      <c r="FJ748">
        <v>30.0007</v>
      </c>
      <c r="FK748">
        <v>26.2981</v>
      </c>
      <c r="FL748">
        <v>26.2867</v>
      </c>
      <c r="FM748">
        <v>25.5752</v>
      </c>
      <c r="FN748">
        <v>12.979</v>
      </c>
      <c r="FO748">
        <v>3.47292</v>
      </c>
      <c r="FP748">
        <v>47.5</v>
      </c>
      <c r="FQ748">
        <v>420</v>
      </c>
      <c r="FR748">
        <v>16.1412</v>
      </c>
      <c r="FS748">
        <v>101.331</v>
      </c>
      <c r="FT748">
        <v>101.917</v>
      </c>
    </row>
    <row r="749" spans="1:176">
      <c r="A749">
        <v>733</v>
      </c>
      <c r="B749">
        <v>1626127778.6</v>
      </c>
      <c r="C749">
        <v>1464.09999990463</v>
      </c>
      <c r="D749" t="s">
        <v>1760</v>
      </c>
      <c r="E749" t="s">
        <v>1761</v>
      </c>
      <c r="F749">
        <v>1</v>
      </c>
      <c r="I749">
        <v>1626127777.6</v>
      </c>
      <c r="J749">
        <f>(K749)/1000</f>
        <v>0</v>
      </c>
      <c r="K749">
        <f>1000*CC749*AI749*(BY749-BZ749)/(100*BR749*(1000-AI749*BY749))</f>
        <v>0</v>
      </c>
      <c r="L749">
        <f>CC749*AI749*(BX749-BW749*(1000-AI749*BZ749)/(1000-AI749*BY749))/(100*BR749)</f>
        <v>0</v>
      </c>
      <c r="M749">
        <f>BW749 - IF(AI749&gt;1, L749*BR749*100.0/(AK749*CK749), 0)</f>
        <v>0</v>
      </c>
      <c r="N749">
        <f>((T749-J749/2)*M749-L749)/(T749+J749/2)</f>
        <v>0</v>
      </c>
      <c r="O749">
        <f>N749*(CD749+CE749)/1000.0</f>
        <v>0</v>
      </c>
      <c r="P749">
        <f>(BW749 - IF(AI749&gt;1, L749*BR749*100.0/(AK749*CK749), 0))*(CD749+CE749)/1000.0</f>
        <v>0</v>
      </c>
      <c r="Q749">
        <f>2.0/((1/S749-1/R749)+SIGN(S749)*SQRT((1/S749-1/R749)*(1/S749-1/R749) + 4*BS749/((BS749+1)*(BS749+1))*(2*1/S749*1/R749-1/R749*1/R749)))</f>
        <v>0</v>
      </c>
      <c r="R749">
        <f>IF(LEFT(BT749,1)&lt;&gt;"0",IF(LEFT(BT749,1)="1",3.0,BU749),$D$5+$E$5*(CK749*CD749/($K$5*1000))+$F$5*(CK749*CD749/($K$5*1000))*MAX(MIN(BR749,$J$5),$I$5)*MAX(MIN(BR749,$J$5),$I$5)+$G$5*MAX(MIN(BR749,$J$5),$I$5)*(CK749*CD749/($K$5*1000))+$H$5*(CK749*CD749/($K$5*1000))*(CK749*CD749/($K$5*1000)))</f>
        <v>0</v>
      </c>
      <c r="S749">
        <f>J749*(1000-(1000*0.61365*exp(17.502*W749/(240.97+W749))/(CD749+CE749)+BY749)/2)/(1000*0.61365*exp(17.502*W749/(240.97+W749))/(CD749+CE749)-BY749)</f>
        <v>0</v>
      </c>
      <c r="T749">
        <f>1/((BS749+1)/(Q749/1.6)+1/(R749/1.37)) + BS749/((BS749+1)/(Q749/1.6) + BS749/(R749/1.37))</f>
        <v>0</v>
      </c>
      <c r="U749">
        <f>(BN749*BQ749)</f>
        <v>0</v>
      </c>
      <c r="V749">
        <f>(CF749+(U749+2*0.95*5.67E-8*(((CF749+$B$7)+273)^4-(CF749+273)^4)-44100*J749)/(1.84*29.3*R749+8*0.95*5.67E-8*(CF749+273)^3))</f>
        <v>0</v>
      </c>
      <c r="W749">
        <f>($C$7*CG749+$D$7*CH749+$E$7*V749)</f>
        <v>0</v>
      </c>
      <c r="X749">
        <f>0.61365*exp(17.502*W749/(240.97+W749))</f>
        <v>0</v>
      </c>
      <c r="Y749">
        <f>(Z749/AA749*100)</f>
        <v>0</v>
      </c>
      <c r="Z749">
        <f>BY749*(CD749+CE749)/1000</f>
        <v>0</v>
      </c>
      <c r="AA749">
        <f>0.61365*exp(17.502*CF749/(240.97+CF749))</f>
        <v>0</v>
      </c>
      <c r="AB749">
        <f>(X749-BY749*(CD749+CE749)/1000)</f>
        <v>0</v>
      </c>
      <c r="AC749">
        <f>(-J749*44100)</f>
        <v>0</v>
      </c>
      <c r="AD749">
        <f>2*29.3*R749*0.92*(CF749-W749)</f>
        <v>0</v>
      </c>
      <c r="AE749">
        <f>2*0.95*5.67E-8*(((CF749+$B$7)+273)^4-(W749+273)^4)</f>
        <v>0</v>
      </c>
      <c r="AF749">
        <f>U749+AE749+AC749+AD749</f>
        <v>0</v>
      </c>
      <c r="AG749">
        <v>3</v>
      </c>
      <c r="AH749">
        <v>0</v>
      </c>
      <c r="AI749">
        <f>IF(AG749*$H$13&gt;=AK749,1.0,(AK749/(AK749-AG749*$H$13)))</f>
        <v>0</v>
      </c>
      <c r="AJ749">
        <f>(AI749-1)*100</f>
        <v>0</v>
      </c>
      <c r="AK749">
        <f>MAX(0,($B$13+$C$13*CK749)/(1+$D$13*CK749)*CD749/(CF749+273)*$E$13)</f>
        <v>0</v>
      </c>
      <c r="AL749" t="s">
        <v>292</v>
      </c>
      <c r="AM749" t="s">
        <v>292</v>
      </c>
      <c r="AN749">
        <v>0</v>
      </c>
      <c r="AO749">
        <v>0</v>
      </c>
      <c r="AP749">
        <f>1-AN749/AO749</f>
        <v>0</v>
      </c>
      <c r="AQ749">
        <v>0</v>
      </c>
      <c r="AR749" t="s">
        <v>292</v>
      </c>
      <c r="AS749" t="s">
        <v>292</v>
      </c>
      <c r="AT749">
        <v>0</v>
      </c>
      <c r="AU749">
        <v>0</v>
      </c>
      <c r="AV749">
        <f>1-AT749/AU749</f>
        <v>0</v>
      </c>
      <c r="AW749">
        <v>0.5</v>
      </c>
      <c r="AX749">
        <f>BO749</f>
        <v>0</v>
      </c>
      <c r="AY749">
        <f>L749</f>
        <v>0</v>
      </c>
      <c r="AZ749">
        <f>AV749*AW749*AX749</f>
        <v>0</v>
      </c>
      <c r="BA749">
        <f>(AY749-AQ749)/AX749</f>
        <v>0</v>
      </c>
      <c r="BB749">
        <f>(AO749-AU749)/AU749</f>
        <v>0</v>
      </c>
      <c r="BC749">
        <f>AN749/(AP749+AN749/AU749)</f>
        <v>0</v>
      </c>
      <c r="BD749" t="s">
        <v>292</v>
      </c>
      <c r="BE749">
        <v>0</v>
      </c>
      <c r="BF749">
        <f>IF(BE749&lt;&gt;0, BE749, BC749)</f>
        <v>0</v>
      </c>
      <c r="BG749">
        <f>1-BF749/AU749</f>
        <v>0</v>
      </c>
      <c r="BH749">
        <f>(AU749-AT749)/(AU749-BF749)</f>
        <v>0</v>
      </c>
      <c r="BI749">
        <f>(AO749-AU749)/(AO749-BF749)</f>
        <v>0</v>
      </c>
      <c r="BJ749">
        <f>(AU749-AT749)/(AU749-AN749)</f>
        <v>0</v>
      </c>
      <c r="BK749">
        <f>(AO749-AU749)/(AO749-AN749)</f>
        <v>0</v>
      </c>
      <c r="BL749">
        <f>(BH749*BF749/AT749)</f>
        <v>0</v>
      </c>
      <c r="BM749">
        <f>(1-BL749)</f>
        <v>0</v>
      </c>
      <c r="BN749">
        <f>$B$11*CL749+$C$11*CM749+$F$11*CN749*(1-CQ749)</f>
        <v>0</v>
      </c>
      <c r="BO749">
        <f>BN749*BP749</f>
        <v>0</v>
      </c>
      <c r="BP749">
        <f>($B$11*$D$9+$C$11*$D$9+$F$11*((DA749+CS749)/MAX(DA749+CS749+DB749, 0.1)*$I$9+DB749/MAX(DA749+CS749+DB749, 0.1)*$J$9))/($B$11+$C$11+$F$11)</f>
        <v>0</v>
      </c>
      <c r="BQ749">
        <f>($B$11*$K$9+$C$11*$K$9+$F$11*((DA749+CS749)/MAX(DA749+CS749+DB749, 0.1)*$P$9+DB749/MAX(DA749+CS749+DB749, 0.1)*$Q$9))/($B$11+$C$11+$F$11)</f>
        <v>0</v>
      </c>
      <c r="BR749">
        <v>6</v>
      </c>
      <c r="BS749">
        <v>0.5</v>
      </c>
      <c r="BT749" t="s">
        <v>293</v>
      </c>
      <c r="BU749">
        <v>2</v>
      </c>
      <c r="BV749">
        <v>1626127777.6</v>
      </c>
      <c r="BW749">
        <v>400.854</v>
      </c>
      <c r="BX749">
        <v>420.014666666667</v>
      </c>
      <c r="BY749">
        <v>24.4146666666667</v>
      </c>
      <c r="BZ749">
        <v>16.0972</v>
      </c>
      <c r="CA749">
        <v>398.726333333333</v>
      </c>
      <c r="CB749">
        <v>24.2800666666667</v>
      </c>
      <c r="CC749">
        <v>899.928</v>
      </c>
      <c r="CD749">
        <v>100.771666666667</v>
      </c>
      <c r="CE749">
        <v>0.115492</v>
      </c>
      <c r="CF749">
        <v>39.1252</v>
      </c>
      <c r="CG749">
        <v>36.1783</v>
      </c>
      <c r="CH749">
        <v>999.9</v>
      </c>
      <c r="CI749">
        <v>0</v>
      </c>
      <c r="CJ749">
        <v>0</v>
      </c>
      <c r="CK749">
        <v>9954.16666666667</v>
      </c>
      <c r="CL749">
        <v>0</v>
      </c>
      <c r="CM749">
        <v>0.221023</v>
      </c>
      <c r="CN749">
        <v>1459.94666666667</v>
      </c>
      <c r="CO749">
        <v>0.973000333333333</v>
      </c>
      <c r="CP749">
        <v>0.0269997666666667</v>
      </c>
      <c r="CQ749">
        <v>0</v>
      </c>
      <c r="CR749">
        <v>870.881</v>
      </c>
      <c r="CS749">
        <v>4.99999</v>
      </c>
      <c r="CT749">
        <v>12879.4333333333</v>
      </c>
      <c r="CU749">
        <v>12727.8666666667</v>
      </c>
      <c r="CV749">
        <v>42.7913333333333</v>
      </c>
      <c r="CW749">
        <v>43.75</v>
      </c>
      <c r="CX749">
        <v>43.437</v>
      </c>
      <c r="CY749">
        <v>43.6456666666667</v>
      </c>
      <c r="CZ749">
        <v>45.812</v>
      </c>
      <c r="DA749">
        <v>1415.66666666667</v>
      </c>
      <c r="DB749">
        <v>39.28</v>
      </c>
      <c r="DC749">
        <v>0</v>
      </c>
      <c r="DD749">
        <v>1626127788.1</v>
      </c>
      <c r="DE749">
        <v>0</v>
      </c>
      <c r="DF749">
        <v>871.431230769231</v>
      </c>
      <c r="DG749">
        <v>-4.82023931276011</v>
      </c>
      <c r="DH749">
        <v>-55.6957264956408</v>
      </c>
      <c r="DI749">
        <v>12885.5115384615</v>
      </c>
      <c r="DJ749">
        <v>15</v>
      </c>
      <c r="DK749">
        <v>1626126261</v>
      </c>
      <c r="DL749" t="s">
        <v>294</v>
      </c>
      <c r="DM749">
        <v>1626126255</v>
      </c>
      <c r="DN749">
        <v>1626126261</v>
      </c>
      <c r="DO749">
        <v>7</v>
      </c>
      <c r="DP749">
        <v>0.339</v>
      </c>
      <c r="DQ749">
        <v>0.02</v>
      </c>
      <c r="DR749">
        <v>2.158</v>
      </c>
      <c r="DS749">
        <v>-0.064</v>
      </c>
      <c r="DT749">
        <v>420</v>
      </c>
      <c r="DU749">
        <v>4</v>
      </c>
      <c r="DV749">
        <v>0.09</v>
      </c>
      <c r="DW749">
        <v>0.05</v>
      </c>
      <c r="DX749">
        <v>-19.1175634146341</v>
      </c>
      <c r="DY749">
        <v>-0.243949128919926</v>
      </c>
      <c r="DZ749">
        <v>0.0292780676766218</v>
      </c>
      <c r="EA749">
        <v>1</v>
      </c>
      <c r="EB749">
        <v>871.723617647059</v>
      </c>
      <c r="EC749">
        <v>-4.53864083013612</v>
      </c>
      <c r="ED749">
        <v>0.490896839211064</v>
      </c>
      <c r="EE749">
        <v>1</v>
      </c>
      <c r="EF749">
        <v>8.25275902439025</v>
      </c>
      <c r="EG749">
        <v>0.366029477351912</v>
      </c>
      <c r="EH749">
        <v>0.0364292406544241</v>
      </c>
      <c r="EI749">
        <v>0</v>
      </c>
      <c r="EJ749">
        <v>2</v>
      </c>
      <c r="EK749">
        <v>3</v>
      </c>
      <c r="EL749" t="s">
        <v>340</v>
      </c>
      <c r="EM749">
        <v>100</v>
      </c>
      <c r="EN749">
        <v>100</v>
      </c>
      <c r="EO749">
        <v>2.128</v>
      </c>
      <c r="EP749">
        <v>0.1347</v>
      </c>
      <c r="EQ749">
        <v>1.36772170046793</v>
      </c>
      <c r="ER749">
        <v>0.00225868272383977</v>
      </c>
      <c r="ES749">
        <v>-9.96746185667655e-07</v>
      </c>
      <c r="ET749">
        <v>2.83711317370827e-10</v>
      </c>
      <c r="EU749">
        <v>-0.063082517618382</v>
      </c>
      <c r="EV749">
        <v>-0.00217948432402501</v>
      </c>
      <c r="EW749">
        <v>0.000453263451741206</v>
      </c>
      <c r="EX749">
        <v>-1.16319206543697e-06</v>
      </c>
      <c r="EY749">
        <v>-2</v>
      </c>
      <c r="EZ749">
        <v>2196</v>
      </c>
      <c r="FA749">
        <v>1</v>
      </c>
      <c r="FB749">
        <v>25</v>
      </c>
      <c r="FC749">
        <v>25.4</v>
      </c>
      <c r="FD749">
        <v>25.3</v>
      </c>
      <c r="FE749">
        <v>18</v>
      </c>
      <c r="FF749">
        <v>954.911</v>
      </c>
      <c r="FG749">
        <v>444.181</v>
      </c>
      <c r="FH749">
        <v>47.8602</v>
      </c>
      <c r="FI749">
        <v>26.6114</v>
      </c>
      <c r="FJ749">
        <v>30.0006</v>
      </c>
      <c r="FK749">
        <v>26.3009</v>
      </c>
      <c r="FL749">
        <v>26.2895</v>
      </c>
      <c r="FM749">
        <v>25.5748</v>
      </c>
      <c r="FN749">
        <v>12.979</v>
      </c>
      <c r="FO749">
        <v>3.47292</v>
      </c>
      <c r="FP749">
        <v>47.5</v>
      </c>
      <c r="FQ749">
        <v>420</v>
      </c>
      <c r="FR749">
        <v>16.1412</v>
      </c>
      <c r="FS749">
        <v>101.329</v>
      </c>
      <c r="FT749">
        <v>101.916</v>
      </c>
    </row>
    <row r="750" spans="1:176">
      <c r="A750">
        <v>734</v>
      </c>
      <c r="B750">
        <v>1626127780.6</v>
      </c>
      <c r="C750">
        <v>1466.09999990463</v>
      </c>
      <c r="D750" t="s">
        <v>1762</v>
      </c>
      <c r="E750" t="s">
        <v>1763</v>
      </c>
      <c r="F750">
        <v>1</v>
      </c>
      <c r="I750">
        <v>1626127779.6</v>
      </c>
      <c r="J750">
        <f>(K750)/1000</f>
        <v>0</v>
      </c>
      <c r="K750">
        <f>1000*CC750*AI750*(BY750-BZ750)/(100*BR750*(1000-AI750*BY750))</f>
        <v>0</v>
      </c>
      <c r="L750">
        <f>CC750*AI750*(BX750-BW750*(1000-AI750*BZ750)/(1000-AI750*BY750))/(100*BR750)</f>
        <v>0</v>
      </c>
      <c r="M750">
        <f>BW750 - IF(AI750&gt;1, L750*BR750*100.0/(AK750*CK750), 0)</f>
        <v>0</v>
      </c>
      <c r="N750">
        <f>((T750-J750/2)*M750-L750)/(T750+J750/2)</f>
        <v>0</v>
      </c>
      <c r="O750">
        <f>N750*(CD750+CE750)/1000.0</f>
        <v>0</v>
      </c>
      <c r="P750">
        <f>(BW750 - IF(AI750&gt;1, L750*BR750*100.0/(AK750*CK750), 0))*(CD750+CE750)/1000.0</f>
        <v>0</v>
      </c>
      <c r="Q750">
        <f>2.0/((1/S750-1/R750)+SIGN(S750)*SQRT((1/S750-1/R750)*(1/S750-1/R750) + 4*BS750/((BS750+1)*(BS750+1))*(2*1/S750*1/R750-1/R750*1/R750)))</f>
        <v>0</v>
      </c>
      <c r="R750">
        <f>IF(LEFT(BT750,1)&lt;&gt;"0",IF(LEFT(BT750,1)="1",3.0,BU750),$D$5+$E$5*(CK750*CD750/($K$5*1000))+$F$5*(CK750*CD750/($K$5*1000))*MAX(MIN(BR750,$J$5),$I$5)*MAX(MIN(BR750,$J$5),$I$5)+$G$5*MAX(MIN(BR750,$J$5),$I$5)*(CK750*CD750/($K$5*1000))+$H$5*(CK750*CD750/($K$5*1000))*(CK750*CD750/($K$5*1000)))</f>
        <v>0</v>
      </c>
      <c r="S750">
        <f>J750*(1000-(1000*0.61365*exp(17.502*W750/(240.97+W750))/(CD750+CE750)+BY750)/2)/(1000*0.61365*exp(17.502*W750/(240.97+W750))/(CD750+CE750)-BY750)</f>
        <v>0</v>
      </c>
      <c r="T750">
        <f>1/((BS750+1)/(Q750/1.6)+1/(R750/1.37)) + BS750/((BS750+1)/(Q750/1.6) + BS750/(R750/1.37))</f>
        <v>0</v>
      </c>
      <c r="U750">
        <f>(BN750*BQ750)</f>
        <v>0</v>
      </c>
      <c r="V750">
        <f>(CF750+(U750+2*0.95*5.67E-8*(((CF750+$B$7)+273)^4-(CF750+273)^4)-44100*J750)/(1.84*29.3*R750+8*0.95*5.67E-8*(CF750+273)^3))</f>
        <v>0</v>
      </c>
      <c r="W750">
        <f>($C$7*CG750+$D$7*CH750+$E$7*V750)</f>
        <v>0</v>
      </c>
      <c r="X750">
        <f>0.61365*exp(17.502*W750/(240.97+W750))</f>
        <v>0</v>
      </c>
      <c r="Y750">
        <f>(Z750/AA750*100)</f>
        <v>0</v>
      </c>
      <c r="Z750">
        <f>BY750*(CD750+CE750)/1000</f>
        <v>0</v>
      </c>
      <c r="AA750">
        <f>0.61365*exp(17.502*CF750/(240.97+CF750))</f>
        <v>0</v>
      </c>
      <c r="AB750">
        <f>(X750-BY750*(CD750+CE750)/1000)</f>
        <v>0</v>
      </c>
      <c r="AC750">
        <f>(-J750*44100)</f>
        <v>0</v>
      </c>
      <c r="AD750">
        <f>2*29.3*R750*0.92*(CF750-W750)</f>
        <v>0</v>
      </c>
      <c r="AE750">
        <f>2*0.95*5.67E-8*(((CF750+$B$7)+273)^4-(W750+273)^4)</f>
        <v>0</v>
      </c>
      <c r="AF750">
        <f>U750+AE750+AC750+AD750</f>
        <v>0</v>
      </c>
      <c r="AG750">
        <v>3</v>
      </c>
      <c r="AH750">
        <v>0</v>
      </c>
      <c r="AI750">
        <f>IF(AG750*$H$13&gt;=AK750,1.0,(AK750/(AK750-AG750*$H$13)))</f>
        <v>0</v>
      </c>
      <c r="AJ750">
        <f>(AI750-1)*100</f>
        <v>0</v>
      </c>
      <c r="AK750">
        <f>MAX(0,($B$13+$C$13*CK750)/(1+$D$13*CK750)*CD750/(CF750+273)*$E$13)</f>
        <v>0</v>
      </c>
      <c r="AL750" t="s">
        <v>292</v>
      </c>
      <c r="AM750" t="s">
        <v>292</v>
      </c>
      <c r="AN750">
        <v>0</v>
      </c>
      <c r="AO750">
        <v>0</v>
      </c>
      <c r="AP750">
        <f>1-AN750/AO750</f>
        <v>0</v>
      </c>
      <c r="AQ750">
        <v>0</v>
      </c>
      <c r="AR750" t="s">
        <v>292</v>
      </c>
      <c r="AS750" t="s">
        <v>292</v>
      </c>
      <c r="AT750">
        <v>0</v>
      </c>
      <c r="AU750">
        <v>0</v>
      </c>
      <c r="AV750">
        <f>1-AT750/AU750</f>
        <v>0</v>
      </c>
      <c r="AW750">
        <v>0.5</v>
      </c>
      <c r="AX750">
        <f>BO750</f>
        <v>0</v>
      </c>
      <c r="AY750">
        <f>L750</f>
        <v>0</v>
      </c>
      <c r="AZ750">
        <f>AV750*AW750*AX750</f>
        <v>0</v>
      </c>
      <c r="BA750">
        <f>(AY750-AQ750)/AX750</f>
        <v>0</v>
      </c>
      <c r="BB750">
        <f>(AO750-AU750)/AU750</f>
        <v>0</v>
      </c>
      <c r="BC750">
        <f>AN750/(AP750+AN750/AU750)</f>
        <v>0</v>
      </c>
      <c r="BD750" t="s">
        <v>292</v>
      </c>
      <c r="BE750">
        <v>0</v>
      </c>
      <c r="BF750">
        <f>IF(BE750&lt;&gt;0, BE750, BC750)</f>
        <v>0</v>
      </c>
      <c r="BG750">
        <f>1-BF750/AU750</f>
        <v>0</v>
      </c>
      <c r="BH750">
        <f>(AU750-AT750)/(AU750-BF750)</f>
        <v>0</v>
      </c>
      <c r="BI750">
        <f>(AO750-AU750)/(AO750-BF750)</f>
        <v>0</v>
      </c>
      <c r="BJ750">
        <f>(AU750-AT750)/(AU750-AN750)</f>
        <v>0</v>
      </c>
      <c r="BK750">
        <f>(AO750-AU750)/(AO750-AN750)</f>
        <v>0</v>
      </c>
      <c r="BL750">
        <f>(BH750*BF750/AT750)</f>
        <v>0</v>
      </c>
      <c r="BM750">
        <f>(1-BL750)</f>
        <v>0</v>
      </c>
      <c r="BN750">
        <f>$B$11*CL750+$C$11*CM750+$F$11*CN750*(1-CQ750)</f>
        <v>0</v>
      </c>
      <c r="BO750">
        <f>BN750*BP750</f>
        <v>0</v>
      </c>
      <c r="BP750">
        <f>($B$11*$D$9+$C$11*$D$9+$F$11*((DA750+CS750)/MAX(DA750+CS750+DB750, 0.1)*$I$9+DB750/MAX(DA750+CS750+DB750, 0.1)*$J$9))/($B$11+$C$11+$F$11)</f>
        <v>0</v>
      </c>
      <c r="BQ750">
        <f>($B$11*$K$9+$C$11*$K$9+$F$11*((DA750+CS750)/MAX(DA750+CS750+DB750, 0.1)*$P$9+DB750/MAX(DA750+CS750+DB750, 0.1)*$Q$9))/($B$11+$C$11+$F$11)</f>
        <v>0</v>
      </c>
      <c r="BR750">
        <v>6</v>
      </c>
      <c r="BS750">
        <v>0.5</v>
      </c>
      <c r="BT750" t="s">
        <v>293</v>
      </c>
      <c r="BU750">
        <v>2</v>
      </c>
      <c r="BV750">
        <v>1626127779.6</v>
      </c>
      <c r="BW750">
        <v>400.864666666667</v>
      </c>
      <c r="BX750">
        <v>420.034</v>
      </c>
      <c r="BY750">
        <v>24.4304666666667</v>
      </c>
      <c r="BZ750">
        <v>16.0986</v>
      </c>
      <c r="CA750">
        <v>398.736666666667</v>
      </c>
      <c r="CB750">
        <v>24.2956333333333</v>
      </c>
      <c r="CC750">
        <v>899.990666666667</v>
      </c>
      <c r="CD750">
        <v>100.772333333333</v>
      </c>
      <c r="CE750">
        <v>0.115668666666667</v>
      </c>
      <c r="CF750">
        <v>39.1375666666667</v>
      </c>
      <c r="CG750">
        <v>36.2027333333333</v>
      </c>
      <c r="CH750">
        <v>999.9</v>
      </c>
      <c r="CI750">
        <v>0</v>
      </c>
      <c r="CJ750">
        <v>0</v>
      </c>
      <c r="CK750">
        <v>9972.29333333333</v>
      </c>
      <c r="CL750">
        <v>0</v>
      </c>
      <c r="CM750">
        <v>0.221023</v>
      </c>
      <c r="CN750">
        <v>1459.93666666667</v>
      </c>
      <c r="CO750">
        <v>0.973000333333333</v>
      </c>
      <c r="CP750">
        <v>0.0269997666666667</v>
      </c>
      <c r="CQ750">
        <v>0</v>
      </c>
      <c r="CR750">
        <v>870.935333333333</v>
      </c>
      <c r="CS750">
        <v>4.99999</v>
      </c>
      <c r="CT750">
        <v>12878.8</v>
      </c>
      <c r="CU750">
        <v>12727.8</v>
      </c>
      <c r="CV750">
        <v>42.812</v>
      </c>
      <c r="CW750">
        <v>43.812</v>
      </c>
      <c r="CX750">
        <v>43.437</v>
      </c>
      <c r="CY750">
        <v>43.687</v>
      </c>
      <c r="CZ750">
        <v>45.812</v>
      </c>
      <c r="DA750">
        <v>1415.65666666667</v>
      </c>
      <c r="DB750">
        <v>39.28</v>
      </c>
      <c r="DC750">
        <v>0</v>
      </c>
      <c r="DD750">
        <v>1626127789.9</v>
      </c>
      <c r="DE750">
        <v>0</v>
      </c>
      <c r="DF750">
        <v>871.32984</v>
      </c>
      <c r="DG750">
        <v>-4.5136153645521</v>
      </c>
      <c r="DH750">
        <v>-49.4307691340481</v>
      </c>
      <c r="DI750">
        <v>12883.796</v>
      </c>
      <c r="DJ750">
        <v>15</v>
      </c>
      <c r="DK750">
        <v>1626126261</v>
      </c>
      <c r="DL750" t="s">
        <v>294</v>
      </c>
      <c r="DM750">
        <v>1626126255</v>
      </c>
      <c r="DN750">
        <v>1626126261</v>
      </c>
      <c r="DO750">
        <v>7</v>
      </c>
      <c r="DP750">
        <v>0.339</v>
      </c>
      <c r="DQ750">
        <v>0.02</v>
      </c>
      <c r="DR750">
        <v>2.158</v>
      </c>
      <c r="DS750">
        <v>-0.064</v>
      </c>
      <c r="DT750">
        <v>420</v>
      </c>
      <c r="DU750">
        <v>4</v>
      </c>
      <c r="DV750">
        <v>0.09</v>
      </c>
      <c r="DW750">
        <v>0.05</v>
      </c>
      <c r="DX750">
        <v>-19.1273219512195</v>
      </c>
      <c r="DY750">
        <v>-0.246750522648084</v>
      </c>
      <c r="DZ750">
        <v>0.0295059358409671</v>
      </c>
      <c r="EA750">
        <v>1</v>
      </c>
      <c r="EB750">
        <v>871.558848484848</v>
      </c>
      <c r="EC750">
        <v>-4.61310366136242</v>
      </c>
      <c r="ED750">
        <v>0.489914100152274</v>
      </c>
      <c r="EE750">
        <v>1</v>
      </c>
      <c r="EF750">
        <v>8.26587170731707</v>
      </c>
      <c r="EG750">
        <v>0.364487874564452</v>
      </c>
      <c r="EH750">
        <v>0.0362651228608074</v>
      </c>
      <c r="EI750">
        <v>0</v>
      </c>
      <c r="EJ750">
        <v>2</v>
      </c>
      <c r="EK750">
        <v>3</v>
      </c>
      <c r="EL750" t="s">
        <v>340</v>
      </c>
      <c r="EM750">
        <v>100</v>
      </c>
      <c r="EN750">
        <v>100</v>
      </c>
      <c r="EO750">
        <v>2.128</v>
      </c>
      <c r="EP750">
        <v>0.135</v>
      </c>
      <c r="EQ750">
        <v>1.36772170046793</v>
      </c>
      <c r="ER750">
        <v>0.00225868272383977</v>
      </c>
      <c r="ES750">
        <v>-9.96746185667655e-07</v>
      </c>
      <c r="ET750">
        <v>2.83711317370827e-10</v>
      </c>
      <c r="EU750">
        <v>-0.063082517618382</v>
      </c>
      <c r="EV750">
        <v>-0.00217948432402501</v>
      </c>
      <c r="EW750">
        <v>0.000453263451741206</v>
      </c>
      <c r="EX750">
        <v>-1.16319206543697e-06</v>
      </c>
      <c r="EY750">
        <v>-2</v>
      </c>
      <c r="EZ750">
        <v>2196</v>
      </c>
      <c r="FA750">
        <v>1</v>
      </c>
      <c r="FB750">
        <v>25</v>
      </c>
      <c r="FC750">
        <v>25.4</v>
      </c>
      <c r="FD750">
        <v>25.3</v>
      </c>
      <c r="FE750">
        <v>18</v>
      </c>
      <c r="FF750">
        <v>955.177</v>
      </c>
      <c r="FG750">
        <v>444.315</v>
      </c>
      <c r="FH750">
        <v>47.8762</v>
      </c>
      <c r="FI750">
        <v>26.6148</v>
      </c>
      <c r="FJ750">
        <v>30.0006</v>
      </c>
      <c r="FK750">
        <v>26.304</v>
      </c>
      <c r="FL750">
        <v>26.2927</v>
      </c>
      <c r="FM750">
        <v>25.575</v>
      </c>
      <c r="FN750">
        <v>12.979</v>
      </c>
      <c r="FO750">
        <v>3.47292</v>
      </c>
      <c r="FP750">
        <v>47.5</v>
      </c>
      <c r="FQ750">
        <v>420</v>
      </c>
      <c r="FR750">
        <v>16.1412</v>
      </c>
      <c r="FS750">
        <v>101.329</v>
      </c>
      <c r="FT750">
        <v>101.915</v>
      </c>
    </row>
    <row r="751" spans="1:176">
      <c r="A751">
        <v>735</v>
      </c>
      <c r="B751">
        <v>1626127782.6</v>
      </c>
      <c r="C751">
        <v>1468.09999990463</v>
      </c>
      <c r="D751" t="s">
        <v>1764</v>
      </c>
      <c r="E751" t="s">
        <v>1765</v>
      </c>
      <c r="F751">
        <v>1</v>
      </c>
      <c r="I751">
        <v>1626127781.6</v>
      </c>
      <c r="J751">
        <f>(K751)/1000</f>
        <v>0</v>
      </c>
      <c r="K751">
        <f>1000*CC751*AI751*(BY751-BZ751)/(100*BR751*(1000-AI751*BY751))</f>
        <v>0</v>
      </c>
      <c r="L751">
        <f>CC751*AI751*(BX751-BW751*(1000-AI751*BZ751)/(1000-AI751*BY751))/(100*BR751)</f>
        <v>0</v>
      </c>
      <c r="M751">
        <f>BW751 - IF(AI751&gt;1, L751*BR751*100.0/(AK751*CK751), 0)</f>
        <v>0</v>
      </c>
      <c r="N751">
        <f>((T751-J751/2)*M751-L751)/(T751+J751/2)</f>
        <v>0</v>
      </c>
      <c r="O751">
        <f>N751*(CD751+CE751)/1000.0</f>
        <v>0</v>
      </c>
      <c r="P751">
        <f>(BW751 - IF(AI751&gt;1, L751*BR751*100.0/(AK751*CK751), 0))*(CD751+CE751)/1000.0</f>
        <v>0</v>
      </c>
      <c r="Q751">
        <f>2.0/((1/S751-1/R751)+SIGN(S751)*SQRT((1/S751-1/R751)*(1/S751-1/R751) + 4*BS751/((BS751+1)*(BS751+1))*(2*1/S751*1/R751-1/R751*1/R751)))</f>
        <v>0</v>
      </c>
      <c r="R751">
        <f>IF(LEFT(BT751,1)&lt;&gt;"0",IF(LEFT(BT751,1)="1",3.0,BU751),$D$5+$E$5*(CK751*CD751/($K$5*1000))+$F$5*(CK751*CD751/($K$5*1000))*MAX(MIN(BR751,$J$5),$I$5)*MAX(MIN(BR751,$J$5),$I$5)+$G$5*MAX(MIN(BR751,$J$5),$I$5)*(CK751*CD751/($K$5*1000))+$H$5*(CK751*CD751/($K$5*1000))*(CK751*CD751/($K$5*1000)))</f>
        <v>0</v>
      </c>
      <c r="S751">
        <f>J751*(1000-(1000*0.61365*exp(17.502*W751/(240.97+W751))/(CD751+CE751)+BY751)/2)/(1000*0.61365*exp(17.502*W751/(240.97+W751))/(CD751+CE751)-BY751)</f>
        <v>0</v>
      </c>
      <c r="T751">
        <f>1/((BS751+1)/(Q751/1.6)+1/(R751/1.37)) + BS751/((BS751+1)/(Q751/1.6) + BS751/(R751/1.37))</f>
        <v>0</v>
      </c>
      <c r="U751">
        <f>(BN751*BQ751)</f>
        <v>0</v>
      </c>
      <c r="V751">
        <f>(CF751+(U751+2*0.95*5.67E-8*(((CF751+$B$7)+273)^4-(CF751+273)^4)-44100*J751)/(1.84*29.3*R751+8*0.95*5.67E-8*(CF751+273)^3))</f>
        <v>0</v>
      </c>
      <c r="W751">
        <f>($C$7*CG751+$D$7*CH751+$E$7*V751)</f>
        <v>0</v>
      </c>
      <c r="X751">
        <f>0.61365*exp(17.502*W751/(240.97+W751))</f>
        <v>0</v>
      </c>
      <c r="Y751">
        <f>(Z751/AA751*100)</f>
        <v>0</v>
      </c>
      <c r="Z751">
        <f>BY751*(CD751+CE751)/1000</f>
        <v>0</v>
      </c>
      <c r="AA751">
        <f>0.61365*exp(17.502*CF751/(240.97+CF751))</f>
        <v>0</v>
      </c>
      <c r="AB751">
        <f>(X751-BY751*(CD751+CE751)/1000)</f>
        <v>0</v>
      </c>
      <c r="AC751">
        <f>(-J751*44100)</f>
        <v>0</v>
      </c>
      <c r="AD751">
        <f>2*29.3*R751*0.92*(CF751-W751)</f>
        <v>0</v>
      </c>
      <c r="AE751">
        <f>2*0.95*5.67E-8*(((CF751+$B$7)+273)^4-(W751+273)^4)</f>
        <v>0</v>
      </c>
      <c r="AF751">
        <f>U751+AE751+AC751+AD751</f>
        <v>0</v>
      </c>
      <c r="AG751">
        <v>3</v>
      </c>
      <c r="AH751">
        <v>0</v>
      </c>
      <c r="AI751">
        <f>IF(AG751*$H$13&gt;=AK751,1.0,(AK751/(AK751-AG751*$H$13)))</f>
        <v>0</v>
      </c>
      <c r="AJ751">
        <f>(AI751-1)*100</f>
        <v>0</v>
      </c>
      <c r="AK751">
        <f>MAX(0,($B$13+$C$13*CK751)/(1+$D$13*CK751)*CD751/(CF751+273)*$E$13)</f>
        <v>0</v>
      </c>
      <c r="AL751" t="s">
        <v>292</v>
      </c>
      <c r="AM751" t="s">
        <v>292</v>
      </c>
      <c r="AN751">
        <v>0</v>
      </c>
      <c r="AO751">
        <v>0</v>
      </c>
      <c r="AP751">
        <f>1-AN751/AO751</f>
        <v>0</v>
      </c>
      <c r="AQ751">
        <v>0</v>
      </c>
      <c r="AR751" t="s">
        <v>292</v>
      </c>
      <c r="AS751" t="s">
        <v>292</v>
      </c>
      <c r="AT751">
        <v>0</v>
      </c>
      <c r="AU751">
        <v>0</v>
      </c>
      <c r="AV751">
        <f>1-AT751/AU751</f>
        <v>0</v>
      </c>
      <c r="AW751">
        <v>0.5</v>
      </c>
      <c r="AX751">
        <f>BO751</f>
        <v>0</v>
      </c>
      <c r="AY751">
        <f>L751</f>
        <v>0</v>
      </c>
      <c r="AZ751">
        <f>AV751*AW751*AX751</f>
        <v>0</v>
      </c>
      <c r="BA751">
        <f>(AY751-AQ751)/AX751</f>
        <v>0</v>
      </c>
      <c r="BB751">
        <f>(AO751-AU751)/AU751</f>
        <v>0</v>
      </c>
      <c r="BC751">
        <f>AN751/(AP751+AN751/AU751)</f>
        <v>0</v>
      </c>
      <c r="BD751" t="s">
        <v>292</v>
      </c>
      <c r="BE751">
        <v>0</v>
      </c>
      <c r="BF751">
        <f>IF(BE751&lt;&gt;0, BE751, BC751)</f>
        <v>0</v>
      </c>
      <c r="BG751">
        <f>1-BF751/AU751</f>
        <v>0</v>
      </c>
      <c r="BH751">
        <f>(AU751-AT751)/(AU751-BF751)</f>
        <v>0</v>
      </c>
      <c r="BI751">
        <f>(AO751-AU751)/(AO751-BF751)</f>
        <v>0</v>
      </c>
      <c r="BJ751">
        <f>(AU751-AT751)/(AU751-AN751)</f>
        <v>0</v>
      </c>
      <c r="BK751">
        <f>(AO751-AU751)/(AO751-AN751)</f>
        <v>0</v>
      </c>
      <c r="BL751">
        <f>(BH751*BF751/AT751)</f>
        <v>0</v>
      </c>
      <c r="BM751">
        <f>(1-BL751)</f>
        <v>0</v>
      </c>
      <c r="BN751">
        <f>$B$11*CL751+$C$11*CM751+$F$11*CN751*(1-CQ751)</f>
        <v>0</v>
      </c>
      <c r="BO751">
        <f>BN751*BP751</f>
        <v>0</v>
      </c>
      <c r="BP751">
        <f>($B$11*$D$9+$C$11*$D$9+$F$11*((DA751+CS751)/MAX(DA751+CS751+DB751, 0.1)*$I$9+DB751/MAX(DA751+CS751+DB751, 0.1)*$J$9))/($B$11+$C$11+$F$11)</f>
        <v>0</v>
      </c>
      <c r="BQ751">
        <f>($B$11*$K$9+$C$11*$K$9+$F$11*((DA751+CS751)/MAX(DA751+CS751+DB751, 0.1)*$P$9+DB751/MAX(DA751+CS751+DB751, 0.1)*$Q$9))/($B$11+$C$11+$F$11)</f>
        <v>0</v>
      </c>
      <c r="BR751">
        <v>6</v>
      </c>
      <c r="BS751">
        <v>0.5</v>
      </c>
      <c r="BT751" t="s">
        <v>293</v>
      </c>
      <c r="BU751">
        <v>2</v>
      </c>
      <c r="BV751">
        <v>1626127781.6</v>
      </c>
      <c r="BW751">
        <v>400.829</v>
      </c>
      <c r="BX751">
        <v>420.007</v>
      </c>
      <c r="BY751">
        <v>24.4451333333333</v>
      </c>
      <c r="BZ751">
        <v>16.0988666666667</v>
      </c>
      <c r="CA751">
        <v>398.701</v>
      </c>
      <c r="CB751">
        <v>24.3100333333333</v>
      </c>
      <c r="CC751">
        <v>900.006333333333</v>
      </c>
      <c r="CD751">
        <v>100.773</v>
      </c>
      <c r="CE751">
        <v>0.115435666666667</v>
      </c>
      <c r="CF751">
        <v>39.1495333333333</v>
      </c>
      <c r="CG751">
        <v>36.2150333333333</v>
      </c>
      <c r="CH751">
        <v>999.9</v>
      </c>
      <c r="CI751">
        <v>0</v>
      </c>
      <c r="CJ751">
        <v>0</v>
      </c>
      <c r="CK751">
        <v>9993.96666666667</v>
      </c>
      <c r="CL751">
        <v>0</v>
      </c>
      <c r="CM751">
        <v>0.221023</v>
      </c>
      <c r="CN751">
        <v>1460.01666666667</v>
      </c>
      <c r="CO751">
        <v>0.973002</v>
      </c>
      <c r="CP751">
        <v>0.0269982</v>
      </c>
      <c r="CQ751">
        <v>0</v>
      </c>
      <c r="CR751">
        <v>870.989333333333</v>
      </c>
      <c r="CS751">
        <v>4.99999</v>
      </c>
      <c r="CT751">
        <v>12878.4</v>
      </c>
      <c r="CU751">
        <v>12728.4666666667</v>
      </c>
      <c r="CV751">
        <v>42.812</v>
      </c>
      <c r="CW751">
        <v>43.812</v>
      </c>
      <c r="CX751">
        <v>43.5</v>
      </c>
      <c r="CY751">
        <v>43.687</v>
      </c>
      <c r="CZ751">
        <v>45.812</v>
      </c>
      <c r="DA751">
        <v>1415.73666666667</v>
      </c>
      <c r="DB751">
        <v>39.28</v>
      </c>
      <c r="DC751">
        <v>0</v>
      </c>
      <c r="DD751">
        <v>1626127791.7</v>
      </c>
      <c r="DE751">
        <v>0</v>
      </c>
      <c r="DF751">
        <v>871.237461538462</v>
      </c>
      <c r="DG751">
        <v>-4.65976068071809</v>
      </c>
      <c r="DH751">
        <v>-44.9948718070615</v>
      </c>
      <c r="DI751">
        <v>12882.6961538462</v>
      </c>
      <c r="DJ751">
        <v>15</v>
      </c>
      <c r="DK751">
        <v>1626126261</v>
      </c>
      <c r="DL751" t="s">
        <v>294</v>
      </c>
      <c r="DM751">
        <v>1626126255</v>
      </c>
      <c r="DN751">
        <v>1626126261</v>
      </c>
      <c r="DO751">
        <v>7</v>
      </c>
      <c r="DP751">
        <v>0.339</v>
      </c>
      <c r="DQ751">
        <v>0.02</v>
      </c>
      <c r="DR751">
        <v>2.158</v>
      </c>
      <c r="DS751">
        <v>-0.064</v>
      </c>
      <c r="DT751">
        <v>420</v>
      </c>
      <c r="DU751">
        <v>4</v>
      </c>
      <c r="DV751">
        <v>0.09</v>
      </c>
      <c r="DW751">
        <v>0.05</v>
      </c>
      <c r="DX751">
        <v>-19.1351829268293</v>
      </c>
      <c r="DY751">
        <v>-0.240610452961691</v>
      </c>
      <c r="DZ751">
        <v>0.0290711901846267</v>
      </c>
      <c r="EA751">
        <v>1</v>
      </c>
      <c r="EB751">
        <v>871.456285714286</v>
      </c>
      <c r="EC751">
        <v>-4.07365566195848</v>
      </c>
      <c r="ED751">
        <v>0.470950259516627</v>
      </c>
      <c r="EE751">
        <v>1</v>
      </c>
      <c r="EF751">
        <v>8.27893317073171</v>
      </c>
      <c r="EG751">
        <v>0.370173867595822</v>
      </c>
      <c r="EH751">
        <v>0.0368577793647767</v>
      </c>
      <c r="EI751">
        <v>0</v>
      </c>
      <c r="EJ751">
        <v>2</v>
      </c>
      <c r="EK751">
        <v>3</v>
      </c>
      <c r="EL751" t="s">
        <v>340</v>
      </c>
      <c r="EM751">
        <v>100</v>
      </c>
      <c r="EN751">
        <v>100</v>
      </c>
      <c r="EO751">
        <v>2.128</v>
      </c>
      <c r="EP751">
        <v>0.1352</v>
      </c>
      <c r="EQ751">
        <v>1.36772170046793</v>
      </c>
      <c r="ER751">
        <v>0.00225868272383977</v>
      </c>
      <c r="ES751">
        <v>-9.96746185667655e-07</v>
      </c>
      <c r="ET751">
        <v>2.83711317370827e-10</v>
      </c>
      <c r="EU751">
        <v>-0.063082517618382</v>
      </c>
      <c r="EV751">
        <v>-0.00217948432402501</v>
      </c>
      <c r="EW751">
        <v>0.000453263451741206</v>
      </c>
      <c r="EX751">
        <v>-1.16319206543697e-06</v>
      </c>
      <c r="EY751">
        <v>-2</v>
      </c>
      <c r="EZ751">
        <v>2196</v>
      </c>
      <c r="FA751">
        <v>1</v>
      </c>
      <c r="FB751">
        <v>25</v>
      </c>
      <c r="FC751">
        <v>25.5</v>
      </c>
      <c r="FD751">
        <v>25.4</v>
      </c>
      <c r="FE751">
        <v>18</v>
      </c>
      <c r="FF751">
        <v>955.199</v>
      </c>
      <c r="FG751">
        <v>444.383</v>
      </c>
      <c r="FH751">
        <v>47.8913</v>
      </c>
      <c r="FI751">
        <v>26.6182</v>
      </c>
      <c r="FJ751">
        <v>30.0006</v>
      </c>
      <c r="FK751">
        <v>26.3068</v>
      </c>
      <c r="FL751">
        <v>26.2955</v>
      </c>
      <c r="FM751">
        <v>25.5749</v>
      </c>
      <c r="FN751">
        <v>12.979</v>
      </c>
      <c r="FO751">
        <v>3.47292</v>
      </c>
      <c r="FP751">
        <v>47.5</v>
      </c>
      <c r="FQ751">
        <v>420</v>
      </c>
      <c r="FR751">
        <v>16.2071</v>
      </c>
      <c r="FS751">
        <v>101.329</v>
      </c>
      <c r="FT751">
        <v>101.915</v>
      </c>
    </row>
    <row r="752" spans="1:176">
      <c r="A752">
        <v>736</v>
      </c>
      <c r="B752">
        <v>1626127784.6</v>
      </c>
      <c r="C752">
        <v>1470.09999990463</v>
      </c>
      <c r="D752" t="s">
        <v>1766</v>
      </c>
      <c r="E752" t="s">
        <v>1767</v>
      </c>
      <c r="F752">
        <v>1</v>
      </c>
      <c r="I752">
        <v>1626127783.6</v>
      </c>
      <c r="J752">
        <f>(K752)/1000</f>
        <v>0</v>
      </c>
      <c r="K752">
        <f>1000*CC752*AI752*(BY752-BZ752)/(100*BR752*(1000-AI752*BY752))</f>
        <v>0</v>
      </c>
      <c r="L752">
        <f>CC752*AI752*(BX752-BW752*(1000-AI752*BZ752)/(1000-AI752*BY752))/(100*BR752)</f>
        <v>0</v>
      </c>
      <c r="M752">
        <f>BW752 - IF(AI752&gt;1, L752*BR752*100.0/(AK752*CK752), 0)</f>
        <v>0</v>
      </c>
      <c r="N752">
        <f>((T752-J752/2)*M752-L752)/(T752+J752/2)</f>
        <v>0</v>
      </c>
      <c r="O752">
        <f>N752*(CD752+CE752)/1000.0</f>
        <v>0</v>
      </c>
      <c r="P752">
        <f>(BW752 - IF(AI752&gt;1, L752*BR752*100.0/(AK752*CK752), 0))*(CD752+CE752)/1000.0</f>
        <v>0</v>
      </c>
      <c r="Q752">
        <f>2.0/((1/S752-1/R752)+SIGN(S752)*SQRT((1/S752-1/R752)*(1/S752-1/R752) + 4*BS752/((BS752+1)*(BS752+1))*(2*1/S752*1/R752-1/R752*1/R752)))</f>
        <v>0</v>
      </c>
      <c r="R752">
        <f>IF(LEFT(BT752,1)&lt;&gt;"0",IF(LEFT(BT752,1)="1",3.0,BU752),$D$5+$E$5*(CK752*CD752/($K$5*1000))+$F$5*(CK752*CD752/($K$5*1000))*MAX(MIN(BR752,$J$5),$I$5)*MAX(MIN(BR752,$J$5),$I$5)+$G$5*MAX(MIN(BR752,$J$5),$I$5)*(CK752*CD752/($K$5*1000))+$H$5*(CK752*CD752/($K$5*1000))*(CK752*CD752/($K$5*1000)))</f>
        <v>0</v>
      </c>
      <c r="S752">
        <f>J752*(1000-(1000*0.61365*exp(17.502*W752/(240.97+W752))/(CD752+CE752)+BY752)/2)/(1000*0.61365*exp(17.502*W752/(240.97+W752))/(CD752+CE752)-BY752)</f>
        <v>0</v>
      </c>
      <c r="T752">
        <f>1/((BS752+1)/(Q752/1.6)+1/(R752/1.37)) + BS752/((BS752+1)/(Q752/1.6) + BS752/(R752/1.37))</f>
        <v>0</v>
      </c>
      <c r="U752">
        <f>(BN752*BQ752)</f>
        <v>0</v>
      </c>
      <c r="V752">
        <f>(CF752+(U752+2*0.95*5.67E-8*(((CF752+$B$7)+273)^4-(CF752+273)^4)-44100*J752)/(1.84*29.3*R752+8*0.95*5.67E-8*(CF752+273)^3))</f>
        <v>0</v>
      </c>
      <c r="W752">
        <f>($C$7*CG752+$D$7*CH752+$E$7*V752)</f>
        <v>0</v>
      </c>
      <c r="X752">
        <f>0.61365*exp(17.502*W752/(240.97+W752))</f>
        <v>0</v>
      </c>
      <c r="Y752">
        <f>(Z752/AA752*100)</f>
        <v>0</v>
      </c>
      <c r="Z752">
        <f>BY752*(CD752+CE752)/1000</f>
        <v>0</v>
      </c>
      <c r="AA752">
        <f>0.61365*exp(17.502*CF752/(240.97+CF752))</f>
        <v>0</v>
      </c>
      <c r="AB752">
        <f>(X752-BY752*(CD752+CE752)/1000)</f>
        <v>0</v>
      </c>
      <c r="AC752">
        <f>(-J752*44100)</f>
        <v>0</v>
      </c>
      <c r="AD752">
        <f>2*29.3*R752*0.92*(CF752-W752)</f>
        <v>0</v>
      </c>
      <c r="AE752">
        <f>2*0.95*5.67E-8*(((CF752+$B$7)+273)^4-(W752+273)^4)</f>
        <v>0</v>
      </c>
      <c r="AF752">
        <f>U752+AE752+AC752+AD752</f>
        <v>0</v>
      </c>
      <c r="AG752">
        <v>3</v>
      </c>
      <c r="AH752">
        <v>0</v>
      </c>
      <c r="AI752">
        <f>IF(AG752*$H$13&gt;=AK752,1.0,(AK752/(AK752-AG752*$H$13)))</f>
        <v>0</v>
      </c>
      <c r="AJ752">
        <f>(AI752-1)*100</f>
        <v>0</v>
      </c>
      <c r="AK752">
        <f>MAX(0,($B$13+$C$13*CK752)/(1+$D$13*CK752)*CD752/(CF752+273)*$E$13)</f>
        <v>0</v>
      </c>
      <c r="AL752" t="s">
        <v>292</v>
      </c>
      <c r="AM752" t="s">
        <v>292</v>
      </c>
      <c r="AN752">
        <v>0</v>
      </c>
      <c r="AO752">
        <v>0</v>
      </c>
      <c r="AP752">
        <f>1-AN752/AO752</f>
        <v>0</v>
      </c>
      <c r="AQ752">
        <v>0</v>
      </c>
      <c r="AR752" t="s">
        <v>292</v>
      </c>
      <c r="AS752" t="s">
        <v>292</v>
      </c>
      <c r="AT752">
        <v>0</v>
      </c>
      <c r="AU752">
        <v>0</v>
      </c>
      <c r="AV752">
        <f>1-AT752/AU752</f>
        <v>0</v>
      </c>
      <c r="AW752">
        <v>0.5</v>
      </c>
      <c r="AX752">
        <f>BO752</f>
        <v>0</v>
      </c>
      <c r="AY752">
        <f>L752</f>
        <v>0</v>
      </c>
      <c r="AZ752">
        <f>AV752*AW752*AX752</f>
        <v>0</v>
      </c>
      <c r="BA752">
        <f>(AY752-AQ752)/AX752</f>
        <v>0</v>
      </c>
      <c r="BB752">
        <f>(AO752-AU752)/AU752</f>
        <v>0</v>
      </c>
      <c r="BC752">
        <f>AN752/(AP752+AN752/AU752)</f>
        <v>0</v>
      </c>
      <c r="BD752" t="s">
        <v>292</v>
      </c>
      <c r="BE752">
        <v>0</v>
      </c>
      <c r="BF752">
        <f>IF(BE752&lt;&gt;0, BE752, BC752)</f>
        <v>0</v>
      </c>
      <c r="BG752">
        <f>1-BF752/AU752</f>
        <v>0</v>
      </c>
      <c r="BH752">
        <f>(AU752-AT752)/(AU752-BF752)</f>
        <v>0</v>
      </c>
      <c r="BI752">
        <f>(AO752-AU752)/(AO752-BF752)</f>
        <v>0</v>
      </c>
      <c r="BJ752">
        <f>(AU752-AT752)/(AU752-AN752)</f>
        <v>0</v>
      </c>
      <c r="BK752">
        <f>(AO752-AU752)/(AO752-AN752)</f>
        <v>0</v>
      </c>
      <c r="BL752">
        <f>(BH752*BF752/AT752)</f>
        <v>0</v>
      </c>
      <c r="BM752">
        <f>(1-BL752)</f>
        <v>0</v>
      </c>
      <c r="BN752">
        <f>$B$11*CL752+$C$11*CM752+$F$11*CN752*(1-CQ752)</f>
        <v>0</v>
      </c>
      <c r="BO752">
        <f>BN752*BP752</f>
        <v>0</v>
      </c>
      <c r="BP752">
        <f>($B$11*$D$9+$C$11*$D$9+$F$11*((DA752+CS752)/MAX(DA752+CS752+DB752, 0.1)*$I$9+DB752/MAX(DA752+CS752+DB752, 0.1)*$J$9))/($B$11+$C$11+$F$11)</f>
        <v>0</v>
      </c>
      <c r="BQ752">
        <f>($B$11*$K$9+$C$11*$K$9+$F$11*((DA752+CS752)/MAX(DA752+CS752+DB752, 0.1)*$P$9+DB752/MAX(DA752+CS752+DB752, 0.1)*$Q$9))/($B$11+$C$11+$F$11)</f>
        <v>0</v>
      </c>
      <c r="BR752">
        <v>6</v>
      </c>
      <c r="BS752">
        <v>0.5</v>
      </c>
      <c r="BT752" t="s">
        <v>293</v>
      </c>
      <c r="BU752">
        <v>2</v>
      </c>
      <c r="BV752">
        <v>1626127783.6</v>
      </c>
      <c r="BW752">
        <v>400.816666666667</v>
      </c>
      <c r="BX752">
        <v>419.997333333333</v>
      </c>
      <c r="BY752">
        <v>24.4574666666667</v>
      </c>
      <c r="BZ752">
        <v>16.0996333333333</v>
      </c>
      <c r="CA752">
        <v>398.689</v>
      </c>
      <c r="CB752">
        <v>24.3221333333333</v>
      </c>
      <c r="CC752">
        <v>899.992</v>
      </c>
      <c r="CD752">
        <v>100.772333333333</v>
      </c>
      <c r="CE752">
        <v>0.114496333333333</v>
      </c>
      <c r="CF752">
        <v>39.1618666666667</v>
      </c>
      <c r="CG752">
        <v>36.2185666666667</v>
      </c>
      <c r="CH752">
        <v>999.9</v>
      </c>
      <c r="CI752">
        <v>0</v>
      </c>
      <c r="CJ752">
        <v>0</v>
      </c>
      <c r="CK752">
        <v>10033.5333333333</v>
      </c>
      <c r="CL752">
        <v>0</v>
      </c>
      <c r="CM752">
        <v>0.221023</v>
      </c>
      <c r="CN752">
        <v>1460.00333333333</v>
      </c>
      <c r="CO752">
        <v>0.973002</v>
      </c>
      <c r="CP752">
        <v>0.0269982</v>
      </c>
      <c r="CQ752">
        <v>0</v>
      </c>
      <c r="CR752">
        <v>870.953666666667</v>
      </c>
      <c r="CS752">
        <v>4.99999</v>
      </c>
      <c r="CT752">
        <v>12876.4</v>
      </c>
      <c r="CU752">
        <v>12728.4</v>
      </c>
      <c r="CV752">
        <v>42.812</v>
      </c>
      <c r="CW752">
        <v>43.812</v>
      </c>
      <c r="CX752">
        <v>43.5</v>
      </c>
      <c r="CY752">
        <v>43.687</v>
      </c>
      <c r="CZ752">
        <v>45.812</v>
      </c>
      <c r="DA752">
        <v>1415.72333333333</v>
      </c>
      <c r="DB752">
        <v>39.28</v>
      </c>
      <c r="DC752">
        <v>0</v>
      </c>
      <c r="DD752">
        <v>1626127794.1</v>
      </c>
      <c r="DE752">
        <v>0</v>
      </c>
      <c r="DF752">
        <v>871.107692307692</v>
      </c>
      <c r="DG752">
        <v>-2.88458119845944</v>
      </c>
      <c r="DH752">
        <v>-43.9282051080922</v>
      </c>
      <c r="DI752">
        <v>12880.9038461538</v>
      </c>
      <c r="DJ752">
        <v>15</v>
      </c>
      <c r="DK752">
        <v>1626126261</v>
      </c>
      <c r="DL752" t="s">
        <v>294</v>
      </c>
      <c r="DM752">
        <v>1626126255</v>
      </c>
      <c r="DN752">
        <v>1626126261</v>
      </c>
      <c r="DO752">
        <v>7</v>
      </c>
      <c r="DP752">
        <v>0.339</v>
      </c>
      <c r="DQ752">
        <v>0.02</v>
      </c>
      <c r="DR752">
        <v>2.158</v>
      </c>
      <c r="DS752">
        <v>-0.064</v>
      </c>
      <c r="DT752">
        <v>420</v>
      </c>
      <c r="DU752">
        <v>4</v>
      </c>
      <c r="DV752">
        <v>0.09</v>
      </c>
      <c r="DW752">
        <v>0.05</v>
      </c>
      <c r="DX752">
        <v>-19.1448390243902</v>
      </c>
      <c r="DY752">
        <v>-0.210901045296197</v>
      </c>
      <c r="DZ752">
        <v>0.0260559330638661</v>
      </c>
      <c r="EA752">
        <v>1</v>
      </c>
      <c r="EB752">
        <v>871.285696969697</v>
      </c>
      <c r="EC752">
        <v>-3.6065263923662</v>
      </c>
      <c r="ED752">
        <v>0.415592055575518</v>
      </c>
      <c r="EE752">
        <v>1</v>
      </c>
      <c r="EF752">
        <v>8.29201731707317</v>
      </c>
      <c r="EG752">
        <v>0.373366829268308</v>
      </c>
      <c r="EH752">
        <v>0.0371858939308449</v>
      </c>
      <c r="EI752">
        <v>0</v>
      </c>
      <c r="EJ752">
        <v>2</v>
      </c>
      <c r="EK752">
        <v>3</v>
      </c>
      <c r="EL752" t="s">
        <v>340</v>
      </c>
      <c r="EM752">
        <v>100</v>
      </c>
      <c r="EN752">
        <v>100</v>
      </c>
      <c r="EO752">
        <v>2.127</v>
      </c>
      <c r="EP752">
        <v>0.1355</v>
      </c>
      <c r="EQ752">
        <v>1.36772170046793</v>
      </c>
      <c r="ER752">
        <v>0.00225868272383977</v>
      </c>
      <c r="ES752">
        <v>-9.96746185667655e-07</v>
      </c>
      <c r="ET752">
        <v>2.83711317370827e-10</v>
      </c>
      <c r="EU752">
        <v>-0.063082517618382</v>
      </c>
      <c r="EV752">
        <v>-0.00217948432402501</v>
      </c>
      <c r="EW752">
        <v>0.000453263451741206</v>
      </c>
      <c r="EX752">
        <v>-1.16319206543697e-06</v>
      </c>
      <c r="EY752">
        <v>-2</v>
      </c>
      <c r="EZ752">
        <v>2196</v>
      </c>
      <c r="FA752">
        <v>1</v>
      </c>
      <c r="FB752">
        <v>25</v>
      </c>
      <c r="FC752">
        <v>25.5</v>
      </c>
      <c r="FD752">
        <v>25.4</v>
      </c>
      <c r="FE752">
        <v>18</v>
      </c>
      <c r="FF752">
        <v>955.135</v>
      </c>
      <c r="FG752">
        <v>444.402</v>
      </c>
      <c r="FH752">
        <v>47.9069</v>
      </c>
      <c r="FI752">
        <v>26.6213</v>
      </c>
      <c r="FJ752">
        <v>30.0005</v>
      </c>
      <c r="FK752">
        <v>26.3092</v>
      </c>
      <c r="FL752">
        <v>26.2978</v>
      </c>
      <c r="FM752">
        <v>25.5764</v>
      </c>
      <c r="FN752">
        <v>12.7025</v>
      </c>
      <c r="FO752">
        <v>3.84602</v>
      </c>
      <c r="FP752">
        <v>47.5</v>
      </c>
      <c r="FQ752">
        <v>420</v>
      </c>
      <c r="FR752">
        <v>16.209</v>
      </c>
      <c r="FS752">
        <v>101.327</v>
      </c>
      <c r="FT752">
        <v>101.916</v>
      </c>
    </row>
    <row r="753" spans="1:176">
      <c r="A753">
        <v>737</v>
      </c>
      <c r="B753">
        <v>1626127786.6</v>
      </c>
      <c r="C753">
        <v>1472.09999990463</v>
      </c>
      <c r="D753" t="s">
        <v>1768</v>
      </c>
      <c r="E753" t="s">
        <v>1769</v>
      </c>
      <c r="F753">
        <v>1</v>
      </c>
      <c r="I753">
        <v>1626127785.6</v>
      </c>
      <c r="J753">
        <f>(K753)/1000</f>
        <v>0</v>
      </c>
      <c r="K753">
        <f>1000*CC753*AI753*(BY753-BZ753)/(100*BR753*(1000-AI753*BY753))</f>
        <v>0</v>
      </c>
      <c r="L753">
        <f>CC753*AI753*(BX753-BW753*(1000-AI753*BZ753)/(1000-AI753*BY753))/(100*BR753)</f>
        <v>0</v>
      </c>
      <c r="M753">
        <f>BW753 - IF(AI753&gt;1, L753*BR753*100.0/(AK753*CK753), 0)</f>
        <v>0</v>
      </c>
      <c r="N753">
        <f>((T753-J753/2)*M753-L753)/(T753+J753/2)</f>
        <v>0</v>
      </c>
      <c r="O753">
        <f>N753*(CD753+CE753)/1000.0</f>
        <v>0</v>
      </c>
      <c r="P753">
        <f>(BW753 - IF(AI753&gt;1, L753*BR753*100.0/(AK753*CK753), 0))*(CD753+CE753)/1000.0</f>
        <v>0</v>
      </c>
      <c r="Q753">
        <f>2.0/((1/S753-1/R753)+SIGN(S753)*SQRT((1/S753-1/R753)*(1/S753-1/R753) + 4*BS753/((BS753+1)*(BS753+1))*(2*1/S753*1/R753-1/R753*1/R753)))</f>
        <v>0</v>
      </c>
      <c r="R753">
        <f>IF(LEFT(BT753,1)&lt;&gt;"0",IF(LEFT(BT753,1)="1",3.0,BU753),$D$5+$E$5*(CK753*CD753/($K$5*1000))+$F$5*(CK753*CD753/($K$5*1000))*MAX(MIN(BR753,$J$5),$I$5)*MAX(MIN(BR753,$J$5),$I$5)+$G$5*MAX(MIN(BR753,$J$5),$I$5)*(CK753*CD753/($K$5*1000))+$H$5*(CK753*CD753/($K$5*1000))*(CK753*CD753/($K$5*1000)))</f>
        <v>0</v>
      </c>
      <c r="S753">
        <f>J753*(1000-(1000*0.61365*exp(17.502*W753/(240.97+W753))/(CD753+CE753)+BY753)/2)/(1000*0.61365*exp(17.502*W753/(240.97+W753))/(CD753+CE753)-BY753)</f>
        <v>0</v>
      </c>
      <c r="T753">
        <f>1/((BS753+1)/(Q753/1.6)+1/(R753/1.37)) + BS753/((BS753+1)/(Q753/1.6) + BS753/(R753/1.37))</f>
        <v>0</v>
      </c>
      <c r="U753">
        <f>(BN753*BQ753)</f>
        <v>0</v>
      </c>
      <c r="V753">
        <f>(CF753+(U753+2*0.95*5.67E-8*(((CF753+$B$7)+273)^4-(CF753+273)^4)-44100*J753)/(1.84*29.3*R753+8*0.95*5.67E-8*(CF753+273)^3))</f>
        <v>0</v>
      </c>
      <c r="W753">
        <f>($C$7*CG753+$D$7*CH753+$E$7*V753)</f>
        <v>0</v>
      </c>
      <c r="X753">
        <f>0.61365*exp(17.502*W753/(240.97+W753))</f>
        <v>0</v>
      </c>
      <c r="Y753">
        <f>(Z753/AA753*100)</f>
        <v>0</v>
      </c>
      <c r="Z753">
        <f>BY753*(CD753+CE753)/1000</f>
        <v>0</v>
      </c>
      <c r="AA753">
        <f>0.61365*exp(17.502*CF753/(240.97+CF753))</f>
        <v>0</v>
      </c>
      <c r="AB753">
        <f>(X753-BY753*(CD753+CE753)/1000)</f>
        <v>0</v>
      </c>
      <c r="AC753">
        <f>(-J753*44100)</f>
        <v>0</v>
      </c>
      <c r="AD753">
        <f>2*29.3*R753*0.92*(CF753-W753)</f>
        <v>0</v>
      </c>
      <c r="AE753">
        <f>2*0.95*5.67E-8*(((CF753+$B$7)+273)^4-(W753+273)^4)</f>
        <v>0</v>
      </c>
      <c r="AF753">
        <f>U753+AE753+AC753+AD753</f>
        <v>0</v>
      </c>
      <c r="AG753">
        <v>3</v>
      </c>
      <c r="AH753">
        <v>0</v>
      </c>
      <c r="AI753">
        <f>IF(AG753*$H$13&gt;=AK753,1.0,(AK753/(AK753-AG753*$H$13)))</f>
        <v>0</v>
      </c>
      <c r="AJ753">
        <f>(AI753-1)*100</f>
        <v>0</v>
      </c>
      <c r="AK753">
        <f>MAX(0,($B$13+$C$13*CK753)/(1+$D$13*CK753)*CD753/(CF753+273)*$E$13)</f>
        <v>0</v>
      </c>
      <c r="AL753" t="s">
        <v>292</v>
      </c>
      <c r="AM753" t="s">
        <v>292</v>
      </c>
      <c r="AN753">
        <v>0</v>
      </c>
      <c r="AO753">
        <v>0</v>
      </c>
      <c r="AP753">
        <f>1-AN753/AO753</f>
        <v>0</v>
      </c>
      <c r="AQ753">
        <v>0</v>
      </c>
      <c r="AR753" t="s">
        <v>292</v>
      </c>
      <c r="AS753" t="s">
        <v>292</v>
      </c>
      <c r="AT753">
        <v>0</v>
      </c>
      <c r="AU753">
        <v>0</v>
      </c>
      <c r="AV753">
        <f>1-AT753/AU753</f>
        <v>0</v>
      </c>
      <c r="AW753">
        <v>0.5</v>
      </c>
      <c r="AX753">
        <f>BO753</f>
        <v>0</v>
      </c>
      <c r="AY753">
        <f>L753</f>
        <v>0</v>
      </c>
      <c r="AZ753">
        <f>AV753*AW753*AX753</f>
        <v>0</v>
      </c>
      <c r="BA753">
        <f>(AY753-AQ753)/AX753</f>
        <v>0</v>
      </c>
      <c r="BB753">
        <f>(AO753-AU753)/AU753</f>
        <v>0</v>
      </c>
      <c r="BC753">
        <f>AN753/(AP753+AN753/AU753)</f>
        <v>0</v>
      </c>
      <c r="BD753" t="s">
        <v>292</v>
      </c>
      <c r="BE753">
        <v>0</v>
      </c>
      <c r="BF753">
        <f>IF(BE753&lt;&gt;0, BE753, BC753)</f>
        <v>0</v>
      </c>
      <c r="BG753">
        <f>1-BF753/AU753</f>
        <v>0</v>
      </c>
      <c r="BH753">
        <f>(AU753-AT753)/(AU753-BF753)</f>
        <v>0</v>
      </c>
      <c r="BI753">
        <f>(AO753-AU753)/(AO753-BF753)</f>
        <v>0</v>
      </c>
      <c r="BJ753">
        <f>(AU753-AT753)/(AU753-AN753)</f>
        <v>0</v>
      </c>
      <c r="BK753">
        <f>(AO753-AU753)/(AO753-AN753)</f>
        <v>0</v>
      </c>
      <c r="BL753">
        <f>(BH753*BF753/AT753)</f>
        <v>0</v>
      </c>
      <c r="BM753">
        <f>(1-BL753)</f>
        <v>0</v>
      </c>
      <c r="BN753">
        <f>$B$11*CL753+$C$11*CM753+$F$11*CN753*(1-CQ753)</f>
        <v>0</v>
      </c>
      <c r="BO753">
        <f>BN753*BP753</f>
        <v>0</v>
      </c>
      <c r="BP753">
        <f>($B$11*$D$9+$C$11*$D$9+$F$11*((DA753+CS753)/MAX(DA753+CS753+DB753, 0.1)*$I$9+DB753/MAX(DA753+CS753+DB753, 0.1)*$J$9))/($B$11+$C$11+$F$11)</f>
        <v>0</v>
      </c>
      <c r="BQ753">
        <f>($B$11*$K$9+$C$11*$K$9+$F$11*((DA753+CS753)/MAX(DA753+CS753+DB753, 0.1)*$P$9+DB753/MAX(DA753+CS753+DB753, 0.1)*$Q$9))/($B$11+$C$11+$F$11)</f>
        <v>0</v>
      </c>
      <c r="BR753">
        <v>6</v>
      </c>
      <c r="BS753">
        <v>0.5</v>
      </c>
      <c r="BT753" t="s">
        <v>293</v>
      </c>
      <c r="BU753">
        <v>2</v>
      </c>
      <c r="BV753">
        <v>1626127785.6</v>
      </c>
      <c r="BW753">
        <v>400.83</v>
      </c>
      <c r="BX753">
        <v>419.985333333333</v>
      </c>
      <c r="BY753">
        <v>24.4735666666667</v>
      </c>
      <c r="BZ753">
        <v>16.1062333333333</v>
      </c>
      <c r="CA753">
        <v>398.702333333333</v>
      </c>
      <c r="CB753">
        <v>24.3379666666667</v>
      </c>
      <c r="CC753">
        <v>900.027666666667</v>
      </c>
      <c r="CD753">
        <v>100.771333333333</v>
      </c>
      <c r="CE753">
        <v>0.11444</v>
      </c>
      <c r="CF753">
        <v>39.1765</v>
      </c>
      <c r="CG753">
        <v>36.2242</v>
      </c>
      <c r="CH753">
        <v>999.9</v>
      </c>
      <c r="CI753">
        <v>0</v>
      </c>
      <c r="CJ753">
        <v>0</v>
      </c>
      <c r="CK753">
        <v>10035.4333333333</v>
      </c>
      <c r="CL753">
        <v>0</v>
      </c>
      <c r="CM753">
        <v>0.221023</v>
      </c>
      <c r="CN753">
        <v>1460.01</v>
      </c>
      <c r="CO753">
        <v>0.973002</v>
      </c>
      <c r="CP753">
        <v>0.0269982</v>
      </c>
      <c r="CQ753">
        <v>0</v>
      </c>
      <c r="CR753">
        <v>870.699</v>
      </c>
      <c r="CS753">
        <v>4.99999</v>
      </c>
      <c r="CT753">
        <v>12875.0333333333</v>
      </c>
      <c r="CU753">
        <v>12728.4</v>
      </c>
      <c r="CV753">
        <v>42.812</v>
      </c>
      <c r="CW753">
        <v>43.812</v>
      </c>
      <c r="CX753">
        <v>43.479</v>
      </c>
      <c r="CY753">
        <v>43.687</v>
      </c>
      <c r="CZ753">
        <v>45.812</v>
      </c>
      <c r="DA753">
        <v>1415.73</v>
      </c>
      <c r="DB753">
        <v>39.28</v>
      </c>
      <c r="DC753">
        <v>0</v>
      </c>
      <c r="DD753">
        <v>1626127795.9</v>
      </c>
      <c r="DE753">
        <v>0</v>
      </c>
      <c r="DF753">
        <v>870.95148</v>
      </c>
      <c r="DG753">
        <v>-2.29969230925666</v>
      </c>
      <c r="DH753">
        <v>-42.1384614493862</v>
      </c>
      <c r="DI753">
        <v>12879.296</v>
      </c>
      <c r="DJ753">
        <v>15</v>
      </c>
      <c r="DK753">
        <v>1626126261</v>
      </c>
      <c r="DL753" t="s">
        <v>294</v>
      </c>
      <c r="DM753">
        <v>1626126255</v>
      </c>
      <c r="DN753">
        <v>1626126261</v>
      </c>
      <c r="DO753">
        <v>7</v>
      </c>
      <c r="DP753">
        <v>0.339</v>
      </c>
      <c r="DQ753">
        <v>0.02</v>
      </c>
      <c r="DR753">
        <v>2.158</v>
      </c>
      <c r="DS753">
        <v>-0.064</v>
      </c>
      <c r="DT753">
        <v>420</v>
      </c>
      <c r="DU753">
        <v>4</v>
      </c>
      <c r="DV753">
        <v>0.09</v>
      </c>
      <c r="DW753">
        <v>0.05</v>
      </c>
      <c r="DX753">
        <v>-19.1520853658537</v>
      </c>
      <c r="DY753">
        <v>-0.140872473867614</v>
      </c>
      <c r="DZ753">
        <v>0.0196569178659346</v>
      </c>
      <c r="EA753">
        <v>1</v>
      </c>
      <c r="EB753">
        <v>871.218333333333</v>
      </c>
      <c r="EC753">
        <v>-3.47387291026042</v>
      </c>
      <c r="ED753">
        <v>0.407846871640659</v>
      </c>
      <c r="EE753">
        <v>1</v>
      </c>
      <c r="EF753">
        <v>8.30447414634146</v>
      </c>
      <c r="EG753">
        <v>0.383316585365857</v>
      </c>
      <c r="EH753">
        <v>0.0381473097843539</v>
      </c>
      <c r="EI753">
        <v>0</v>
      </c>
      <c r="EJ753">
        <v>2</v>
      </c>
      <c r="EK753">
        <v>3</v>
      </c>
      <c r="EL753" t="s">
        <v>340</v>
      </c>
      <c r="EM753">
        <v>100</v>
      </c>
      <c r="EN753">
        <v>100</v>
      </c>
      <c r="EO753">
        <v>2.128</v>
      </c>
      <c r="EP753">
        <v>0.1357</v>
      </c>
      <c r="EQ753">
        <v>1.36772170046793</v>
      </c>
      <c r="ER753">
        <v>0.00225868272383977</v>
      </c>
      <c r="ES753">
        <v>-9.96746185667655e-07</v>
      </c>
      <c r="ET753">
        <v>2.83711317370827e-10</v>
      </c>
      <c r="EU753">
        <v>-0.063082517618382</v>
      </c>
      <c r="EV753">
        <v>-0.00217948432402501</v>
      </c>
      <c r="EW753">
        <v>0.000453263451741206</v>
      </c>
      <c r="EX753">
        <v>-1.16319206543697e-06</v>
      </c>
      <c r="EY753">
        <v>-2</v>
      </c>
      <c r="EZ753">
        <v>2196</v>
      </c>
      <c r="FA753">
        <v>1</v>
      </c>
      <c r="FB753">
        <v>25</v>
      </c>
      <c r="FC753">
        <v>25.5</v>
      </c>
      <c r="FD753">
        <v>25.4</v>
      </c>
      <c r="FE753">
        <v>18</v>
      </c>
      <c r="FF753">
        <v>954.921</v>
      </c>
      <c r="FG753">
        <v>444.307</v>
      </c>
      <c r="FH753">
        <v>47.9232</v>
      </c>
      <c r="FI753">
        <v>26.6243</v>
      </c>
      <c r="FJ753">
        <v>30.0005</v>
      </c>
      <c r="FK753">
        <v>26.312</v>
      </c>
      <c r="FL753">
        <v>26.3011</v>
      </c>
      <c r="FM753">
        <v>25.5762</v>
      </c>
      <c r="FN753">
        <v>12.7025</v>
      </c>
      <c r="FO753">
        <v>3.84602</v>
      </c>
      <c r="FP753">
        <v>47.5</v>
      </c>
      <c r="FQ753">
        <v>420</v>
      </c>
      <c r="FR753">
        <v>16.2084</v>
      </c>
      <c r="FS753">
        <v>101.326</v>
      </c>
      <c r="FT753">
        <v>101.916</v>
      </c>
    </row>
    <row r="754" spans="1:176">
      <c r="A754">
        <v>738</v>
      </c>
      <c r="B754">
        <v>1626127788.6</v>
      </c>
      <c r="C754">
        <v>1474.09999990463</v>
      </c>
      <c r="D754" t="s">
        <v>1770</v>
      </c>
      <c r="E754" t="s">
        <v>1771</v>
      </c>
      <c r="F754">
        <v>1</v>
      </c>
      <c r="I754">
        <v>1626127787.6</v>
      </c>
      <c r="J754">
        <f>(K754)/1000</f>
        <v>0</v>
      </c>
      <c r="K754">
        <f>1000*CC754*AI754*(BY754-BZ754)/(100*BR754*(1000-AI754*BY754))</f>
        <v>0</v>
      </c>
      <c r="L754">
        <f>CC754*AI754*(BX754-BW754*(1000-AI754*BZ754)/(1000-AI754*BY754))/(100*BR754)</f>
        <v>0</v>
      </c>
      <c r="M754">
        <f>BW754 - IF(AI754&gt;1, L754*BR754*100.0/(AK754*CK754), 0)</f>
        <v>0</v>
      </c>
      <c r="N754">
        <f>((T754-J754/2)*M754-L754)/(T754+J754/2)</f>
        <v>0</v>
      </c>
      <c r="O754">
        <f>N754*(CD754+CE754)/1000.0</f>
        <v>0</v>
      </c>
      <c r="P754">
        <f>(BW754 - IF(AI754&gt;1, L754*BR754*100.0/(AK754*CK754), 0))*(CD754+CE754)/1000.0</f>
        <v>0</v>
      </c>
      <c r="Q754">
        <f>2.0/((1/S754-1/R754)+SIGN(S754)*SQRT((1/S754-1/R754)*(1/S754-1/R754) + 4*BS754/((BS754+1)*(BS754+1))*(2*1/S754*1/R754-1/R754*1/R754)))</f>
        <v>0</v>
      </c>
      <c r="R754">
        <f>IF(LEFT(BT754,1)&lt;&gt;"0",IF(LEFT(BT754,1)="1",3.0,BU754),$D$5+$E$5*(CK754*CD754/($K$5*1000))+$F$5*(CK754*CD754/($K$5*1000))*MAX(MIN(BR754,$J$5),$I$5)*MAX(MIN(BR754,$J$5),$I$5)+$G$5*MAX(MIN(BR754,$J$5),$I$5)*(CK754*CD754/($K$5*1000))+$H$5*(CK754*CD754/($K$5*1000))*(CK754*CD754/($K$5*1000)))</f>
        <v>0</v>
      </c>
      <c r="S754">
        <f>J754*(1000-(1000*0.61365*exp(17.502*W754/(240.97+W754))/(CD754+CE754)+BY754)/2)/(1000*0.61365*exp(17.502*W754/(240.97+W754))/(CD754+CE754)-BY754)</f>
        <v>0</v>
      </c>
      <c r="T754">
        <f>1/((BS754+1)/(Q754/1.6)+1/(R754/1.37)) + BS754/((BS754+1)/(Q754/1.6) + BS754/(R754/1.37))</f>
        <v>0</v>
      </c>
      <c r="U754">
        <f>(BN754*BQ754)</f>
        <v>0</v>
      </c>
      <c r="V754">
        <f>(CF754+(U754+2*0.95*5.67E-8*(((CF754+$B$7)+273)^4-(CF754+273)^4)-44100*J754)/(1.84*29.3*R754+8*0.95*5.67E-8*(CF754+273)^3))</f>
        <v>0</v>
      </c>
      <c r="W754">
        <f>($C$7*CG754+$D$7*CH754+$E$7*V754)</f>
        <v>0</v>
      </c>
      <c r="X754">
        <f>0.61365*exp(17.502*W754/(240.97+W754))</f>
        <v>0</v>
      </c>
      <c r="Y754">
        <f>(Z754/AA754*100)</f>
        <v>0</v>
      </c>
      <c r="Z754">
        <f>BY754*(CD754+CE754)/1000</f>
        <v>0</v>
      </c>
      <c r="AA754">
        <f>0.61365*exp(17.502*CF754/(240.97+CF754))</f>
        <v>0</v>
      </c>
      <c r="AB754">
        <f>(X754-BY754*(CD754+CE754)/1000)</f>
        <v>0</v>
      </c>
      <c r="AC754">
        <f>(-J754*44100)</f>
        <v>0</v>
      </c>
      <c r="AD754">
        <f>2*29.3*R754*0.92*(CF754-W754)</f>
        <v>0</v>
      </c>
      <c r="AE754">
        <f>2*0.95*5.67E-8*(((CF754+$B$7)+273)^4-(W754+273)^4)</f>
        <v>0</v>
      </c>
      <c r="AF754">
        <f>U754+AE754+AC754+AD754</f>
        <v>0</v>
      </c>
      <c r="AG754">
        <v>4</v>
      </c>
      <c r="AH754">
        <v>0</v>
      </c>
      <c r="AI754">
        <f>IF(AG754*$H$13&gt;=AK754,1.0,(AK754/(AK754-AG754*$H$13)))</f>
        <v>0</v>
      </c>
      <c r="AJ754">
        <f>(AI754-1)*100</f>
        <v>0</v>
      </c>
      <c r="AK754">
        <f>MAX(0,($B$13+$C$13*CK754)/(1+$D$13*CK754)*CD754/(CF754+273)*$E$13)</f>
        <v>0</v>
      </c>
      <c r="AL754" t="s">
        <v>292</v>
      </c>
      <c r="AM754" t="s">
        <v>292</v>
      </c>
      <c r="AN754">
        <v>0</v>
      </c>
      <c r="AO754">
        <v>0</v>
      </c>
      <c r="AP754">
        <f>1-AN754/AO754</f>
        <v>0</v>
      </c>
      <c r="AQ754">
        <v>0</v>
      </c>
      <c r="AR754" t="s">
        <v>292</v>
      </c>
      <c r="AS754" t="s">
        <v>292</v>
      </c>
      <c r="AT754">
        <v>0</v>
      </c>
      <c r="AU754">
        <v>0</v>
      </c>
      <c r="AV754">
        <f>1-AT754/AU754</f>
        <v>0</v>
      </c>
      <c r="AW754">
        <v>0.5</v>
      </c>
      <c r="AX754">
        <f>BO754</f>
        <v>0</v>
      </c>
      <c r="AY754">
        <f>L754</f>
        <v>0</v>
      </c>
      <c r="AZ754">
        <f>AV754*AW754*AX754</f>
        <v>0</v>
      </c>
      <c r="BA754">
        <f>(AY754-AQ754)/AX754</f>
        <v>0</v>
      </c>
      <c r="BB754">
        <f>(AO754-AU754)/AU754</f>
        <v>0</v>
      </c>
      <c r="BC754">
        <f>AN754/(AP754+AN754/AU754)</f>
        <v>0</v>
      </c>
      <c r="BD754" t="s">
        <v>292</v>
      </c>
      <c r="BE754">
        <v>0</v>
      </c>
      <c r="BF754">
        <f>IF(BE754&lt;&gt;0, BE754, BC754)</f>
        <v>0</v>
      </c>
      <c r="BG754">
        <f>1-BF754/AU754</f>
        <v>0</v>
      </c>
      <c r="BH754">
        <f>(AU754-AT754)/(AU754-BF754)</f>
        <v>0</v>
      </c>
      <c r="BI754">
        <f>(AO754-AU754)/(AO754-BF754)</f>
        <v>0</v>
      </c>
      <c r="BJ754">
        <f>(AU754-AT754)/(AU754-AN754)</f>
        <v>0</v>
      </c>
      <c r="BK754">
        <f>(AO754-AU754)/(AO754-AN754)</f>
        <v>0</v>
      </c>
      <c r="BL754">
        <f>(BH754*BF754/AT754)</f>
        <v>0</v>
      </c>
      <c r="BM754">
        <f>(1-BL754)</f>
        <v>0</v>
      </c>
      <c r="BN754">
        <f>$B$11*CL754+$C$11*CM754+$F$11*CN754*(1-CQ754)</f>
        <v>0</v>
      </c>
      <c r="BO754">
        <f>BN754*BP754</f>
        <v>0</v>
      </c>
      <c r="BP754">
        <f>($B$11*$D$9+$C$11*$D$9+$F$11*((DA754+CS754)/MAX(DA754+CS754+DB754, 0.1)*$I$9+DB754/MAX(DA754+CS754+DB754, 0.1)*$J$9))/($B$11+$C$11+$F$11)</f>
        <v>0</v>
      </c>
      <c r="BQ754">
        <f>($B$11*$K$9+$C$11*$K$9+$F$11*((DA754+CS754)/MAX(DA754+CS754+DB754, 0.1)*$P$9+DB754/MAX(DA754+CS754+DB754, 0.1)*$Q$9))/($B$11+$C$11+$F$11)</f>
        <v>0</v>
      </c>
      <c r="BR754">
        <v>6</v>
      </c>
      <c r="BS754">
        <v>0.5</v>
      </c>
      <c r="BT754" t="s">
        <v>293</v>
      </c>
      <c r="BU754">
        <v>2</v>
      </c>
      <c r="BV754">
        <v>1626127787.6</v>
      </c>
      <c r="BW754">
        <v>400.834</v>
      </c>
      <c r="BX754">
        <v>419.964666666667</v>
      </c>
      <c r="BY754">
        <v>24.4941</v>
      </c>
      <c r="BZ754">
        <v>16.1262</v>
      </c>
      <c r="CA754">
        <v>398.706</v>
      </c>
      <c r="CB754">
        <v>24.3581333333333</v>
      </c>
      <c r="CC754">
        <v>900.042333333333</v>
      </c>
      <c r="CD754">
        <v>100.771</v>
      </c>
      <c r="CE754">
        <v>0.114893</v>
      </c>
      <c r="CF754">
        <v>39.1880666666667</v>
      </c>
      <c r="CG754">
        <v>36.2374</v>
      </c>
      <c r="CH754">
        <v>999.9</v>
      </c>
      <c r="CI754">
        <v>0</v>
      </c>
      <c r="CJ754">
        <v>0</v>
      </c>
      <c r="CK754">
        <v>9994.38666666667</v>
      </c>
      <c r="CL754">
        <v>0</v>
      </c>
      <c r="CM754">
        <v>0.221023</v>
      </c>
      <c r="CN754">
        <v>1460.00666666667</v>
      </c>
      <c r="CO754">
        <v>0.973002</v>
      </c>
      <c r="CP754">
        <v>0.0269982</v>
      </c>
      <c r="CQ754">
        <v>0</v>
      </c>
      <c r="CR754">
        <v>870.623</v>
      </c>
      <c r="CS754">
        <v>4.99999</v>
      </c>
      <c r="CT754">
        <v>12873.0666666667</v>
      </c>
      <c r="CU754">
        <v>12728.3666666667</v>
      </c>
      <c r="CV754">
        <v>42.812</v>
      </c>
      <c r="CW754">
        <v>43.812</v>
      </c>
      <c r="CX754">
        <v>43.5</v>
      </c>
      <c r="CY754">
        <v>43.687</v>
      </c>
      <c r="CZ754">
        <v>45.812</v>
      </c>
      <c r="DA754">
        <v>1415.72666666667</v>
      </c>
      <c r="DB754">
        <v>39.28</v>
      </c>
      <c r="DC754">
        <v>0</v>
      </c>
      <c r="DD754">
        <v>1626127797.7</v>
      </c>
      <c r="DE754">
        <v>0</v>
      </c>
      <c r="DF754">
        <v>870.889076923077</v>
      </c>
      <c r="DG754">
        <v>-1.95035897969757</v>
      </c>
      <c r="DH754">
        <v>-43.9658119586569</v>
      </c>
      <c r="DI754">
        <v>12878.1923076923</v>
      </c>
      <c r="DJ754">
        <v>15</v>
      </c>
      <c r="DK754">
        <v>1626126261</v>
      </c>
      <c r="DL754" t="s">
        <v>294</v>
      </c>
      <c r="DM754">
        <v>1626126255</v>
      </c>
      <c r="DN754">
        <v>1626126261</v>
      </c>
      <c r="DO754">
        <v>7</v>
      </c>
      <c r="DP754">
        <v>0.339</v>
      </c>
      <c r="DQ754">
        <v>0.02</v>
      </c>
      <c r="DR754">
        <v>2.158</v>
      </c>
      <c r="DS754">
        <v>-0.064</v>
      </c>
      <c r="DT754">
        <v>420</v>
      </c>
      <c r="DU754">
        <v>4</v>
      </c>
      <c r="DV754">
        <v>0.09</v>
      </c>
      <c r="DW754">
        <v>0.05</v>
      </c>
      <c r="DX754">
        <v>-19.1525024390244</v>
      </c>
      <c r="DY754">
        <v>-0.0704592334494668</v>
      </c>
      <c r="DZ754">
        <v>0.0190955937684123</v>
      </c>
      <c r="EA754">
        <v>1</v>
      </c>
      <c r="EB754">
        <v>871.109942857143</v>
      </c>
      <c r="EC754">
        <v>-3.65747631602807</v>
      </c>
      <c r="ED754">
        <v>0.438081658588706</v>
      </c>
      <c r="EE754">
        <v>1</v>
      </c>
      <c r="EF754">
        <v>8.31572731707317</v>
      </c>
      <c r="EG754">
        <v>0.385233449477352</v>
      </c>
      <c r="EH754">
        <v>0.0383229277373595</v>
      </c>
      <c r="EI754">
        <v>0</v>
      </c>
      <c r="EJ754">
        <v>2</v>
      </c>
      <c r="EK754">
        <v>3</v>
      </c>
      <c r="EL754" t="s">
        <v>340</v>
      </c>
      <c r="EM754">
        <v>100</v>
      </c>
      <c r="EN754">
        <v>100</v>
      </c>
      <c r="EO754">
        <v>2.127</v>
      </c>
      <c r="EP754">
        <v>0.1361</v>
      </c>
      <c r="EQ754">
        <v>1.36772170046793</v>
      </c>
      <c r="ER754">
        <v>0.00225868272383977</v>
      </c>
      <c r="ES754">
        <v>-9.96746185667655e-07</v>
      </c>
      <c r="ET754">
        <v>2.83711317370827e-10</v>
      </c>
      <c r="EU754">
        <v>-0.063082517618382</v>
      </c>
      <c r="EV754">
        <v>-0.00217948432402501</v>
      </c>
      <c r="EW754">
        <v>0.000453263451741206</v>
      </c>
      <c r="EX754">
        <v>-1.16319206543697e-06</v>
      </c>
      <c r="EY754">
        <v>-2</v>
      </c>
      <c r="EZ754">
        <v>2196</v>
      </c>
      <c r="FA754">
        <v>1</v>
      </c>
      <c r="FB754">
        <v>25</v>
      </c>
      <c r="FC754">
        <v>25.6</v>
      </c>
      <c r="FD754">
        <v>25.5</v>
      </c>
      <c r="FE754">
        <v>18</v>
      </c>
      <c r="FF754">
        <v>954.608</v>
      </c>
      <c r="FG754">
        <v>444.365</v>
      </c>
      <c r="FH754">
        <v>47.939</v>
      </c>
      <c r="FI754">
        <v>26.6277</v>
      </c>
      <c r="FJ754">
        <v>30.0006</v>
      </c>
      <c r="FK754">
        <v>26.3151</v>
      </c>
      <c r="FL754">
        <v>26.3043</v>
      </c>
      <c r="FM754">
        <v>25.5755</v>
      </c>
      <c r="FN754">
        <v>12.7025</v>
      </c>
      <c r="FO754">
        <v>3.84602</v>
      </c>
      <c r="FP754">
        <v>47.5</v>
      </c>
      <c r="FQ754">
        <v>420</v>
      </c>
      <c r="FR754">
        <v>16.1908</v>
      </c>
      <c r="FS754">
        <v>101.326</v>
      </c>
      <c r="FT754">
        <v>101.916</v>
      </c>
    </row>
    <row r="755" spans="1:176">
      <c r="A755">
        <v>739</v>
      </c>
      <c r="B755">
        <v>1626127790.6</v>
      </c>
      <c r="C755">
        <v>1476.09999990463</v>
      </c>
      <c r="D755" t="s">
        <v>1772</v>
      </c>
      <c r="E755" t="s">
        <v>1773</v>
      </c>
      <c r="F755">
        <v>1</v>
      </c>
      <c r="I755">
        <v>1626127789.6</v>
      </c>
      <c r="J755">
        <f>(K755)/1000</f>
        <v>0</v>
      </c>
      <c r="K755">
        <f>1000*CC755*AI755*(BY755-BZ755)/(100*BR755*(1000-AI755*BY755))</f>
        <v>0</v>
      </c>
      <c r="L755">
        <f>CC755*AI755*(BX755-BW755*(1000-AI755*BZ755)/(1000-AI755*BY755))/(100*BR755)</f>
        <v>0</v>
      </c>
      <c r="M755">
        <f>BW755 - IF(AI755&gt;1, L755*BR755*100.0/(AK755*CK755), 0)</f>
        <v>0</v>
      </c>
      <c r="N755">
        <f>((T755-J755/2)*M755-L755)/(T755+J755/2)</f>
        <v>0</v>
      </c>
      <c r="O755">
        <f>N755*(CD755+CE755)/1000.0</f>
        <v>0</v>
      </c>
      <c r="P755">
        <f>(BW755 - IF(AI755&gt;1, L755*BR755*100.0/(AK755*CK755), 0))*(CD755+CE755)/1000.0</f>
        <v>0</v>
      </c>
      <c r="Q755">
        <f>2.0/((1/S755-1/R755)+SIGN(S755)*SQRT((1/S755-1/R755)*(1/S755-1/R755) + 4*BS755/((BS755+1)*(BS755+1))*(2*1/S755*1/R755-1/R755*1/R755)))</f>
        <v>0</v>
      </c>
      <c r="R755">
        <f>IF(LEFT(BT755,1)&lt;&gt;"0",IF(LEFT(BT755,1)="1",3.0,BU755),$D$5+$E$5*(CK755*CD755/($K$5*1000))+$F$5*(CK755*CD755/($K$5*1000))*MAX(MIN(BR755,$J$5),$I$5)*MAX(MIN(BR755,$J$5),$I$5)+$G$5*MAX(MIN(BR755,$J$5),$I$5)*(CK755*CD755/($K$5*1000))+$H$5*(CK755*CD755/($K$5*1000))*(CK755*CD755/($K$5*1000)))</f>
        <v>0</v>
      </c>
      <c r="S755">
        <f>J755*(1000-(1000*0.61365*exp(17.502*W755/(240.97+W755))/(CD755+CE755)+BY755)/2)/(1000*0.61365*exp(17.502*W755/(240.97+W755))/(CD755+CE755)-BY755)</f>
        <v>0</v>
      </c>
      <c r="T755">
        <f>1/((BS755+1)/(Q755/1.6)+1/(R755/1.37)) + BS755/((BS755+1)/(Q755/1.6) + BS755/(R755/1.37))</f>
        <v>0</v>
      </c>
      <c r="U755">
        <f>(BN755*BQ755)</f>
        <v>0</v>
      </c>
      <c r="V755">
        <f>(CF755+(U755+2*0.95*5.67E-8*(((CF755+$B$7)+273)^4-(CF755+273)^4)-44100*J755)/(1.84*29.3*R755+8*0.95*5.67E-8*(CF755+273)^3))</f>
        <v>0</v>
      </c>
      <c r="W755">
        <f>($C$7*CG755+$D$7*CH755+$E$7*V755)</f>
        <v>0</v>
      </c>
      <c r="X755">
        <f>0.61365*exp(17.502*W755/(240.97+W755))</f>
        <v>0</v>
      </c>
      <c r="Y755">
        <f>(Z755/AA755*100)</f>
        <v>0</v>
      </c>
      <c r="Z755">
        <f>BY755*(CD755+CE755)/1000</f>
        <v>0</v>
      </c>
      <c r="AA755">
        <f>0.61365*exp(17.502*CF755/(240.97+CF755))</f>
        <v>0</v>
      </c>
      <c r="AB755">
        <f>(X755-BY755*(CD755+CE755)/1000)</f>
        <v>0</v>
      </c>
      <c r="AC755">
        <f>(-J755*44100)</f>
        <v>0</v>
      </c>
      <c r="AD755">
        <f>2*29.3*R755*0.92*(CF755-W755)</f>
        <v>0</v>
      </c>
      <c r="AE755">
        <f>2*0.95*5.67E-8*(((CF755+$B$7)+273)^4-(W755+273)^4)</f>
        <v>0</v>
      </c>
      <c r="AF755">
        <f>U755+AE755+AC755+AD755</f>
        <v>0</v>
      </c>
      <c r="AG755">
        <v>3</v>
      </c>
      <c r="AH755">
        <v>0</v>
      </c>
      <c r="AI755">
        <f>IF(AG755*$H$13&gt;=AK755,1.0,(AK755/(AK755-AG755*$H$13)))</f>
        <v>0</v>
      </c>
      <c r="AJ755">
        <f>(AI755-1)*100</f>
        <v>0</v>
      </c>
      <c r="AK755">
        <f>MAX(0,($B$13+$C$13*CK755)/(1+$D$13*CK755)*CD755/(CF755+273)*$E$13)</f>
        <v>0</v>
      </c>
      <c r="AL755" t="s">
        <v>292</v>
      </c>
      <c r="AM755" t="s">
        <v>292</v>
      </c>
      <c r="AN755">
        <v>0</v>
      </c>
      <c r="AO755">
        <v>0</v>
      </c>
      <c r="AP755">
        <f>1-AN755/AO755</f>
        <v>0</v>
      </c>
      <c r="AQ755">
        <v>0</v>
      </c>
      <c r="AR755" t="s">
        <v>292</v>
      </c>
      <c r="AS755" t="s">
        <v>292</v>
      </c>
      <c r="AT755">
        <v>0</v>
      </c>
      <c r="AU755">
        <v>0</v>
      </c>
      <c r="AV755">
        <f>1-AT755/AU755</f>
        <v>0</v>
      </c>
      <c r="AW755">
        <v>0.5</v>
      </c>
      <c r="AX755">
        <f>BO755</f>
        <v>0</v>
      </c>
      <c r="AY755">
        <f>L755</f>
        <v>0</v>
      </c>
      <c r="AZ755">
        <f>AV755*AW755*AX755</f>
        <v>0</v>
      </c>
      <c r="BA755">
        <f>(AY755-AQ755)/AX755</f>
        <v>0</v>
      </c>
      <c r="BB755">
        <f>(AO755-AU755)/AU755</f>
        <v>0</v>
      </c>
      <c r="BC755">
        <f>AN755/(AP755+AN755/AU755)</f>
        <v>0</v>
      </c>
      <c r="BD755" t="s">
        <v>292</v>
      </c>
      <c r="BE755">
        <v>0</v>
      </c>
      <c r="BF755">
        <f>IF(BE755&lt;&gt;0, BE755, BC755)</f>
        <v>0</v>
      </c>
      <c r="BG755">
        <f>1-BF755/AU755</f>
        <v>0</v>
      </c>
      <c r="BH755">
        <f>(AU755-AT755)/(AU755-BF755)</f>
        <v>0</v>
      </c>
      <c r="BI755">
        <f>(AO755-AU755)/(AO755-BF755)</f>
        <v>0</v>
      </c>
      <c r="BJ755">
        <f>(AU755-AT755)/(AU755-AN755)</f>
        <v>0</v>
      </c>
      <c r="BK755">
        <f>(AO755-AU755)/(AO755-AN755)</f>
        <v>0</v>
      </c>
      <c r="BL755">
        <f>(BH755*BF755/AT755)</f>
        <v>0</v>
      </c>
      <c r="BM755">
        <f>(1-BL755)</f>
        <v>0</v>
      </c>
      <c r="BN755">
        <f>$B$11*CL755+$C$11*CM755+$F$11*CN755*(1-CQ755)</f>
        <v>0</v>
      </c>
      <c r="BO755">
        <f>BN755*BP755</f>
        <v>0</v>
      </c>
      <c r="BP755">
        <f>($B$11*$D$9+$C$11*$D$9+$F$11*((DA755+CS755)/MAX(DA755+CS755+DB755, 0.1)*$I$9+DB755/MAX(DA755+CS755+DB755, 0.1)*$J$9))/($B$11+$C$11+$F$11)</f>
        <v>0</v>
      </c>
      <c r="BQ755">
        <f>($B$11*$K$9+$C$11*$K$9+$F$11*((DA755+CS755)/MAX(DA755+CS755+DB755, 0.1)*$P$9+DB755/MAX(DA755+CS755+DB755, 0.1)*$Q$9))/($B$11+$C$11+$F$11)</f>
        <v>0</v>
      </c>
      <c r="BR755">
        <v>6</v>
      </c>
      <c r="BS755">
        <v>0.5</v>
      </c>
      <c r="BT755" t="s">
        <v>293</v>
      </c>
      <c r="BU755">
        <v>2</v>
      </c>
      <c r="BV755">
        <v>1626127789.6</v>
      </c>
      <c r="BW755">
        <v>400.825</v>
      </c>
      <c r="BX755">
        <v>419.989</v>
      </c>
      <c r="BY755">
        <v>24.5165333333333</v>
      </c>
      <c r="BZ755">
        <v>16.1436666666667</v>
      </c>
      <c r="CA755">
        <v>398.697666666667</v>
      </c>
      <c r="CB755">
        <v>24.3801666666667</v>
      </c>
      <c r="CC755">
        <v>900.003666666667</v>
      </c>
      <c r="CD755">
        <v>100.772</v>
      </c>
      <c r="CE755">
        <v>0.114784666666667</v>
      </c>
      <c r="CF755">
        <v>39.1981666666667</v>
      </c>
      <c r="CG755">
        <v>36.2569666666667</v>
      </c>
      <c r="CH755">
        <v>999.9</v>
      </c>
      <c r="CI755">
        <v>0</v>
      </c>
      <c r="CJ755">
        <v>0</v>
      </c>
      <c r="CK755">
        <v>10000.4333333333</v>
      </c>
      <c r="CL755">
        <v>0</v>
      </c>
      <c r="CM755">
        <v>0.221023</v>
      </c>
      <c r="CN755">
        <v>1460.01</v>
      </c>
      <c r="CO755">
        <v>0.973002</v>
      </c>
      <c r="CP755">
        <v>0.0269982</v>
      </c>
      <c r="CQ755">
        <v>0</v>
      </c>
      <c r="CR755">
        <v>870.528</v>
      </c>
      <c r="CS755">
        <v>4.99999</v>
      </c>
      <c r="CT755">
        <v>12871.5333333333</v>
      </c>
      <c r="CU755">
        <v>12728.4</v>
      </c>
      <c r="CV755">
        <v>42.812</v>
      </c>
      <c r="CW755">
        <v>43.812</v>
      </c>
      <c r="CX755">
        <v>43.5</v>
      </c>
      <c r="CY755">
        <v>43.687</v>
      </c>
      <c r="CZ755">
        <v>45.812</v>
      </c>
      <c r="DA755">
        <v>1415.73</v>
      </c>
      <c r="DB755">
        <v>39.28</v>
      </c>
      <c r="DC755">
        <v>0</v>
      </c>
      <c r="DD755">
        <v>1626127800.1</v>
      </c>
      <c r="DE755">
        <v>0</v>
      </c>
      <c r="DF755">
        <v>870.803038461538</v>
      </c>
      <c r="DG755">
        <v>-2.02287180075955</v>
      </c>
      <c r="DH755">
        <v>-42.1504273188184</v>
      </c>
      <c r="DI755">
        <v>12876.3115384615</v>
      </c>
      <c r="DJ755">
        <v>15</v>
      </c>
      <c r="DK755">
        <v>1626126261</v>
      </c>
      <c r="DL755" t="s">
        <v>294</v>
      </c>
      <c r="DM755">
        <v>1626126255</v>
      </c>
      <c r="DN755">
        <v>1626126261</v>
      </c>
      <c r="DO755">
        <v>7</v>
      </c>
      <c r="DP755">
        <v>0.339</v>
      </c>
      <c r="DQ755">
        <v>0.02</v>
      </c>
      <c r="DR755">
        <v>2.158</v>
      </c>
      <c r="DS755">
        <v>-0.064</v>
      </c>
      <c r="DT755">
        <v>420</v>
      </c>
      <c r="DU755">
        <v>4</v>
      </c>
      <c r="DV755">
        <v>0.09</v>
      </c>
      <c r="DW755">
        <v>0.05</v>
      </c>
      <c r="DX755">
        <v>-19.1525975609756</v>
      </c>
      <c r="DY755">
        <v>-0.078940766550511</v>
      </c>
      <c r="DZ755">
        <v>0.0194137679056657</v>
      </c>
      <c r="EA755">
        <v>1</v>
      </c>
      <c r="EB755">
        <v>870.966393939394</v>
      </c>
      <c r="EC755">
        <v>-2.69386178918907</v>
      </c>
      <c r="ED755">
        <v>0.341435378276797</v>
      </c>
      <c r="EE755">
        <v>1</v>
      </c>
      <c r="EF755">
        <v>8.32606146341464</v>
      </c>
      <c r="EG755">
        <v>0.36934264808362</v>
      </c>
      <c r="EH755">
        <v>0.0370501300850866</v>
      </c>
      <c r="EI755">
        <v>0</v>
      </c>
      <c r="EJ755">
        <v>2</v>
      </c>
      <c r="EK755">
        <v>3</v>
      </c>
      <c r="EL755" t="s">
        <v>340</v>
      </c>
      <c r="EM755">
        <v>100</v>
      </c>
      <c r="EN755">
        <v>100</v>
      </c>
      <c r="EO755">
        <v>2.128</v>
      </c>
      <c r="EP755">
        <v>0.1366</v>
      </c>
      <c r="EQ755">
        <v>1.36772170046793</v>
      </c>
      <c r="ER755">
        <v>0.00225868272383977</v>
      </c>
      <c r="ES755">
        <v>-9.96746185667655e-07</v>
      </c>
      <c r="ET755">
        <v>2.83711317370827e-10</v>
      </c>
      <c r="EU755">
        <v>-0.063082517618382</v>
      </c>
      <c r="EV755">
        <v>-0.00217948432402501</v>
      </c>
      <c r="EW755">
        <v>0.000453263451741206</v>
      </c>
      <c r="EX755">
        <v>-1.16319206543697e-06</v>
      </c>
      <c r="EY755">
        <v>-2</v>
      </c>
      <c r="EZ755">
        <v>2196</v>
      </c>
      <c r="FA755">
        <v>1</v>
      </c>
      <c r="FB755">
        <v>25</v>
      </c>
      <c r="FC755">
        <v>25.6</v>
      </c>
      <c r="FD755">
        <v>25.5</v>
      </c>
      <c r="FE755">
        <v>18</v>
      </c>
      <c r="FF755">
        <v>954.869</v>
      </c>
      <c r="FG755">
        <v>444.353</v>
      </c>
      <c r="FH755">
        <v>47.9542</v>
      </c>
      <c r="FI755">
        <v>26.6311</v>
      </c>
      <c r="FJ755">
        <v>30.0006</v>
      </c>
      <c r="FK755">
        <v>26.3181</v>
      </c>
      <c r="FL755">
        <v>26.3066</v>
      </c>
      <c r="FM755">
        <v>25.5768</v>
      </c>
      <c r="FN755">
        <v>12.7025</v>
      </c>
      <c r="FO755">
        <v>3.84602</v>
      </c>
      <c r="FP755">
        <v>47.5</v>
      </c>
      <c r="FQ755">
        <v>420</v>
      </c>
      <c r="FR755">
        <v>16.1869</v>
      </c>
      <c r="FS755">
        <v>101.326</v>
      </c>
      <c r="FT755">
        <v>101.915</v>
      </c>
    </row>
    <row r="756" spans="1:176">
      <c r="A756">
        <v>740</v>
      </c>
      <c r="B756">
        <v>1626127792.6</v>
      </c>
      <c r="C756">
        <v>1478.09999990463</v>
      </c>
      <c r="D756" t="s">
        <v>1774</v>
      </c>
      <c r="E756" t="s">
        <v>1775</v>
      </c>
      <c r="F756">
        <v>1</v>
      </c>
      <c r="I756">
        <v>1626127791.6</v>
      </c>
      <c r="J756">
        <f>(K756)/1000</f>
        <v>0</v>
      </c>
      <c r="K756">
        <f>1000*CC756*AI756*(BY756-BZ756)/(100*BR756*(1000-AI756*BY756))</f>
        <v>0</v>
      </c>
      <c r="L756">
        <f>CC756*AI756*(BX756-BW756*(1000-AI756*BZ756)/(1000-AI756*BY756))/(100*BR756)</f>
        <v>0</v>
      </c>
      <c r="M756">
        <f>BW756 - IF(AI756&gt;1, L756*BR756*100.0/(AK756*CK756), 0)</f>
        <v>0</v>
      </c>
      <c r="N756">
        <f>((T756-J756/2)*M756-L756)/(T756+J756/2)</f>
        <v>0</v>
      </c>
      <c r="O756">
        <f>N756*(CD756+CE756)/1000.0</f>
        <v>0</v>
      </c>
      <c r="P756">
        <f>(BW756 - IF(AI756&gt;1, L756*BR756*100.0/(AK756*CK756), 0))*(CD756+CE756)/1000.0</f>
        <v>0</v>
      </c>
      <c r="Q756">
        <f>2.0/((1/S756-1/R756)+SIGN(S756)*SQRT((1/S756-1/R756)*(1/S756-1/R756) + 4*BS756/((BS756+1)*(BS756+1))*(2*1/S756*1/R756-1/R756*1/R756)))</f>
        <v>0</v>
      </c>
      <c r="R756">
        <f>IF(LEFT(BT756,1)&lt;&gt;"0",IF(LEFT(BT756,1)="1",3.0,BU756),$D$5+$E$5*(CK756*CD756/($K$5*1000))+$F$5*(CK756*CD756/($K$5*1000))*MAX(MIN(BR756,$J$5),$I$5)*MAX(MIN(BR756,$J$5),$I$5)+$G$5*MAX(MIN(BR756,$J$5),$I$5)*(CK756*CD756/($K$5*1000))+$H$5*(CK756*CD756/($K$5*1000))*(CK756*CD756/($K$5*1000)))</f>
        <v>0</v>
      </c>
      <c r="S756">
        <f>J756*(1000-(1000*0.61365*exp(17.502*W756/(240.97+W756))/(CD756+CE756)+BY756)/2)/(1000*0.61365*exp(17.502*W756/(240.97+W756))/(CD756+CE756)-BY756)</f>
        <v>0</v>
      </c>
      <c r="T756">
        <f>1/((BS756+1)/(Q756/1.6)+1/(R756/1.37)) + BS756/((BS756+1)/(Q756/1.6) + BS756/(R756/1.37))</f>
        <v>0</v>
      </c>
      <c r="U756">
        <f>(BN756*BQ756)</f>
        <v>0</v>
      </c>
      <c r="V756">
        <f>(CF756+(U756+2*0.95*5.67E-8*(((CF756+$B$7)+273)^4-(CF756+273)^4)-44100*J756)/(1.84*29.3*R756+8*0.95*5.67E-8*(CF756+273)^3))</f>
        <v>0</v>
      </c>
      <c r="W756">
        <f>($C$7*CG756+$D$7*CH756+$E$7*V756)</f>
        <v>0</v>
      </c>
      <c r="X756">
        <f>0.61365*exp(17.502*W756/(240.97+W756))</f>
        <v>0</v>
      </c>
      <c r="Y756">
        <f>(Z756/AA756*100)</f>
        <v>0</v>
      </c>
      <c r="Z756">
        <f>BY756*(CD756+CE756)/1000</f>
        <v>0</v>
      </c>
      <c r="AA756">
        <f>0.61365*exp(17.502*CF756/(240.97+CF756))</f>
        <v>0</v>
      </c>
      <c r="AB756">
        <f>(X756-BY756*(CD756+CE756)/1000)</f>
        <v>0</v>
      </c>
      <c r="AC756">
        <f>(-J756*44100)</f>
        <v>0</v>
      </c>
      <c r="AD756">
        <f>2*29.3*R756*0.92*(CF756-W756)</f>
        <v>0</v>
      </c>
      <c r="AE756">
        <f>2*0.95*5.67E-8*(((CF756+$B$7)+273)^4-(W756+273)^4)</f>
        <v>0</v>
      </c>
      <c r="AF756">
        <f>U756+AE756+AC756+AD756</f>
        <v>0</v>
      </c>
      <c r="AG756">
        <v>3</v>
      </c>
      <c r="AH756">
        <v>0</v>
      </c>
      <c r="AI756">
        <f>IF(AG756*$H$13&gt;=AK756,1.0,(AK756/(AK756-AG756*$H$13)))</f>
        <v>0</v>
      </c>
      <c r="AJ756">
        <f>(AI756-1)*100</f>
        <v>0</v>
      </c>
      <c r="AK756">
        <f>MAX(0,($B$13+$C$13*CK756)/(1+$D$13*CK756)*CD756/(CF756+273)*$E$13)</f>
        <v>0</v>
      </c>
      <c r="AL756" t="s">
        <v>292</v>
      </c>
      <c r="AM756" t="s">
        <v>292</v>
      </c>
      <c r="AN756">
        <v>0</v>
      </c>
      <c r="AO756">
        <v>0</v>
      </c>
      <c r="AP756">
        <f>1-AN756/AO756</f>
        <v>0</v>
      </c>
      <c r="AQ756">
        <v>0</v>
      </c>
      <c r="AR756" t="s">
        <v>292</v>
      </c>
      <c r="AS756" t="s">
        <v>292</v>
      </c>
      <c r="AT756">
        <v>0</v>
      </c>
      <c r="AU756">
        <v>0</v>
      </c>
      <c r="AV756">
        <f>1-AT756/AU756</f>
        <v>0</v>
      </c>
      <c r="AW756">
        <v>0.5</v>
      </c>
      <c r="AX756">
        <f>BO756</f>
        <v>0</v>
      </c>
      <c r="AY756">
        <f>L756</f>
        <v>0</v>
      </c>
      <c r="AZ756">
        <f>AV756*AW756*AX756</f>
        <v>0</v>
      </c>
      <c r="BA756">
        <f>(AY756-AQ756)/AX756</f>
        <v>0</v>
      </c>
      <c r="BB756">
        <f>(AO756-AU756)/AU756</f>
        <v>0</v>
      </c>
      <c r="BC756">
        <f>AN756/(AP756+AN756/AU756)</f>
        <v>0</v>
      </c>
      <c r="BD756" t="s">
        <v>292</v>
      </c>
      <c r="BE756">
        <v>0</v>
      </c>
      <c r="BF756">
        <f>IF(BE756&lt;&gt;0, BE756, BC756)</f>
        <v>0</v>
      </c>
      <c r="BG756">
        <f>1-BF756/AU756</f>
        <v>0</v>
      </c>
      <c r="BH756">
        <f>(AU756-AT756)/(AU756-BF756)</f>
        <v>0</v>
      </c>
      <c r="BI756">
        <f>(AO756-AU756)/(AO756-BF756)</f>
        <v>0</v>
      </c>
      <c r="BJ756">
        <f>(AU756-AT756)/(AU756-AN756)</f>
        <v>0</v>
      </c>
      <c r="BK756">
        <f>(AO756-AU756)/(AO756-AN756)</f>
        <v>0</v>
      </c>
      <c r="BL756">
        <f>(BH756*BF756/AT756)</f>
        <v>0</v>
      </c>
      <c r="BM756">
        <f>(1-BL756)</f>
        <v>0</v>
      </c>
      <c r="BN756">
        <f>$B$11*CL756+$C$11*CM756+$F$11*CN756*(1-CQ756)</f>
        <v>0</v>
      </c>
      <c r="BO756">
        <f>BN756*BP756</f>
        <v>0</v>
      </c>
      <c r="BP756">
        <f>($B$11*$D$9+$C$11*$D$9+$F$11*((DA756+CS756)/MAX(DA756+CS756+DB756, 0.1)*$I$9+DB756/MAX(DA756+CS756+DB756, 0.1)*$J$9))/($B$11+$C$11+$F$11)</f>
        <v>0</v>
      </c>
      <c r="BQ756">
        <f>($B$11*$K$9+$C$11*$K$9+$F$11*((DA756+CS756)/MAX(DA756+CS756+DB756, 0.1)*$P$9+DB756/MAX(DA756+CS756+DB756, 0.1)*$Q$9))/($B$11+$C$11+$F$11)</f>
        <v>0</v>
      </c>
      <c r="BR756">
        <v>6</v>
      </c>
      <c r="BS756">
        <v>0.5</v>
      </c>
      <c r="BT756" t="s">
        <v>293</v>
      </c>
      <c r="BU756">
        <v>2</v>
      </c>
      <c r="BV756">
        <v>1626127791.6</v>
      </c>
      <c r="BW756">
        <v>400.815333333333</v>
      </c>
      <c r="BX756">
        <v>419.997</v>
      </c>
      <c r="BY756">
        <v>24.5402666666667</v>
      </c>
      <c r="BZ756">
        <v>16.1483333333333</v>
      </c>
      <c r="CA756">
        <v>398.687666666667</v>
      </c>
      <c r="CB756">
        <v>24.4034666666667</v>
      </c>
      <c r="CC756">
        <v>900.014666666667</v>
      </c>
      <c r="CD756">
        <v>100.772</v>
      </c>
      <c r="CE756">
        <v>0.115063</v>
      </c>
      <c r="CF756">
        <v>39.2105</v>
      </c>
      <c r="CG756">
        <v>36.2769333333333</v>
      </c>
      <c r="CH756">
        <v>999.9</v>
      </c>
      <c r="CI756">
        <v>0</v>
      </c>
      <c r="CJ756">
        <v>0</v>
      </c>
      <c r="CK756">
        <v>9997.3</v>
      </c>
      <c r="CL756">
        <v>0</v>
      </c>
      <c r="CM756">
        <v>0.221023</v>
      </c>
      <c r="CN756">
        <v>1460.00333333333</v>
      </c>
      <c r="CO756">
        <v>0.973002</v>
      </c>
      <c r="CP756">
        <v>0.0269982</v>
      </c>
      <c r="CQ756">
        <v>0</v>
      </c>
      <c r="CR756">
        <v>870.152</v>
      </c>
      <c r="CS756">
        <v>4.99999</v>
      </c>
      <c r="CT756">
        <v>12870.1666666667</v>
      </c>
      <c r="CU756">
        <v>12728.3666666667</v>
      </c>
      <c r="CV756">
        <v>42.854</v>
      </c>
      <c r="CW756">
        <v>43.812</v>
      </c>
      <c r="CX756">
        <v>43.5</v>
      </c>
      <c r="CY756">
        <v>43.687</v>
      </c>
      <c r="CZ756">
        <v>45.854</v>
      </c>
      <c r="DA756">
        <v>1415.72333333333</v>
      </c>
      <c r="DB756">
        <v>39.28</v>
      </c>
      <c r="DC756">
        <v>0</v>
      </c>
      <c r="DD756">
        <v>1626127801.9</v>
      </c>
      <c r="DE756">
        <v>0</v>
      </c>
      <c r="DF756">
        <v>870.67584</v>
      </c>
      <c r="DG756">
        <v>-3.17684615196293</v>
      </c>
      <c r="DH756">
        <v>-44.0999998963544</v>
      </c>
      <c r="DI756">
        <v>12874.772</v>
      </c>
      <c r="DJ756">
        <v>15</v>
      </c>
      <c r="DK756">
        <v>1626126261</v>
      </c>
      <c r="DL756" t="s">
        <v>294</v>
      </c>
      <c r="DM756">
        <v>1626126255</v>
      </c>
      <c r="DN756">
        <v>1626126261</v>
      </c>
      <c r="DO756">
        <v>7</v>
      </c>
      <c r="DP756">
        <v>0.339</v>
      </c>
      <c r="DQ756">
        <v>0.02</v>
      </c>
      <c r="DR756">
        <v>2.158</v>
      </c>
      <c r="DS756">
        <v>-0.064</v>
      </c>
      <c r="DT756">
        <v>420</v>
      </c>
      <c r="DU756">
        <v>4</v>
      </c>
      <c r="DV756">
        <v>0.09</v>
      </c>
      <c r="DW756">
        <v>0.05</v>
      </c>
      <c r="DX756">
        <v>-19.155643902439</v>
      </c>
      <c r="DY756">
        <v>-0.0950759581881723</v>
      </c>
      <c r="DZ756">
        <v>0.0200384149217407</v>
      </c>
      <c r="EA756">
        <v>1</v>
      </c>
      <c r="EB756">
        <v>870.845242424243</v>
      </c>
      <c r="EC756">
        <v>-2.55815737677104</v>
      </c>
      <c r="ED756">
        <v>0.333688480227506</v>
      </c>
      <c r="EE756">
        <v>1</v>
      </c>
      <c r="EF756">
        <v>8.33742975609756</v>
      </c>
      <c r="EG756">
        <v>0.348597073170752</v>
      </c>
      <c r="EH756">
        <v>0.0351494298248732</v>
      </c>
      <c r="EI756">
        <v>0</v>
      </c>
      <c r="EJ756">
        <v>2</v>
      </c>
      <c r="EK756">
        <v>3</v>
      </c>
      <c r="EL756" t="s">
        <v>340</v>
      </c>
      <c r="EM756">
        <v>100</v>
      </c>
      <c r="EN756">
        <v>100</v>
      </c>
      <c r="EO756">
        <v>2.127</v>
      </c>
      <c r="EP756">
        <v>0.137</v>
      </c>
      <c r="EQ756">
        <v>1.36772170046793</v>
      </c>
      <c r="ER756">
        <v>0.00225868272383977</v>
      </c>
      <c r="ES756">
        <v>-9.96746185667655e-07</v>
      </c>
      <c r="ET756">
        <v>2.83711317370827e-10</v>
      </c>
      <c r="EU756">
        <v>-0.063082517618382</v>
      </c>
      <c r="EV756">
        <v>-0.00217948432402501</v>
      </c>
      <c r="EW756">
        <v>0.000453263451741206</v>
      </c>
      <c r="EX756">
        <v>-1.16319206543697e-06</v>
      </c>
      <c r="EY756">
        <v>-2</v>
      </c>
      <c r="EZ756">
        <v>2196</v>
      </c>
      <c r="FA756">
        <v>1</v>
      </c>
      <c r="FB756">
        <v>25</v>
      </c>
      <c r="FC756">
        <v>25.6</v>
      </c>
      <c r="FD756">
        <v>25.5</v>
      </c>
      <c r="FE756">
        <v>18</v>
      </c>
      <c r="FF756">
        <v>955.26</v>
      </c>
      <c r="FG756">
        <v>444.334</v>
      </c>
      <c r="FH756">
        <v>47.9701</v>
      </c>
      <c r="FI756">
        <v>26.6345</v>
      </c>
      <c r="FJ756">
        <v>30.0006</v>
      </c>
      <c r="FK756">
        <v>26.3209</v>
      </c>
      <c r="FL756">
        <v>26.31</v>
      </c>
      <c r="FM756">
        <v>25.5759</v>
      </c>
      <c r="FN756">
        <v>12.7025</v>
      </c>
      <c r="FO756">
        <v>3.84602</v>
      </c>
      <c r="FP756">
        <v>47.5</v>
      </c>
      <c r="FQ756">
        <v>420</v>
      </c>
      <c r="FR756">
        <v>16.1869</v>
      </c>
      <c r="FS756">
        <v>101.325</v>
      </c>
      <c r="FT756">
        <v>101.914</v>
      </c>
    </row>
    <row r="757" spans="1:176">
      <c r="A757">
        <v>741</v>
      </c>
      <c r="B757">
        <v>1626127794.6</v>
      </c>
      <c r="C757">
        <v>1480.09999990463</v>
      </c>
      <c r="D757" t="s">
        <v>1776</v>
      </c>
      <c r="E757" t="s">
        <v>1777</v>
      </c>
      <c r="F757">
        <v>1</v>
      </c>
      <c r="I757">
        <v>1626127793.6</v>
      </c>
      <c r="J757">
        <f>(K757)/1000</f>
        <v>0</v>
      </c>
      <c r="K757">
        <f>1000*CC757*AI757*(BY757-BZ757)/(100*BR757*(1000-AI757*BY757))</f>
        <v>0</v>
      </c>
      <c r="L757">
        <f>CC757*AI757*(BX757-BW757*(1000-AI757*BZ757)/(1000-AI757*BY757))/(100*BR757)</f>
        <v>0</v>
      </c>
      <c r="M757">
        <f>BW757 - IF(AI757&gt;1, L757*BR757*100.0/(AK757*CK757), 0)</f>
        <v>0</v>
      </c>
      <c r="N757">
        <f>((T757-J757/2)*M757-L757)/(T757+J757/2)</f>
        <v>0</v>
      </c>
      <c r="O757">
        <f>N757*(CD757+CE757)/1000.0</f>
        <v>0</v>
      </c>
      <c r="P757">
        <f>(BW757 - IF(AI757&gt;1, L757*BR757*100.0/(AK757*CK757), 0))*(CD757+CE757)/1000.0</f>
        <v>0</v>
      </c>
      <c r="Q757">
        <f>2.0/((1/S757-1/R757)+SIGN(S757)*SQRT((1/S757-1/R757)*(1/S757-1/R757) + 4*BS757/((BS757+1)*(BS757+1))*(2*1/S757*1/R757-1/R757*1/R757)))</f>
        <v>0</v>
      </c>
      <c r="R757">
        <f>IF(LEFT(BT757,1)&lt;&gt;"0",IF(LEFT(BT757,1)="1",3.0,BU757),$D$5+$E$5*(CK757*CD757/($K$5*1000))+$F$5*(CK757*CD757/($K$5*1000))*MAX(MIN(BR757,$J$5),$I$5)*MAX(MIN(BR757,$J$5),$I$5)+$G$5*MAX(MIN(BR757,$J$5),$I$5)*(CK757*CD757/($K$5*1000))+$H$5*(CK757*CD757/($K$5*1000))*(CK757*CD757/($K$5*1000)))</f>
        <v>0</v>
      </c>
      <c r="S757">
        <f>J757*(1000-(1000*0.61365*exp(17.502*W757/(240.97+W757))/(CD757+CE757)+BY757)/2)/(1000*0.61365*exp(17.502*W757/(240.97+W757))/(CD757+CE757)-BY757)</f>
        <v>0</v>
      </c>
      <c r="T757">
        <f>1/((BS757+1)/(Q757/1.6)+1/(R757/1.37)) + BS757/((BS757+1)/(Q757/1.6) + BS757/(R757/1.37))</f>
        <v>0</v>
      </c>
      <c r="U757">
        <f>(BN757*BQ757)</f>
        <v>0</v>
      </c>
      <c r="V757">
        <f>(CF757+(U757+2*0.95*5.67E-8*(((CF757+$B$7)+273)^4-(CF757+273)^4)-44100*J757)/(1.84*29.3*R757+8*0.95*5.67E-8*(CF757+273)^3))</f>
        <v>0</v>
      </c>
      <c r="W757">
        <f>($C$7*CG757+$D$7*CH757+$E$7*V757)</f>
        <v>0</v>
      </c>
      <c r="X757">
        <f>0.61365*exp(17.502*W757/(240.97+W757))</f>
        <v>0</v>
      </c>
      <c r="Y757">
        <f>(Z757/AA757*100)</f>
        <v>0</v>
      </c>
      <c r="Z757">
        <f>BY757*(CD757+CE757)/1000</f>
        <v>0</v>
      </c>
      <c r="AA757">
        <f>0.61365*exp(17.502*CF757/(240.97+CF757))</f>
        <v>0</v>
      </c>
      <c r="AB757">
        <f>(X757-BY757*(CD757+CE757)/1000)</f>
        <v>0</v>
      </c>
      <c r="AC757">
        <f>(-J757*44100)</f>
        <v>0</v>
      </c>
      <c r="AD757">
        <f>2*29.3*R757*0.92*(CF757-W757)</f>
        <v>0</v>
      </c>
      <c r="AE757">
        <f>2*0.95*5.67E-8*(((CF757+$B$7)+273)^4-(W757+273)^4)</f>
        <v>0</v>
      </c>
      <c r="AF757">
        <f>U757+AE757+AC757+AD757</f>
        <v>0</v>
      </c>
      <c r="AG757">
        <v>3</v>
      </c>
      <c r="AH757">
        <v>0</v>
      </c>
      <c r="AI757">
        <f>IF(AG757*$H$13&gt;=AK757,1.0,(AK757/(AK757-AG757*$H$13)))</f>
        <v>0</v>
      </c>
      <c r="AJ757">
        <f>(AI757-1)*100</f>
        <v>0</v>
      </c>
      <c r="AK757">
        <f>MAX(0,($B$13+$C$13*CK757)/(1+$D$13*CK757)*CD757/(CF757+273)*$E$13)</f>
        <v>0</v>
      </c>
      <c r="AL757" t="s">
        <v>292</v>
      </c>
      <c r="AM757" t="s">
        <v>292</v>
      </c>
      <c r="AN757">
        <v>0</v>
      </c>
      <c r="AO757">
        <v>0</v>
      </c>
      <c r="AP757">
        <f>1-AN757/AO757</f>
        <v>0</v>
      </c>
      <c r="AQ757">
        <v>0</v>
      </c>
      <c r="AR757" t="s">
        <v>292</v>
      </c>
      <c r="AS757" t="s">
        <v>292</v>
      </c>
      <c r="AT757">
        <v>0</v>
      </c>
      <c r="AU757">
        <v>0</v>
      </c>
      <c r="AV757">
        <f>1-AT757/AU757</f>
        <v>0</v>
      </c>
      <c r="AW757">
        <v>0.5</v>
      </c>
      <c r="AX757">
        <f>BO757</f>
        <v>0</v>
      </c>
      <c r="AY757">
        <f>L757</f>
        <v>0</v>
      </c>
      <c r="AZ757">
        <f>AV757*AW757*AX757</f>
        <v>0</v>
      </c>
      <c r="BA757">
        <f>(AY757-AQ757)/AX757</f>
        <v>0</v>
      </c>
      <c r="BB757">
        <f>(AO757-AU757)/AU757</f>
        <v>0</v>
      </c>
      <c r="BC757">
        <f>AN757/(AP757+AN757/AU757)</f>
        <v>0</v>
      </c>
      <c r="BD757" t="s">
        <v>292</v>
      </c>
      <c r="BE757">
        <v>0</v>
      </c>
      <c r="BF757">
        <f>IF(BE757&lt;&gt;0, BE757, BC757)</f>
        <v>0</v>
      </c>
      <c r="BG757">
        <f>1-BF757/AU757</f>
        <v>0</v>
      </c>
      <c r="BH757">
        <f>(AU757-AT757)/(AU757-BF757)</f>
        <v>0</v>
      </c>
      <c r="BI757">
        <f>(AO757-AU757)/(AO757-BF757)</f>
        <v>0</v>
      </c>
      <c r="BJ757">
        <f>(AU757-AT757)/(AU757-AN757)</f>
        <v>0</v>
      </c>
      <c r="BK757">
        <f>(AO757-AU757)/(AO757-AN757)</f>
        <v>0</v>
      </c>
      <c r="BL757">
        <f>(BH757*BF757/AT757)</f>
        <v>0</v>
      </c>
      <c r="BM757">
        <f>(1-BL757)</f>
        <v>0</v>
      </c>
      <c r="BN757">
        <f>$B$11*CL757+$C$11*CM757+$F$11*CN757*(1-CQ757)</f>
        <v>0</v>
      </c>
      <c r="BO757">
        <f>BN757*BP757</f>
        <v>0</v>
      </c>
      <c r="BP757">
        <f>($B$11*$D$9+$C$11*$D$9+$F$11*((DA757+CS757)/MAX(DA757+CS757+DB757, 0.1)*$I$9+DB757/MAX(DA757+CS757+DB757, 0.1)*$J$9))/($B$11+$C$11+$F$11)</f>
        <v>0</v>
      </c>
      <c r="BQ757">
        <f>($B$11*$K$9+$C$11*$K$9+$F$11*((DA757+CS757)/MAX(DA757+CS757+DB757, 0.1)*$P$9+DB757/MAX(DA757+CS757+DB757, 0.1)*$Q$9))/($B$11+$C$11+$F$11)</f>
        <v>0</v>
      </c>
      <c r="BR757">
        <v>6</v>
      </c>
      <c r="BS757">
        <v>0.5</v>
      </c>
      <c r="BT757" t="s">
        <v>293</v>
      </c>
      <c r="BU757">
        <v>2</v>
      </c>
      <c r="BV757">
        <v>1626127793.6</v>
      </c>
      <c r="BW757">
        <v>400.830333333333</v>
      </c>
      <c r="BX757">
        <v>419.993666666667</v>
      </c>
      <c r="BY757">
        <v>24.5614</v>
      </c>
      <c r="BZ757">
        <v>16.1508333333333</v>
      </c>
      <c r="CA757">
        <v>398.702666666667</v>
      </c>
      <c r="CB757">
        <v>24.4242666666667</v>
      </c>
      <c r="CC757">
        <v>900.037</v>
      </c>
      <c r="CD757">
        <v>100.771</v>
      </c>
      <c r="CE757">
        <v>0.114902</v>
      </c>
      <c r="CF757">
        <v>39.2219</v>
      </c>
      <c r="CG757">
        <v>36.2940333333333</v>
      </c>
      <c r="CH757">
        <v>999.9</v>
      </c>
      <c r="CI757">
        <v>0</v>
      </c>
      <c r="CJ757">
        <v>0</v>
      </c>
      <c r="CK757">
        <v>10000.42</v>
      </c>
      <c r="CL757">
        <v>0</v>
      </c>
      <c r="CM757">
        <v>0.221023</v>
      </c>
      <c r="CN757">
        <v>1460</v>
      </c>
      <c r="CO757">
        <v>0.973002</v>
      </c>
      <c r="CP757">
        <v>0.0269982</v>
      </c>
      <c r="CQ757">
        <v>0</v>
      </c>
      <c r="CR757">
        <v>870.162333333333</v>
      </c>
      <c r="CS757">
        <v>4.99999</v>
      </c>
      <c r="CT757">
        <v>12868.3333333333</v>
      </c>
      <c r="CU757">
        <v>12728.3</v>
      </c>
      <c r="CV757">
        <v>42.854</v>
      </c>
      <c r="CW757">
        <v>43.812</v>
      </c>
      <c r="CX757">
        <v>43.5</v>
      </c>
      <c r="CY757">
        <v>43.687</v>
      </c>
      <c r="CZ757">
        <v>45.812</v>
      </c>
      <c r="DA757">
        <v>1415.72</v>
      </c>
      <c r="DB757">
        <v>39.28</v>
      </c>
      <c r="DC757">
        <v>0</v>
      </c>
      <c r="DD757">
        <v>1626127803.7</v>
      </c>
      <c r="DE757">
        <v>0</v>
      </c>
      <c r="DF757">
        <v>870.6085</v>
      </c>
      <c r="DG757">
        <v>-4.10834189170267</v>
      </c>
      <c r="DH757">
        <v>-49.9179487489587</v>
      </c>
      <c r="DI757">
        <v>12873.8269230769</v>
      </c>
      <c r="DJ757">
        <v>15</v>
      </c>
      <c r="DK757">
        <v>1626126261</v>
      </c>
      <c r="DL757" t="s">
        <v>294</v>
      </c>
      <c r="DM757">
        <v>1626126255</v>
      </c>
      <c r="DN757">
        <v>1626126261</v>
      </c>
      <c r="DO757">
        <v>7</v>
      </c>
      <c r="DP757">
        <v>0.339</v>
      </c>
      <c r="DQ757">
        <v>0.02</v>
      </c>
      <c r="DR757">
        <v>2.158</v>
      </c>
      <c r="DS757">
        <v>-0.064</v>
      </c>
      <c r="DT757">
        <v>420</v>
      </c>
      <c r="DU757">
        <v>4</v>
      </c>
      <c r="DV757">
        <v>0.09</v>
      </c>
      <c r="DW757">
        <v>0.05</v>
      </c>
      <c r="DX757">
        <v>-19.1595682926829</v>
      </c>
      <c r="DY757">
        <v>-0.0612062717770079</v>
      </c>
      <c r="DZ757">
        <v>0.0184099448075427</v>
      </c>
      <c r="EA757">
        <v>1</v>
      </c>
      <c r="EB757">
        <v>870.734142857143</v>
      </c>
      <c r="EC757">
        <v>-2.90119201174224</v>
      </c>
      <c r="ED757">
        <v>0.376636781669179</v>
      </c>
      <c r="EE757">
        <v>1</v>
      </c>
      <c r="EF757">
        <v>8.35012097560976</v>
      </c>
      <c r="EG757">
        <v>0.33155519163764</v>
      </c>
      <c r="EH757">
        <v>0.0333081826030254</v>
      </c>
      <c r="EI757">
        <v>0</v>
      </c>
      <c r="EJ757">
        <v>2</v>
      </c>
      <c r="EK757">
        <v>3</v>
      </c>
      <c r="EL757" t="s">
        <v>340</v>
      </c>
      <c r="EM757">
        <v>100</v>
      </c>
      <c r="EN757">
        <v>100</v>
      </c>
      <c r="EO757">
        <v>2.128</v>
      </c>
      <c r="EP757">
        <v>0.1373</v>
      </c>
      <c r="EQ757">
        <v>1.36772170046793</v>
      </c>
      <c r="ER757">
        <v>0.00225868272383977</v>
      </c>
      <c r="ES757">
        <v>-9.96746185667655e-07</v>
      </c>
      <c r="ET757">
        <v>2.83711317370827e-10</v>
      </c>
      <c r="EU757">
        <v>-0.063082517618382</v>
      </c>
      <c r="EV757">
        <v>-0.00217948432402501</v>
      </c>
      <c r="EW757">
        <v>0.000453263451741206</v>
      </c>
      <c r="EX757">
        <v>-1.16319206543697e-06</v>
      </c>
      <c r="EY757">
        <v>-2</v>
      </c>
      <c r="EZ757">
        <v>2196</v>
      </c>
      <c r="FA757">
        <v>1</v>
      </c>
      <c r="FB757">
        <v>25</v>
      </c>
      <c r="FC757">
        <v>25.7</v>
      </c>
      <c r="FD757">
        <v>25.6</v>
      </c>
      <c r="FE757">
        <v>18</v>
      </c>
      <c r="FF757">
        <v>955.447</v>
      </c>
      <c r="FG757">
        <v>444.407</v>
      </c>
      <c r="FH757">
        <v>47.9868</v>
      </c>
      <c r="FI757">
        <v>26.6379</v>
      </c>
      <c r="FJ757">
        <v>30.0007</v>
      </c>
      <c r="FK757">
        <v>26.324</v>
      </c>
      <c r="FL757">
        <v>26.3132</v>
      </c>
      <c r="FM757">
        <v>25.5762</v>
      </c>
      <c r="FN757">
        <v>12.7025</v>
      </c>
      <c r="FO757">
        <v>3.84602</v>
      </c>
      <c r="FP757">
        <v>47.5</v>
      </c>
      <c r="FQ757">
        <v>420</v>
      </c>
      <c r="FR757">
        <v>16.1869</v>
      </c>
      <c r="FS757">
        <v>101.324</v>
      </c>
      <c r="FT757">
        <v>101.913</v>
      </c>
    </row>
    <row r="758" spans="1:176">
      <c r="A758">
        <v>742</v>
      </c>
      <c r="B758">
        <v>1626127796.6</v>
      </c>
      <c r="C758">
        <v>1482.09999990463</v>
      </c>
      <c r="D758" t="s">
        <v>1778</v>
      </c>
      <c r="E758" t="s">
        <v>1779</v>
      </c>
      <c r="F758">
        <v>1</v>
      </c>
      <c r="I758">
        <v>1626127795.6</v>
      </c>
      <c r="J758">
        <f>(K758)/1000</f>
        <v>0</v>
      </c>
      <c r="K758">
        <f>1000*CC758*AI758*(BY758-BZ758)/(100*BR758*(1000-AI758*BY758))</f>
        <v>0</v>
      </c>
      <c r="L758">
        <f>CC758*AI758*(BX758-BW758*(1000-AI758*BZ758)/(1000-AI758*BY758))/(100*BR758)</f>
        <v>0</v>
      </c>
      <c r="M758">
        <f>BW758 - IF(AI758&gt;1, L758*BR758*100.0/(AK758*CK758), 0)</f>
        <v>0</v>
      </c>
      <c r="N758">
        <f>((T758-J758/2)*M758-L758)/(T758+J758/2)</f>
        <v>0</v>
      </c>
      <c r="O758">
        <f>N758*(CD758+CE758)/1000.0</f>
        <v>0</v>
      </c>
      <c r="P758">
        <f>(BW758 - IF(AI758&gt;1, L758*BR758*100.0/(AK758*CK758), 0))*(CD758+CE758)/1000.0</f>
        <v>0</v>
      </c>
      <c r="Q758">
        <f>2.0/((1/S758-1/R758)+SIGN(S758)*SQRT((1/S758-1/R758)*(1/S758-1/R758) + 4*BS758/((BS758+1)*(BS758+1))*(2*1/S758*1/R758-1/R758*1/R758)))</f>
        <v>0</v>
      </c>
      <c r="R758">
        <f>IF(LEFT(BT758,1)&lt;&gt;"0",IF(LEFT(BT758,1)="1",3.0,BU758),$D$5+$E$5*(CK758*CD758/($K$5*1000))+$F$5*(CK758*CD758/($K$5*1000))*MAX(MIN(BR758,$J$5),$I$5)*MAX(MIN(BR758,$J$5),$I$5)+$G$5*MAX(MIN(BR758,$J$5),$I$5)*(CK758*CD758/($K$5*1000))+$H$5*(CK758*CD758/($K$5*1000))*(CK758*CD758/($K$5*1000)))</f>
        <v>0</v>
      </c>
      <c r="S758">
        <f>J758*(1000-(1000*0.61365*exp(17.502*W758/(240.97+W758))/(CD758+CE758)+BY758)/2)/(1000*0.61365*exp(17.502*W758/(240.97+W758))/(CD758+CE758)-BY758)</f>
        <v>0</v>
      </c>
      <c r="T758">
        <f>1/((BS758+1)/(Q758/1.6)+1/(R758/1.37)) + BS758/((BS758+1)/(Q758/1.6) + BS758/(R758/1.37))</f>
        <v>0</v>
      </c>
      <c r="U758">
        <f>(BN758*BQ758)</f>
        <v>0</v>
      </c>
      <c r="V758">
        <f>(CF758+(U758+2*0.95*5.67E-8*(((CF758+$B$7)+273)^4-(CF758+273)^4)-44100*J758)/(1.84*29.3*R758+8*0.95*5.67E-8*(CF758+273)^3))</f>
        <v>0</v>
      </c>
      <c r="W758">
        <f>($C$7*CG758+$D$7*CH758+$E$7*V758)</f>
        <v>0</v>
      </c>
      <c r="X758">
        <f>0.61365*exp(17.502*W758/(240.97+W758))</f>
        <v>0</v>
      </c>
      <c r="Y758">
        <f>(Z758/AA758*100)</f>
        <v>0</v>
      </c>
      <c r="Z758">
        <f>BY758*(CD758+CE758)/1000</f>
        <v>0</v>
      </c>
      <c r="AA758">
        <f>0.61365*exp(17.502*CF758/(240.97+CF758))</f>
        <v>0</v>
      </c>
      <c r="AB758">
        <f>(X758-BY758*(CD758+CE758)/1000)</f>
        <v>0</v>
      </c>
      <c r="AC758">
        <f>(-J758*44100)</f>
        <v>0</v>
      </c>
      <c r="AD758">
        <f>2*29.3*R758*0.92*(CF758-W758)</f>
        <v>0</v>
      </c>
      <c r="AE758">
        <f>2*0.95*5.67E-8*(((CF758+$B$7)+273)^4-(W758+273)^4)</f>
        <v>0</v>
      </c>
      <c r="AF758">
        <f>U758+AE758+AC758+AD758</f>
        <v>0</v>
      </c>
      <c r="AG758">
        <v>3</v>
      </c>
      <c r="AH758">
        <v>0</v>
      </c>
      <c r="AI758">
        <f>IF(AG758*$H$13&gt;=AK758,1.0,(AK758/(AK758-AG758*$H$13)))</f>
        <v>0</v>
      </c>
      <c r="AJ758">
        <f>(AI758-1)*100</f>
        <v>0</v>
      </c>
      <c r="AK758">
        <f>MAX(0,($B$13+$C$13*CK758)/(1+$D$13*CK758)*CD758/(CF758+273)*$E$13)</f>
        <v>0</v>
      </c>
      <c r="AL758" t="s">
        <v>292</v>
      </c>
      <c r="AM758" t="s">
        <v>292</v>
      </c>
      <c r="AN758">
        <v>0</v>
      </c>
      <c r="AO758">
        <v>0</v>
      </c>
      <c r="AP758">
        <f>1-AN758/AO758</f>
        <v>0</v>
      </c>
      <c r="AQ758">
        <v>0</v>
      </c>
      <c r="AR758" t="s">
        <v>292</v>
      </c>
      <c r="AS758" t="s">
        <v>292</v>
      </c>
      <c r="AT758">
        <v>0</v>
      </c>
      <c r="AU758">
        <v>0</v>
      </c>
      <c r="AV758">
        <f>1-AT758/AU758</f>
        <v>0</v>
      </c>
      <c r="AW758">
        <v>0.5</v>
      </c>
      <c r="AX758">
        <f>BO758</f>
        <v>0</v>
      </c>
      <c r="AY758">
        <f>L758</f>
        <v>0</v>
      </c>
      <c r="AZ758">
        <f>AV758*AW758*AX758</f>
        <v>0</v>
      </c>
      <c r="BA758">
        <f>(AY758-AQ758)/AX758</f>
        <v>0</v>
      </c>
      <c r="BB758">
        <f>(AO758-AU758)/AU758</f>
        <v>0</v>
      </c>
      <c r="BC758">
        <f>AN758/(AP758+AN758/AU758)</f>
        <v>0</v>
      </c>
      <c r="BD758" t="s">
        <v>292</v>
      </c>
      <c r="BE758">
        <v>0</v>
      </c>
      <c r="BF758">
        <f>IF(BE758&lt;&gt;0, BE758, BC758)</f>
        <v>0</v>
      </c>
      <c r="BG758">
        <f>1-BF758/AU758</f>
        <v>0</v>
      </c>
      <c r="BH758">
        <f>(AU758-AT758)/(AU758-BF758)</f>
        <v>0</v>
      </c>
      <c r="BI758">
        <f>(AO758-AU758)/(AO758-BF758)</f>
        <v>0</v>
      </c>
      <c r="BJ758">
        <f>(AU758-AT758)/(AU758-AN758)</f>
        <v>0</v>
      </c>
      <c r="BK758">
        <f>(AO758-AU758)/(AO758-AN758)</f>
        <v>0</v>
      </c>
      <c r="BL758">
        <f>(BH758*BF758/AT758)</f>
        <v>0</v>
      </c>
      <c r="BM758">
        <f>(1-BL758)</f>
        <v>0</v>
      </c>
      <c r="BN758">
        <f>$B$11*CL758+$C$11*CM758+$F$11*CN758*(1-CQ758)</f>
        <v>0</v>
      </c>
      <c r="BO758">
        <f>BN758*BP758</f>
        <v>0</v>
      </c>
      <c r="BP758">
        <f>($B$11*$D$9+$C$11*$D$9+$F$11*((DA758+CS758)/MAX(DA758+CS758+DB758, 0.1)*$I$9+DB758/MAX(DA758+CS758+DB758, 0.1)*$J$9))/($B$11+$C$11+$F$11)</f>
        <v>0</v>
      </c>
      <c r="BQ758">
        <f>($B$11*$K$9+$C$11*$K$9+$F$11*((DA758+CS758)/MAX(DA758+CS758+DB758, 0.1)*$P$9+DB758/MAX(DA758+CS758+DB758, 0.1)*$Q$9))/($B$11+$C$11+$F$11)</f>
        <v>0</v>
      </c>
      <c r="BR758">
        <v>6</v>
      </c>
      <c r="BS758">
        <v>0.5</v>
      </c>
      <c r="BT758" t="s">
        <v>293</v>
      </c>
      <c r="BU758">
        <v>2</v>
      </c>
      <c r="BV758">
        <v>1626127795.6</v>
      </c>
      <c r="BW758">
        <v>400.8</v>
      </c>
      <c r="BX758">
        <v>420.009</v>
      </c>
      <c r="BY758">
        <v>24.5807666666667</v>
      </c>
      <c r="BZ758">
        <v>16.1516</v>
      </c>
      <c r="CA758">
        <v>398.672</v>
      </c>
      <c r="CB758">
        <v>24.4432666666667</v>
      </c>
      <c r="CC758">
        <v>899.963333333333</v>
      </c>
      <c r="CD758">
        <v>100.771</v>
      </c>
      <c r="CE758">
        <v>0.114923</v>
      </c>
      <c r="CF758">
        <v>39.2361333333333</v>
      </c>
      <c r="CG758">
        <v>36.3132</v>
      </c>
      <c r="CH758">
        <v>999.9</v>
      </c>
      <c r="CI758">
        <v>0</v>
      </c>
      <c r="CJ758">
        <v>0</v>
      </c>
      <c r="CK758">
        <v>9988.33333333333</v>
      </c>
      <c r="CL758">
        <v>0</v>
      </c>
      <c r="CM758">
        <v>0.221023</v>
      </c>
      <c r="CN758">
        <v>1459.99666666667</v>
      </c>
      <c r="CO758">
        <v>0.973002</v>
      </c>
      <c r="CP758">
        <v>0.0269982</v>
      </c>
      <c r="CQ758">
        <v>0</v>
      </c>
      <c r="CR758">
        <v>870.049333333333</v>
      </c>
      <c r="CS758">
        <v>4.99999</v>
      </c>
      <c r="CT758">
        <v>12866.4</v>
      </c>
      <c r="CU758">
        <v>12728.3</v>
      </c>
      <c r="CV758">
        <v>42.833</v>
      </c>
      <c r="CW758">
        <v>43.812</v>
      </c>
      <c r="CX758">
        <v>43.5</v>
      </c>
      <c r="CY758">
        <v>43.687</v>
      </c>
      <c r="CZ758">
        <v>45.875</v>
      </c>
      <c r="DA758">
        <v>1415.71666666667</v>
      </c>
      <c r="DB758">
        <v>39.28</v>
      </c>
      <c r="DC758">
        <v>0</v>
      </c>
      <c r="DD758">
        <v>1626127806.1</v>
      </c>
      <c r="DE758">
        <v>0</v>
      </c>
      <c r="DF758">
        <v>870.470576923077</v>
      </c>
      <c r="DG758">
        <v>-3.93979488681881</v>
      </c>
      <c r="DH758">
        <v>-50.1914529890567</v>
      </c>
      <c r="DI758">
        <v>12871.7730769231</v>
      </c>
      <c r="DJ758">
        <v>15</v>
      </c>
      <c r="DK758">
        <v>1626126261</v>
      </c>
      <c r="DL758" t="s">
        <v>294</v>
      </c>
      <c r="DM758">
        <v>1626126255</v>
      </c>
      <c r="DN758">
        <v>1626126261</v>
      </c>
      <c r="DO758">
        <v>7</v>
      </c>
      <c r="DP758">
        <v>0.339</v>
      </c>
      <c r="DQ758">
        <v>0.02</v>
      </c>
      <c r="DR758">
        <v>2.158</v>
      </c>
      <c r="DS758">
        <v>-0.064</v>
      </c>
      <c r="DT758">
        <v>420</v>
      </c>
      <c r="DU758">
        <v>4</v>
      </c>
      <c r="DV758">
        <v>0.09</v>
      </c>
      <c r="DW758">
        <v>0.05</v>
      </c>
      <c r="DX758">
        <v>-19.1659853658537</v>
      </c>
      <c r="DY758">
        <v>-0.0583296167247591</v>
      </c>
      <c r="DZ758">
        <v>0.0184490671451075</v>
      </c>
      <c r="EA758">
        <v>1</v>
      </c>
      <c r="EB758">
        <v>870.612454545455</v>
      </c>
      <c r="EC758">
        <v>-3.10757367208759</v>
      </c>
      <c r="ED758">
        <v>0.380838873979375</v>
      </c>
      <c r="EE758">
        <v>1</v>
      </c>
      <c r="EF758">
        <v>8.36300390243903</v>
      </c>
      <c r="EG758">
        <v>0.331405714285712</v>
      </c>
      <c r="EH758">
        <v>0.0332908971575033</v>
      </c>
      <c r="EI758">
        <v>0</v>
      </c>
      <c r="EJ758">
        <v>2</v>
      </c>
      <c r="EK758">
        <v>3</v>
      </c>
      <c r="EL758" t="s">
        <v>340</v>
      </c>
      <c r="EM758">
        <v>100</v>
      </c>
      <c r="EN758">
        <v>100</v>
      </c>
      <c r="EO758">
        <v>2.128</v>
      </c>
      <c r="EP758">
        <v>0.1376</v>
      </c>
      <c r="EQ758">
        <v>1.36772170046793</v>
      </c>
      <c r="ER758">
        <v>0.00225868272383977</v>
      </c>
      <c r="ES758">
        <v>-9.96746185667655e-07</v>
      </c>
      <c r="ET758">
        <v>2.83711317370827e-10</v>
      </c>
      <c r="EU758">
        <v>-0.063082517618382</v>
      </c>
      <c r="EV758">
        <v>-0.00217948432402501</v>
      </c>
      <c r="EW758">
        <v>0.000453263451741206</v>
      </c>
      <c r="EX758">
        <v>-1.16319206543697e-06</v>
      </c>
      <c r="EY758">
        <v>-2</v>
      </c>
      <c r="EZ758">
        <v>2196</v>
      </c>
      <c r="FA758">
        <v>1</v>
      </c>
      <c r="FB758">
        <v>25</v>
      </c>
      <c r="FC758">
        <v>25.7</v>
      </c>
      <c r="FD758">
        <v>25.6</v>
      </c>
      <c r="FE758">
        <v>18</v>
      </c>
      <c r="FF758">
        <v>955.236</v>
      </c>
      <c r="FG758">
        <v>444.334</v>
      </c>
      <c r="FH758">
        <v>48.0028</v>
      </c>
      <c r="FI758">
        <v>26.6412</v>
      </c>
      <c r="FJ758">
        <v>30.0007</v>
      </c>
      <c r="FK758">
        <v>26.327</v>
      </c>
      <c r="FL758">
        <v>26.3155</v>
      </c>
      <c r="FM758">
        <v>25.5766</v>
      </c>
      <c r="FN758">
        <v>12.7025</v>
      </c>
      <c r="FO758">
        <v>4.21846</v>
      </c>
      <c r="FP758">
        <v>47.5</v>
      </c>
      <c r="FQ758">
        <v>420</v>
      </c>
      <c r="FR758">
        <v>16.1869</v>
      </c>
      <c r="FS758">
        <v>101.323</v>
      </c>
      <c r="FT758">
        <v>101.914</v>
      </c>
    </row>
    <row r="759" spans="1:176">
      <c r="A759">
        <v>743</v>
      </c>
      <c r="B759">
        <v>1626127798.6</v>
      </c>
      <c r="C759">
        <v>1484.09999990463</v>
      </c>
      <c r="D759" t="s">
        <v>1780</v>
      </c>
      <c r="E759" t="s">
        <v>1781</v>
      </c>
      <c r="F759">
        <v>1</v>
      </c>
      <c r="I759">
        <v>1626127797.6</v>
      </c>
      <c r="J759">
        <f>(K759)/1000</f>
        <v>0</v>
      </c>
      <c r="K759">
        <f>1000*CC759*AI759*(BY759-BZ759)/(100*BR759*(1000-AI759*BY759))</f>
        <v>0</v>
      </c>
      <c r="L759">
        <f>CC759*AI759*(BX759-BW759*(1000-AI759*BZ759)/(1000-AI759*BY759))/(100*BR759)</f>
        <v>0</v>
      </c>
      <c r="M759">
        <f>BW759 - IF(AI759&gt;1, L759*BR759*100.0/(AK759*CK759), 0)</f>
        <v>0</v>
      </c>
      <c r="N759">
        <f>((T759-J759/2)*M759-L759)/(T759+J759/2)</f>
        <v>0</v>
      </c>
      <c r="O759">
        <f>N759*(CD759+CE759)/1000.0</f>
        <v>0</v>
      </c>
      <c r="P759">
        <f>(BW759 - IF(AI759&gt;1, L759*BR759*100.0/(AK759*CK759), 0))*(CD759+CE759)/1000.0</f>
        <v>0</v>
      </c>
      <c r="Q759">
        <f>2.0/((1/S759-1/R759)+SIGN(S759)*SQRT((1/S759-1/R759)*(1/S759-1/R759) + 4*BS759/((BS759+1)*(BS759+1))*(2*1/S759*1/R759-1/R759*1/R759)))</f>
        <v>0</v>
      </c>
      <c r="R759">
        <f>IF(LEFT(BT759,1)&lt;&gt;"0",IF(LEFT(BT759,1)="1",3.0,BU759),$D$5+$E$5*(CK759*CD759/($K$5*1000))+$F$5*(CK759*CD759/($K$5*1000))*MAX(MIN(BR759,$J$5),$I$5)*MAX(MIN(BR759,$J$5),$I$5)+$G$5*MAX(MIN(BR759,$J$5),$I$5)*(CK759*CD759/($K$5*1000))+$H$5*(CK759*CD759/($K$5*1000))*(CK759*CD759/($K$5*1000)))</f>
        <v>0</v>
      </c>
      <c r="S759">
        <f>J759*(1000-(1000*0.61365*exp(17.502*W759/(240.97+W759))/(CD759+CE759)+BY759)/2)/(1000*0.61365*exp(17.502*W759/(240.97+W759))/(CD759+CE759)-BY759)</f>
        <v>0</v>
      </c>
      <c r="T759">
        <f>1/((BS759+1)/(Q759/1.6)+1/(R759/1.37)) + BS759/((BS759+1)/(Q759/1.6) + BS759/(R759/1.37))</f>
        <v>0</v>
      </c>
      <c r="U759">
        <f>(BN759*BQ759)</f>
        <v>0</v>
      </c>
      <c r="V759">
        <f>(CF759+(U759+2*0.95*5.67E-8*(((CF759+$B$7)+273)^4-(CF759+273)^4)-44100*J759)/(1.84*29.3*R759+8*0.95*5.67E-8*(CF759+273)^3))</f>
        <v>0</v>
      </c>
      <c r="W759">
        <f>($C$7*CG759+$D$7*CH759+$E$7*V759)</f>
        <v>0</v>
      </c>
      <c r="X759">
        <f>0.61365*exp(17.502*W759/(240.97+W759))</f>
        <v>0</v>
      </c>
      <c r="Y759">
        <f>(Z759/AA759*100)</f>
        <v>0</v>
      </c>
      <c r="Z759">
        <f>BY759*(CD759+CE759)/1000</f>
        <v>0</v>
      </c>
      <c r="AA759">
        <f>0.61365*exp(17.502*CF759/(240.97+CF759))</f>
        <v>0</v>
      </c>
      <c r="AB759">
        <f>(X759-BY759*(CD759+CE759)/1000)</f>
        <v>0</v>
      </c>
      <c r="AC759">
        <f>(-J759*44100)</f>
        <v>0</v>
      </c>
      <c r="AD759">
        <f>2*29.3*R759*0.92*(CF759-W759)</f>
        <v>0</v>
      </c>
      <c r="AE759">
        <f>2*0.95*5.67E-8*(((CF759+$B$7)+273)^4-(W759+273)^4)</f>
        <v>0</v>
      </c>
      <c r="AF759">
        <f>U759+AE759+AC759+AD759</f>
        <v>0</v>
      </c>
      <c r="AG759">
        <v>3</v>
      </c>
      <c r="AH759">
        <v>0</v>
      </c>
      <c r="AI759">
        <f>IF(AG759*$H$13&gt;=AK759,1.0,(AK759/(AK759-AG759*$H$13)))</f>
        <v>0</v>
      </c>
      <c r="AJ759">
        <f>(AI759-1)*100</f>
        <v>0</v>
      </c>
      <c r="AK759">
        <f>MAX(0,($B$13+$C$13*CK759)/(1+$D$13*CK759)*CD759/(CF759+273)*$E$13)</f>
        <v>0</v>
      </c>
      <c r="AL759" t="s">
        <v>292</v>
      </c>
      <c r="AM759" t="s">
        <v>292</v>
      </c>
      <c r="AN759">
        <v>0</v>
      </c>
      <c r="AO759">
        <v>0</v>
      </c>
      <c r="AP759">
        <f>1-AN759/AO759</f>
        <v>0</v>
      </c>
      <c r="AQ759">
        <v>0</v>
      </c>
      <c r="AR759" t="s">
        <v>292</v>
      </c>
      <c r="AS759" t="s">
        <v>292</v>
      </c>
      <c r="AT759">
        <v>0</v>
      </c>
      <c r="AU759">
        <v>0</v>
      </c>
      <c r="AV759">
        <f>1-AT759/AU759</f>
        <v>0</v>
      </c>
      <c r="AW759">
        <v>0.5</v>
      </c>
      <c r="AX759">
        <f>BO759</f>
        <v>0</v>
      </c>
      <c r="AY759">
        <f>L759</f>
        <v>0</v>
      </c>
      <c r="AZ759">
        <f>AV759*AW759*AX759</f>
        <v>0</v>
      </c>
      <c r="BA759">
        <f>(AY759-AQ759)/AX759</f>
        <v>0</v>
      </c>
      <c r="BB759">
        <f>(AO759-AU759)/AU759</f>
        <v>0</v>
      </c>
      <c r="BC759">
        <f>AN759/(AP759+AN759/AU759)</f>
        <v>0</v>
      </c>
      <c r="BD759" t="s">
        <v>292</v>
      </c>
      <c r="BE759">
        <v>0</v>
      </c>
      <c r="BF759">
        <f>IF(BE759&lt;&gt;0, BE759, BC759)</f>
        <v>0</v>
      </c>
      <c r="BG759">
        <f>1-BF759/AU759</f>
        <v>0</v>
      </c>
      <c r="BH759">
        <f>(AU759-AT759)/(AU759-BF759)</f>
        <v>0</v>
      </c>
      <c r="BI759">
        <f>(AO759-AU759)/(AO759-BF759)</f>
        <v>0</v>
      </c>
      <c r="BJ759">
        <f>(AU759-AT759)/(AU759-AN759)</f>
        <v>0</v>
      </c>
      <c r="BK759">
        <f>(AO759-AU759)/(AO759-AN759)</f>
        <v>0</v>
      </c>
      <c r="BL759">
        <f>(BH759*BF759/AT759)</f>
        <v>0</v>
      </c>
      <c r="BM759">
        <f>(1-BL759)</f>
        <v>0</v>
      </c>
      <c r="BN759">
        <f>$B$11*CL759+$C$11*CM759+$F$11*CN759*(1-CQ759)</f>
        <v>0</v>
      </c>
      <c r="BO759">
        <f>BN759*BP759</f>
        <v>0</v>
      </c>
      <c r="BP759">
        <f>($B$11*$D$9+$C$11*$D$9+$F$11*((DA759+CS759)/MAX(DA759+CS759+DB759, 0.1)*$I$9+DB759/MAX(DA759+CS759+DB759, 0.1)*$J$9))/($B$11+$C$11+$F$11)</f>
        <v>0</v>
      </c>
      <c r="BQ759">
        <f>($B$11*$K$9+$C$11*$K$9+$F$11*((DA759+CS759)/MAX(DA759+CS759+DB759, 0.1)*$P$9+DB759/MAX(DA759+CS759+DB759, 0.1)*$Q$9))/($B$11+$C$11+$F$11)</f>
        <v>0</v>
      </c>
      <c r="BR759">
        <v>6</v>
      </c>
      <c r="BS759">
        <v>0.5</v>
      </c>
      <c r="BT759" t="s">
        <v>293</v>
      </c>
      <c r="BU759">
        <v>2</v>
      </c>
      <c r="BV759">
        <v>1626127797.6</v>
      </c>
      <c r="BW759">
        <v>400.764333333333</v>
      </c>
      <c r="BX759">
        <v>420.004666666667</v>
      </c>
      <c r="BY759">
        <v>24.5960666666667</v>
      </c>
      <c r="BZ759">
        <v>16.1526333333333</v>
      </c>
      <c r="CA759">
        <v>398.636666666667</v>
      </c>
      <c r="CB759">
        <v>24.4583</v>
      </c>
      <c r="CC759">
        <v>899.987333333333</v>
      </c>
      <c r="CD759">
        <v>100.771333333333</v>
      </c>
      <c r="CE759">
        <v>0.114998</v>
      </c>
      <c r="CF759">
        <v>39.2514666666667</v>
      </c>
      <c r="CG759">
        <v>36.3299333333333</v>
      </c>
      <c r="CH759">
        <v>999.9</v>
      </c>
      <c r="CI759">
        <v>0</v>
      </c>
      <c r="CJ759">
        <v>0</v>
      </c>
      <c r="CK759">
        <v>9998.96666666667</v>
      </c>
      <c r="CL759">
        <v>0</v>
      </c>
      <c r="CM759">
        <v>0.221023</v>
      </c>
      <c r="CN759">
        <v>1459.99</v>
      </c>
      <c r="CO759">
        <v>0.973002</v>
      </c>
      <c r="CP759">
        <v>0.0269982</v>
      </c>
      <c r="CQ759">
        <v>0</v>
      </c>
      <c r="CR759">
        <v>869.940666666667</v>
      </c>
      <c r="CS759">
        <v>4.99999</v>
      </c>
      <c r="CT759">
        <v>12865.3666666667</v>
      </c>
      <c r="CU759">
        <v>12728.2333333333</v>
      </c>
      <c r="CV759">
        <v>42.875</v>
      </c>
      <c r="CW759">
        <v>43.812</v>
      </c>
      <c r="CX759">
        <v>43.5</v>
      </c>
      <c r="CY759">
        <v>43.729</v>
      </c>
      <c r="CZ759">
        <v>45.875</v>
      </c>
      <c r="DA759">
        <v>1415.71</v>
      </c>
      <c r="DB759">
        <v>39.28</v>
      </c>
      <c r="DC759">
        <v>0</v>
      </c>
      <c r="DD759">
        <v>1626127807.9</v>
      </c>
      <c r="DE759">
        <v>0</v>
      </c>
      <c r="DF759">
        <v>870.32736</v>
      </c>
      <c r="DG759">
        <v>-4.41161539175253</v>
      </c>
      <c r="DH759">
        <v>-48.1769229950612</v>
      </c>
      <c r="DI759">
        <v>12870.088</v>
      </c>
      <c r="DJ759">
        <v>15</v>
      </c>
      <c r="DK759">
        <v>1626126261</v>
      </c>
      <c r="DL759" t="s">
        <v>294</v>
      </c>
      <c r="DM759">
        <v>1626126255</v>
      </c>
      <c r="DN759">
        <v>1626126261</v>
      </c>
      <c r="DO759">
        <v>7</v>
      </c>
      <c r="DP759">
        <v>0.339</v>
      </c>
      <c r="DQ759">
        <v>0.02</v>
      </c>
      <c r="DR759">
        <v>2.158</v>
      </c>
      <c r="DS759">
        <v>-0.064</v>
      </c>
      <c r="DT759">
        <v>420</v>
      </c>
      <c r="DU759">
        <v>4</v>
      </c>
      <c r="DV759">
        <v>0.09</v>
      </c>
      <c r="DW759">
        <v>0.05</v>
      </c>
      <c r="DX759">
        <v>-19.173787804878</v>
      </c>
      <c r="DY759">
        <v>-0.12003135888506</v>
      </c>
      <c r="DZ759">
        <v>0.0251039807855049</v>
      </c>
      <c r="EA759">
        <v>1</v>
      </c>
      <c r="EB759">
        <v>870.524242424242</v>
      </c>
      <c r="EC759">
        <v>-3.53243665647278</v>
      </c>
      <c r="ED759">
        <v>0.415557313284732</v>
      </c>
      <c r="EE759">
        <v>1</v>
      </c>
      <c r="EF759">
        <v>8.37575024390244</v>
      </c>
      <c r="EG759">
        <v>0.34497010452963</v>
      </c>
      <c r="EH759">
        <v>0.0347699181370562</v>
      </c>
      <c r="EI759">
        <v>0</v>
      </c>
      <c r="EJ759">
        <v>2</v>
      </c>
      <c r="EK759">
        <v>3</v>
      </c>
      <c r="EL759" t="s">
        <v>340</v>
      </c>
      <c r="EM759">
        <v>100</v>
      </c>
      <c r="EN759">
        <v>100</v>
      </c>
      <c r="EO759">
        <v>2.128</v>
      </c>
      <c r="EP759">
        <v>0.1379</v>
      </c>
      <c r="EQ759">
        <v>1.36772170046793</v>
      </c>
      <c r="ER759">
        <v>0.00225868272383977</v>
      </c>
      <c r="ES759">
        <v>-9.96746185667655e-07</v>
      </c>
      <c r="ET759">
        <v>2.83711317370827e-10</v>
      </c>
      <c r="EU759">
        <v>-0.063082517618382</v>
      </c>
      <c r="EV759">
        <v>-0.00217948432402501</v>
      </c>
      <c r="EW759">
        <v>0.000453263451741206</v>
      </c>
      <c r="EX759">
        <v>-1.16319206543697e-06</v>
      </c>
      <c r="EY759">
        <v>-2</v>
      </c>
      <c r="EZ759">
        <v>2196</v>
      </c>
      <c r="FA759">
        <v>1</v>
      </c>
      <c r="FB759">
        <v>25</v>
      </c>
      <c r="FC759">
        <v>25.7</v>
      </c>
      <c r="FD759">
        <v>25.6</v>
      </c>
      <c r="FE759">
        <v>18</v>
      </c>
      <c r="FF759">
        <v>954.943</v>
      </c>
      <c r="FG759">
        <v>444.193</v>
      </c>
      <c r="FH759">
        <v>48.0182</v>
      </c>
      <c r="FI759">
        <v>26.6446</v>
      </c>
      <c r="FJ759">
        <v>30.0006</v>
      </c>
      <c r="FK759">
        <v>26.3298</v>
      </c>
      <c r="FL759">
        <v>26.3188</v>
      </c>
      <c r="FM759">
        <v>25.5752</v>
      </c>
      <c r="FN759">
        <v>12.7025</v>
      </c>
      <c r="FO759">
        <v>4.21846</v>
      </c>
      <c r="FP759">
        <v>47.5</v>
      </c>
      <c r="FQ759">
        <v>420</v>
      </c>
      <c r="FR759">
        <v>16.1783</v>
      </c>
      <c r="FS759">
        <v>101.324</v>
      </c>
      <c r="FT759">
        <v>101.914</v>
      </c>
    </row>
    <row r="760" spans="1:176">
      <c r="A760">
        <v>744</v>
      </c>
      <c r="B760">
        <v>1626127800.6</v>
      </c>
      <c r="C760">
        <v>1486.09999990463</v>
      </c>
      <c r="D760" t="s">
        <v>1782</v>
      </c>
      <c r="E760" t="s">
        <v>1783</v>
      </c>
      <c r="F760">
        <v>1</v>
      </c>
      <c r="I760">
        <v>1626127799.6</v>
      </c>
      <c r="J760">
        <f>(K760)/1000</f>
        <v>0</v>
      </c>
      <c r="K760">
        <f>1000*CC760*AI760*(BY760-BZ760)/(100*BR760*(1000-AI760*BY760))</f>
        <v>0</v>
      </c>
      <c r="L760">
        <f>CC760*AI760*(BX760-BW760*(1000-AI760*BZ760)/(1000-AI760*BY760))/(100*BR760)</f>
        <v>0</v>
      </c>
      <c r="M760">
        <f>BW760 - IF(AI760&gt;1, L760*BR760*100.0/(AK760*CK760), 0)</f>
        <v>0</v>
      </c>
      <c r="N760">
        <f>((T760-J760/2)*M760-L760)/(T760+J760/2)</f>
        <v>0</v>
      </c>
      <c r="O760">
        <f>N760*(CD760+CE760)/1000.0</f>
        <v>0</v>
      </c>
      <c r="P760">
        <f>(BW760 - IF(AI760&gt;1, L760*BR760*100.0/(AK760*CK760), 0))*(CD760+CE760)/1000.0</f>
        <v>0</v>
      </c>
      <c r="Q760">
        <f>2.0/((1/S760-1/R760)+SIGN(S760)*SQRT((1/S760-1/R760)*(1/S760-1/R760) + 4*BS760/((BS760+1)*(BS760+1))*(2*1/S760*1/R760-1/R760*1/R760)))</f>
        <v>0</v>
      </c>
      <c r="R760">
        <f>IF(LEFT(BT760,1)&lt;&gt;"0",IF(LEFT(BT760,1)="1",3.0,BU760),$D$5+$E$5*(CK760*CD760/($K$5*1000))+$F$5*(CK760*CD760/($K$5*1000))*MAX(MIN(BR760,$J$5),$I$5)*MAX(MIN(BR760,$J$5),$I$5)+$G$5*MAX(MIN(BR760,$J$5),$I$5)*(CK760*CD760/($K$5*1000))+$H$5*(CK760*CD760/($K$5*1000))*(CK760*CD760/($K$5*1000)))</f>
        <v>0</v>
      </c>
      <c r="S760">
        <f>J760*(1000-(1000*0.61365*exp(17.502*W760/(240.97+W760))/(CD760+CE760)+BY760)/2)/(1000*0.61365*exp(17.502*W760/(240.97+W760))/(CD760+CE760)-BY760)</f>
        <v>0</v>
      </c>
      <c r="T760">
        <f>1/((BS760+1)/(Q760/1.6)+1/(R760/1.37)) + BS760/((BS760+1)/(Q760/1.6) + BS760/(R760/1.37))</f>
        <v>0</v>
      </c>
      <c r="U760">
        <f>(BN760*BQ760)</f>
        <v>0</v>
      </c>
      <c r="V760">
        <f>(CF760+(U760+2*0.95*5.67E-8*(((CF760+$B$7)+273)^4-(CF760+273)^4)-44100*J760)/(1.84*29.3*R760+8*0.95*5.67E-8*(CF760+273)^3))</f>
        <v>0</v>
      </c>
      <c r="W760">
        <f>($C$7*CG760+$D$7*CH760+$E$7*V760)</f>
        <v>0</v>
      </c>
      <c r="X760">
        <f>0.61365*exp(17.502*W760/(240.97+W760))</f>
        <v>0</v>
      </c>
      <c r="Y760">
        <f>(Z760/AA760*100)</f>
        <v>0</v>
      </c>
      <c r="Z760">
        <f>BY760*(CD760+CE760)/1000</f>
        <v>0</v>
      </c>
      <c r="AA760">
        <f>0.61365*exp(17.502*CF760/(240.97+CF760))</f>
        <v>0</v>
      </c>
      <c r="AB760">
        <f>(X760-BY760*(CD760+CE760)/1000)</f>
        <v>0</v>
      </c>
      <c r="AC760">
        <f>(-J760*44100)</f>
        <v>0</v>
      </c>
      <c r="AD760">
        <f>2*29.3*R760*0.92*(CF760-W760)</f>
        <v>0</v>
      </c>
      <c r="AE760">
        <f>2*0.95*5.67E-8*(((CF760+$B$7)+273)^4-(W760+273)^4)</f>
        <v>0</v>
      </c>
      <c r="AF760">
        <f>U760+AE760+AC760+AD760</f>
        <v>0</v>
      </c>
      <c r="AG760">
        <v>3</v>
      </c>
      <c r="AH760">
        <v>0</v>
      </c>
      <c r="AI760">
        <f>IF(AG760*$H$13&gt;=AK760,1.0,(AK760/(AK760-AG760*$H$13)))</f>
        <v>0</v>
      </c>
      <c r="AJ760">
        <f>(AI760-1)*100</f>
        <v>0</v>
      </c>
      <c r="AK760">
        <f>MAX(0,($B$13+$C$13*CK760)/(1+$D$13*CK760)*CD760/(CF760+273)*$E$13)</f>
        <v>0</v>
      </c>
      <c r="AL760" t="s">
        <v>292</v>
      </c>
      <c r="AM760" t="s">
        <v>292</v>
      </c>
      <c r="AN760">
        <v>0</v>
      </c>
      <c r="AO760">
        <v>0</v>
      </c>
      <c r="AP760">
        <f>1-AN760/AO760</f>
        <v>0</v>
      </c>
      <c r="AQ760">
        <v>0</v>
      </c>
      <c r="AR760" t="s">
        <v>292</v>
      </c>
      <c r="AS760" t="s">
        <v>292</v>
      </c>
      <c r="AT760">
        <v>0</v>
      </c>
      <c r="AU760">
        <v>0</v>
      </c>
      <c r="AV760">
        <f>1-AT760/AU760</f>
        <v>0</v>
      </c>
      <c r="AW760">
        <v>0.5</v>
      </c>
      <c r="AX760">
        <f>BO760</f>
        <v>0</v>
      </c>
      <c r="AY760">
        <f>L760</f>
        <v>0</v>
      </c>
      <c r="AZ760">
        <f>AV760*AW760*AX760</f>
        <v>0</v>
      </c>
      <c r="BA760">
        <f>(AY760-AQ760)/AX760</f>
        <v>0</v>
      </c>
      <c r="BB760">
        <f>(AO760-AU760)/AU760</f>
        <v>0</v>
      </c>
      <c r="BC760">
        <f>AN760/(AP760+AN760/AU760)</f>
        <v>0</v>
      </c>
      <c r="BD760" t="s">
        <v>292</v>
      </c>
      <c r="BE760">
        <v>0</v>
      </c>
      <c r="BF760">
        <f>IF(BE760&lt;&gt;0, BE760, BC760)</f>
        <v>0</v>
      </c>
      <c r="BG760">
        <f>1-BF760/AU760</f>
        <v>0</v>
      </c>
      <c r="BH760">
        <f>(AU760-AT760)/(AU760-BF760)</f>
        <v>0</v>
      </c>
      <c r="BI760">
        <f>(AO760-AU760)/(AO760-BF760)</f>
        <v>0</v>
      </c>
      <c r="BJ760">
        <f>(AU760-AT760)/(AU760-AN760)</f>
        <v>0</v>
      </c>
      <c r="BK760">
        <f>(AO760-AU760)/(AO760-AN760)</f>
        <v>0</v>
      </c>
      <c r="BL760">
        <f>(BH760*BF760/AT760)</f>
        <v>0</v>
      </c>
      <c r="BM760">
        <f>(1-BL760)</f>
        <v>0</v>
      </c>
      <c r="BN760">
        <f>$B$11*CL760+$C$11*CM760+$F$11*CN760*(1-CQ760)</f>
        <v>0</v>
      </c>
      <c r="BO760">
        <f>BN760*BP760</f>
        <v>0</v>
      </c>
      <c r="BP760">
        <f>($B$11*$D$9+$C$11*$D$9+$F$11*((DA760+CS760)/MAX(DA760+CS760+DB760, 0.1)*$I$9+DB760/MAX(DA760+CS760+DB760, 0.1)*$J$9))/($B$11+$C$11+$F$11)</f>
        <v>0</v>
      </c>
      <c r="BQ760">
        <f>($B$11*$K$9+$C$11*$K$9+$F$11*((DA760+CS760)/MAX(DA760+CS760+DB760, 0.1)*$P$9+DB760/MAX(DA760+CS760+DB760, 0.1)*$Q$9))/($B$11+$C$11+$F$11)</f>
        <v>0</v>
      </c>
      <c r="BR760">
        <v>6</v>
      </c>
      <c r="BS760">
        <v>0.5</v>
      </c>
      <c r="BT760" t="s">
        <v>293</v>
      </c>
      <c r="BU760">
        <v>2</v>
      </c>
      <c r="BV760">
        <v>1626127799.6</v>
      </c>
      <c r="BW760">
        <v>400.784333333333</v>
      </c>
      <c r="BX760">
        <v>420.016333333333</v>
      </c>
      <c r="BY760">
        <v>24.6055666666667</v>
      </c>
      <c r="BZ760">
        <v>16.1538666666667</v>
      </c>
      <c r="CA760">
        <v>398.656666666667</v>
      </c>
      <c r="CB760">
        <v>24.4676666666667</v>
      </c>
      <c r="CC760">
        <v>900.039</v>
      </c>
      <c r="CD760">
        <v>100.772666666667</v>
      </c>
      <c r="CE760">
        <v>0.114702666666667</v>
      </c>
      <c r="CF760">
        <v>39.2634666666667</v>
      </c>
      <c r="CG760">
        <v>36.3327333333333</v>
      </c>
      <c r="CH760">
        <v>999.9</v>
      </c>
      <c r="CI760">
        <v>0</v>
      </c>
      <c r="CJ760">
        <v>0</v>
      </c>
      <c r="CK760">
        <v>10013.5333333333</v>
      </c>
      <c r="CL760">
        <v>0</v>
      </c>
      <c r="CM760">
        <v>0.221023</v>
      </c>
      <c r="CN760">
        <v>1459.99</v>
      </c>
      <c r="CO760">
        <v>0.973002</v>
      </c>
      <c r="CP760">
        <v>0.0269982</v>
      </c>
      <c r="CQ760">
        <v>0</v>
      </c>
      <c r="CR760">
        <v>869.916</v>
      </c>
      <c r="CS760">
        <v>4.99999</v>
      </c>
      <c r="CT760">
        <v>12863.6</v>
      </c>
      <c r="CU760">
        <v>12728.2666666667</v>
      </c>
      <c r="CV760">
        <v>42.875</v>
      </c>
      <c r="CW760">
        <v>43.875</v>
      </c>
      <c r="CX760">
        <v>43.5413333333333</v>
      </c>
      <c r="CY760">
        <v>43.729</v>
      </c>
      <c r="CZ760">
        <v>45.875</v>
      </c>
      <c r="DA760">
        <v>1415.71</v>
      </c>
      <c r="DB760">
        <v>39.28</v>
      </c>
      <c r="DC760">
        <v>0</v>
      </c>
      <c r="DD760">
        <v>1626127809.7</v>
      </c>
      <c r="DE760">
        <v>0</v>
      </c>
      <c r="DF760">
        <v>870.231</v>
      </c>
      <c r="DG760">
        <v>-3.32287180509615</v>
      </c>
      <c r="DH760">
        <v>-48.2461538740494</v>
      </c>
      <c r="DI760">
        <v>12868.8692307692</v>
      </c>
      <c r="DJ760">
        <v>15</v>
      </c>
      <c r="DK760">
        <v>1626126261</v>
      </c>
      <c r="DL760" t="s">
        <v>294</v>
      </c>
      <c r="DM760">
        <v>1626126255</v>
      </c>
      <c r="DN760">
        <v>1626126261</v>
      </c>
      <c r="DO760">
        <v>7</v>
      </c>
      <c r="DP760">
        <v>0.339</v>
      </c>
      <c r="DQ760">
        <v>0.02</v>
      </c>
      <c r="DR760">
        <v>2.158</v>
      </c>
      <c r="DS760">
        <v>-0.064</v>
      </c>
      <c r="DT760">
        <v>420</v>
      </c>
      <c r="DU760">
        <v>4</v>
      </c>
      <c r="DV760">
        <v>0.09</v>
      </c>
      <c r="DW760">
        <v>0.05</v>
      </c>
      <c r="DX760">
        <v>-19.1804975609756</v>
      </c>
      <c r="DY760">
        <v>-0.202651567944303</v>
      </c>
      <c r="DZ760">
        <v>0.0308542639485575</v>
      </c>
      <c r="EA760">
        <v>1</v>
      </c>
      <c r="EB760">
        <v>870.443485714286</v>
      </c>
      <c r="EC760">
        <v>-3.87461448140917</v>
      </c>
      <c r="ED760">
        <v>0.445611962613762</v>
      </c>
      <c r="EE760">
        <v>1</v>
      </c>
      <c r="EF760">
        <v>8.3881243902439</v>
      </c>
      <c r="EG760">
        <v>0.357922160278765</v>
      </c>
      <c r="EH760">
        <v>0.0360919182257409</v>
      </c>
      <c r="EI760">
        <v>0</v>
      </c>
      <c r="EJ760">
        <v>2</v>
      </c>
      <c r="EK760">
        <v>3</v>
      </c>
      <c r="EL760" t="s">
        <v>340</v>
      </c>
      <c r="EM760">
        <v>100</v>
      </c>
      <c r="EN760">
        <v>100</v>
      </c>
      <c r="EO760">
        <v>2.128</v>
      </c>
      <c r="EP760">
        <v>0.1379</v>
      </c>
      <c r="EQ760">
        <v>1.36772170046793</v>
      </c>
      <c r="ER760">
        <v>0.00225868272383977</v>
      </c>
      <c r="ES760">
        <v>-9.96746185667655e-07</v>
      </c>
      <c r="ET760">
        <v>2.83711317370827e-10</v>
      </c>
      <c r="EU760">
        <v>-0.063082517618382</v>
      </c>
      <c r="EV760">
        <v>-0.00217948432402501</v>
      </c>
      <c r="EW760">
        <v>0.000453263451741206</v>
      </c>
      <c r="EX760">
        <v>-1.16319206543697e-06</v>
      </c>
      <c r="EY760">
        <v>-2</v>
      </c>
      <c r="EZ760">
        <v>2196</v>
      </c>
      <c r="FA760">
        <v>1</v>
      </c>
      <c r="FB760">
        <v>25</v>
      </c>
      <c r="FC760">
        <v>25.8</v>
      </c>
      <c r="FD760">
        <v>25.7</v>
      </c>
      <c r="FE760">
        <v>18</v>
      </c>
      <c r="FF760">
        <v>954.735</v>
      </c>
      <c r="FG760">
        <v>444.297</v>
      </c>
      <c r="FH760">
        <v>48.034</v>
      </c>
      <c r="FI760">
        <v>26.648</v>
      </c>
      <c r="FJ760">
        <v>30.0007</v>
      </c>
      <c r="FK760">
        <v>26.3329</v>
      </c>
      <c r="FL760">
        <v>26.3221</v>
      </c>
      <c r="FM760">
        <v>25.5749</v>
      </c>
      <c r="FN760">
        <v>12.7025</v>
      </c>
      <c r="FO760">
        <v>4.21846</v>
      </c>
      <c r="FP760">
        <v>47.5</v>
      </c>
      <c r="FQ760">
        <v>420</v>
      </c>
      <c r="FR760">
        <v>16.2442</v>
      </c>
      <c r="FS760">
        <v>101.323</v>
      </c>
      <c r="FT760">
        <v>101.915</v>
      </c>
    </row>
    <row r="761" spans="1:176">
      <c r="A761">
        <v>745</v>
      </c>
      <c r="B761">
        <v>1626127802.6</v>
      </c>
      <c r="C761">
        <v>1488.09999990463</v>
      </c>
      <c r="D761" t="s">
        <v>1784</v>
      </c>
      <c r="E761" t="s">
        <v>1785</v>
      </c>
      <c r="F761">
        <v>1</v>
      </c>
      <c r="I761">
        <v>1626127801.6</v>
      </c>
      <c r="J761">
        <f>(K761)/1000</f>
        <v>0</v>
      </c>
      <c r="K761">
        <f>1000*CC761*AI761*(BY761-BZ761)/(100*BR761*(1000-AI761*BY761))</f>
        <v>0</v>
      </c>
      <c r="L761">
        <f>CC761*AI761*(BX761-BW761*(1000-AI761*BZ761)/(1000-AI761*BY761))/(100*BR761)</f>
        <v>0</v>
      </c>
      <c r="M761">
        <f>BW761 - IF(AI761&gt;1, L761*BR761*100.0/(AK761*CK761), 0)</f>
        <v>0</v>
      </c>
      <c r="N761">
        <f>((T761-J761/2)*M761-L761)/(T761+J761/2)</f>
        <v>0</v>
      </c>
      <c r="O761">
        <f>N761*(CD761+CE761)/1000.0</f>
        <v>0</v>
      </c>
      <c r="P761">
        <f>(BW761 - IF(AI761&gt;1, L761*BR761*100.0/(AK761*CK761), 0))*(CD761+CE761)/1000.0</f>
        <v>0</v>
      </c>
      <c r="Q761">
        <f>2.0/((1/S761-1/R761)+SIGN(S761)*SQRT((1/S761-1/R761)*(1/S761-1/R761) + 4*BS761/((BS761+1)*(BS761+1))*(2*1/S761*1/R761-1/R761*1/R761)))</f>
        <v>0</v>
      </c>
      <c r="R761">
        <f>IF(LEFT(BT761,1)&lt;&gt;"0",IF(LEFT(BT761,1)="1",3.0,BU761),$D$5+$E$5*(CK761*CD761/($K$5*1000))+$F$5*(CK761*CD761/($K$5*1000))*MAX(MIN(BR761,$J$5),$I$5)*MAX(MIN(BR761,$J$5),$I$5)+$G$5*MAX(MIN(BR761,$J$5),$I$5)*(CK761*CD761/($K$5*1000))+$H$5*(CK761*CD761/($K$5*1000))*(CK761*CD761/($K$5*1000)))</f>
        <v>0</v>
      </c>
      <c r="S761">
        <f>J761*(1000-(1000*0.61365*exp(17.502*W761/(240.97+W761))/(CD761+CE761)+BY761)/2)/(1000*0.61365*exp(17.502*W761/(240.97+W761))/(CD761+CE761)-BY761)</f>
        <v>0</v>
      </c>
      <c r="T761">
        <f>1/((BS761+1)/(Q761/1.6)+1/(R761/1.37)) + BS761/((BS761+1)/(Q761/1.6) + BS761/(R761/1.37))</f>
        <v>0</v>
      </c>
      <c r="U761">
        <f>(BN761*BQ761)</f>
        <v>0</v>
      </c>
      <c r="V761">
        <f>(CF761+(U761+2*0.95*5.67E-8*(((CF761+$B$7)+273)^4-(CF761+273)^4)-44100*J761)/(1.84*29.3*R761+8*0.95*5.67E-8*(CF761+273)^3))</f>
        <v>0</v>
      </c>
      <c r="W761">
        <f>($C$7*CG761+$D$7*CH761+$E$7*V761)</f>
        <v>0</v>
      </c>
      <c r="X761">
        <f>0.61365*exp(17.502*W761/(240.97+W761))</f>
        <v>0</v>
      </c>
      <c r="Y761">
        <f>(Z761/AA761*100)</f>
        <v>0</v>
      </c>
      <c r="Z761">
        <f>BY761*(CD761+CE761)/1000</f>
        <v>0</v>
      </c>
      <c r="AA761">
        <f>0.61365*exp(17.502*CF761/(240.97+CF761))</f>
        <v>0</v>
      </c>
      <c r="AB761">
        <f>(X761-BY761*(CD761+CE761)/1000)</f>
        <v>0</v>
      </c>
      <c r="AC761">
        <f>(-J761*44100)</f>
        <v>0</v>
      </c>
      <c r="AD761">
        <f>2*29.3*R761*0.92*(CF761-W761)</f>
        <v>0</v>
      </c>
      <c r="AE761">
        <f>2*0.95*5.67E-8*(((CF761+$B$7)+273)^4-(W761+273)^4)</f>
        <v>0</v>
      </c>
      <c r="AF761">
        <f>U761+AE761+AC761+AD761</f>
        <v>0</v>
      </c>
      <c r="AG761">
        <v>3</v>
      </c>
      <c r="AH761">
        <v>0</v>
      </c>
      <c r="AI761">
        <f>IF(AG761*$H$13&gt;=AK761,1.0,(AK761/(AK761-AG761*$H$13)))</f>
        <v>0</v>
      </c>
      <c r="AJ761">
        <f>(AI761-1)*100</f>
        <v>0</v>
      </c>
      <c r="AK761">
        <f>MAX(0,($B$13+$C$13*CK761)/(1+$D$13*CK761)*CD761/(CF761+273)*$E$13)</f>
        <v>0</v>
      </c>
      <c r="AL761" t="s">
        <v>292</v>
      </c>
      <c r="AM761" t="s">
        <v>292</v>
      </c>
      <c r="AN761">
        <v>0</v>
      </c>
      <c r="AO761">
        <v>0</v>
      </c>
      <c r="AP761">
        <f>1-AN761/AO761</f>
        <v>0</v>
      </c>
      <c r="AQ761">
        <v>0</v>
      </c>
      <c r="AR761" t="s">
        <v>292</v>
      </c>
      <c r="AS761" t="s">
        <v>292</v>
      </c>
      <c r="AT761">
        <v>0</v>
      </c>
      <c r="AU761">
        <v>0</v>
      </c>
      <c r="AV761">
        <f>1-AT761/AU761</f>
        <v>0</v>
      </c>
      <c r="AW761">
        <v>0.5</v>
      </c>
      <c r="AX761">
        <f>BO761</f>
        <v>0</v>
      </c>
      <c r="AY761">
        <f>L761</f>
        <v>0</v>
      </c>
      <c r="AZ761">
        <f>AV761*AW761*AX761</f>
        <v>0</v>
      </c>
      <c r="BA761">
        <f>(AY761-AQ761)/AX761</f>
        <v>0</v>
      </c>
      <c r="BB761">
        <f>(AO761-AU761)/AU761</f>
        <v>0</v>
      </c>
      <c r="BC761">
        <f>AN761/(AP761+AN761/AU761)</f>
        <v>0</v>
      </c>
      <c r="BD761" t="s">
        <v>292</v>
      </c>
      <c r="BE761">
        <v>0</v>
      </c>
      <c r="BF761">
        <f>IF(BE761&lt;&gt;0, BE761, BC761)</f>
        <v>0</v>
      </c>
      <c r="BG761">
        <f>1-BF761/AU761</f>
        <v>0</v>
      </c>
      <c r="BH761">
        <f>(AU761-AT761)/(AU761-BF761)</f>
        <v>0</v>
      </c>
      <c r="BI761">
        <f>(AO761-AU761)/(AO761-BF761)</f>
        <v>0</v>
      </c>
      <c r="BJ761">
        <f>(AU761-AT761)/(AU761-AN761)</f>
        <v>0</v>
      </c>
      <c r="BK761">
        <f>(AO761-AU761)/(AO761-AN761)</f>
        <v>0</v>
      </c>
      <c r="BL761">
        <f>(BH761*BF761/AT761)</f>
        <v>0</v>
      </c>
      <c r="BM761">
        <f>(1-BL761)</f>
        <v>0</v>
      </c>
      <c r="BN761">
        <f>$B$11*CL761+$C$11*CM761+$F$11*CN761*(1-CQ761)</f>
        <v>0</v>
      </c>
      <c r="BO761">
        <f>BN761*BP761</f>
        <v>0</v>
      </c>
      <c r="BP761">
        <f>($B$11*$D$9+$C$11*$D$9+$F$11*((DA761+CS761)/MAX(DA761+CS761+DB761, 0.1)*$I$9+DB761/MAX(DA761+CS761+DB761, 0.1)*$J$9))/($B$11+$C$11+$F$11)</f>
        <v>0</v>
      </c>
      <c r="BQ761">
        <f>($B$11*$K$9+$C$11*$K$9+$F$11*((DA761+CS761)/MAX(DA761+CS761+DB761, 0.1)*$P$9+DB761/MAX(DA761+CS761+DB761, 0.1)*$Q$9))/($B$11+$C$11+$F$11)</f>
        <v>0</v>
      </c>
      <c r="BR761">
        <v>6</v>
      </c>
      <c r="BS761">
        <v>0.5</v>
      </c>
      <c r="BT761" t="s">
        <v>293</v>
      </c>
      <c r="BU761">
        <v>2</v>
      </c>
      <c r="BV761">
        <v>1626127801.6</v>
      </c>
      <c r="BW761">
        <v>400.798666666667</v>
      </c>
      <c r="BX761">
        <v>420.033333333333</v>
      </c>
      <c r="BY761">
        <v>24.6172666666667</v>
      </c>
      <c r="BZ761">
        <v>16.1541666666667</v>
      </c>
      <c r="CA761">
        <v>398.670666666667</v>
      </c>
      <c r="CB761">
        <v>24.4791666666667</v>
      </c>
      <c r="CC761">
        <v>899.982333333333</v>
      </c>
      <c r="CD761">
        <v>100.771666666667</v>
      </c>
      <c r="CE761">
        <v>0.114362333333333</v>
      </c>
      <c r="CF761">
        <v>39.2777333333333</v>
      </c>
      <c r="CG761">
        <v>36.3343</v>
      </c>
      <c r="CH761">
        <v>999.9</v>
      </c>
      <c r="CI761">
        <v>0</v>
      </c>
      <c r="CJ761">
        <v>0</v>
      </c>
      <c r="CK761">
        <v>9993.95333333333</v>
      </c>
      <c r="CL761">
        <v>0</v>
      </c>
      <c r="CM761">
        <v>0.221023</v>
      </c>
      <c r="CN761">
        <v>1459.98666666667</v>
      </c>
      <c r="CO761">
        <v>0.973002</v>
      </c>
      <c r="CP761">
        <v>0.0269982</v>
      </c>
      <c r="CQ761">
        <v>0</v>
      </c>
      <c r="CR761">
        <v>869.674</v>
      </c>
      <c r="CS761">
        <v>4.99999</v>
      </c>
      <c r="CT761">
        <v>12861.9666666667</v>
      </c>
      <c r="CU761">
        <v>12728.2</v>
      </c>
      <c r="CV761">
        <v>42.875</v>
      </c>
      <c r="CW761">
        <v>43.854</v>
      </c>
      <c r="CX761">
        <v>43.5</v>
      </c>
      <c r="CY761">
        <v>43.75</v>
      </c>
      <c r="CZ761">
        <v>45.875</v>
      </c>
      <c r="DA761">
        <v>1415.70666666667</v>
      </c>
      <c r="DB761">
        <v>39.28</v>
      </c>
      <c r="DC761">
        <v>0</v>
      </c>
      <c r="DD761">
        <v>1626127812.1</v>
      </c>
      <c r="DE761">
        <v>0</v>
      </c>
      <c r="DF761">
        <v>870.111807692308</v>
      </c>
      <c r="DG761">
        <v>-3.79770941218513</v>
      </c>
      <c r="DH761">
        <v>-47.6136752099015</v>
      </c>
      <c r="DI761">
        <v>12866.95</v>
      </c>
      <c r="DJ761">
        <v>15</v>
      </c>
      <c r="DK761">
        <v>1626126261</v>
      </c>
      <c r="DL761" t="s">
        <v>294</v>
      </c>
      <c r="DM761">
        <v>1626126255</v>
      </c>
      <c r="DN761">
        <v>1626126261</v>
      </c>
      <c r="DO761">
        <v>7</v>
      </c>
      <c r="DP761">
        <v>0.339</v>
      </c>
      <c r="DQ761">
        <v>0.02</v>
      </c>
      <c r="DR761">
        <v>2.158</v>
      </c>
      <c r="DS761">
        <v>-0.064</v>
      </c>
      <c r="DT761">
        <v>420</v>
      </c>
      <c r="DU761">
        <v>4</v>
      </c>
      <c r="DV761">
        <v>0.09</v>
      </c>
      <c r="DW761">
        <v>0.05</v>
      </c>
      <c r="DX761">
        <v>-19.1868268292683</v>
      </c>
      <c r="DY761">
        <v>-0.261250871080146</v>
      </c>
      <c r="DZ761">
        <v>0.034082725932936</v>
      </c>
      <c r="EA761">
        <v>1</v>
      </c>
      <c r="EB761">
        <v>870.302454545455</v>
      </c>
      <c r="EC761">
        <v>-3.61305163525661</v>
      </c>
      <c r="ED761">
        <v>0.408970851069843</v>
      </c>
      <c r="EE761">
        <v>1</v>
      </c>
      <c r="EF761">
        <v>8.39988024390244</v>
      </c>
      <c r="EG761">
        <v>0.370228013937274</v>
      </c>
      <c r="EH761">
        <v>0.0372422839602335</v>
      </c>
      <c r="EI761">
        <v>0</v>
      </c>
      <c r="EJ761">
        <v>2</v>
      </c>
      <c r="EK761">
        <v>3</v>
      </c>
      <c r="EL761" t="s">
        <v>340</v>
      </c>
      <c r="EM761">
        <v>100</v>
      </c>
      <c r="EN761">
        <v>100</v>
      </c>
      <c r="EO761">
        <v>2.128</v>
      </c>
      <c r="EP761">
        <v>0.1383</v>
      </c>
      <c r="EQ761">
        <v>1.36772170046793</v>
      </c>
      <c r="ER761">
        <v>0.00225868272383977</v>
      </c>
      <c r="ES761">
        <v>-9.96746185667655e-07</v>
      </c>
      <c r="ET761">
        <v>2.83711317370827e-10</v>
      </c>
      <c r="EU761">
        <v>-0.063082517618382</v>
      </c>
      <c r="EV761">
        <v>-0.00217948432402501</v>
      </c>
      <c r="EW761">
        <v>0.000453263451741206</v>
      </c>
      <c r="EX761">
        <v>-1.16319206543697e-06</v>
      </c>
      <c r="EY761">
        <v>-2</v>
      </c>
      <c r="EZ761">
        <v>2196</v>
      </c>
      <c r="FA761">
        <v>1</v>
      </c>
      <c r="FB761">
        <v>25</v>
      </c>
      <c r="FC761">
        <v>25.8</v>
      </c>
      <c r="FD761">
        <v>25.7</v>
      </c>
      <c r="FE761">
        <v>18</v>
      </c>
      <c r="FF761">
        <v>954.944</v>
      </c>
      <c r="FG761">
        <v>444.427</v>
      </c>
      <c r="FH761">
        <v>48.0505</v>
      </c>
      <c r="FI761">
        <v>26.6514</v>
      </c>
      <c r="FJ761">
        <v>30.0007</v>
      </c>
      <c r="FK761">
        <v>26.3359</v>
      </c>
      <c r="FL761">
        <v>26.3249</v>
      </c>
      <c r="FM761">
        <v>25.5747</v>
      </c>
      <c r="FN761">
        <v>12.4081</v>
      </c>
      <c r="FO761">
        <v>4.21846</v>
      </c>
      <c r="FP761">
        <v>47.5</v>
      </c>
      <c r="FQ761">
        <v>420</v>
      </c>
      <c r="FR761">
        <v>16.2498</v>
      </c>
      <c r="FS761">
        <v>101.322</v>
      </c>
      <c r="FT761">
        <v>101.914</v>
      </c>
    </row>
    <row r="762" spans="1:176">
      <c r="A762">
        <v>746</v>
      </c>
      <c r="B762">
        <v>1626127804.6</v>
      </c>
      <c r="C762">
        <v>1490.09999990463</v>
      </c>
      <c r="D762" t="s">
        <v>1786</v>
      </c>
      <c r="E762" t="s">
        <v>1787</v>
      </c>
      <c r="F762">
        <v>1</v>
      </c>
      <c r="I762">
        <v>1626127803.6</v>
      </c>
      <c r="J762">
        <f>(K762)/1000</f>
        <v>0</v>
      </c>
      <c r="K762">
        <f>1000*CC762*AI762*(BY762-BZ762)/(100*BR762*(1000-AI762*BY762))</f>
        <v>0</v>
      </c>
      <c r="L762">
        <f>CC762*AI762*(BX762-BW762*(1000-AI762*BZ762)/(1000-AI762*BY762))/(100*BR762)</f>
        <v>0</v>
      </c>
      <c r="M762">
        <f>BW762 - IF(AI762&gt;1, L762*BR762*100.0/(AK762*CK762), 0)</f>
        <v>0</v>
      </c>
      <c r="N762">
        <f>((T762-J762/2)*M762-L762)/(T762+J762/2)</f>
        <v>0</v>
      </c>
      <c r="O762">
        <f>N762*(CD762+CE762)/1000.0</f>
        <v>0</v>
      </c>
      <c r="P762">
        <f>(BW762 - IF(AI762&gt;1, L762*BR762*100.0/(AK762*CK762), 0))*(CD762+CE762)/1000.0</f>
        <v>0</v>
      </c>
      <c r="Q762">
        <f>2.0/((1/S762-1/R762)+SIGN(S762)*SQRT((1/S762-1/R762)*(1/S762-1/R762) + 4*BS762/((BS762+1)*(BS762+1))*(2*1/S762*1/R762-1/R762*1/R762)))</f>
        <v>0</v>
      </c>
      <c r="R762">
        <f>IF(LEFT(BT762,1)&lt;&gt;"0",IF(LEFT(BT762,1)="1",3.0,BU762),$D$5+$E$5*(CK762*CD762/($K$5*1000))+$F$5*(CK762*CD762/($K$5*1000))*MAX(MIN(BR762,$J$5),$I$5)*MAX(MIN(BR762,$J$5),$I$5)+$G$5*MAX(MIN(BR762,$J$5),$I$5)*(CK762*CD762/($K$5*1000))+$H$5*(CK762*CD762/($K$5*1000))*(CK762*CD762/($K$5*1000)))</f>
        <v>0</v>
      </c>
      <c r="S762">
        <f>J762*(1000-(1000*0.61365*exp(17.502*W762/(240.97+W762))/(CD762+CE762)+BY762)/2)/(1000*0.61365*exp(17.502*W762/(240.97+W762))/(CD762+CE762)-BY762)</f>
        <v>0</v>
      </c>
      <c r="T762">
        <f>1/((BS762+1)/(Q762/1.6)+1/(R762/1.37)) + BS762/((BS762+1)/(Q762/1.6) + BS762/(R762/1.37))</f>
        <v>0</v>
      </c>
      <c r="U762">
        <f>(BN762*BQ762)</f>
        <v>0</v>
      </c>
      <c r="V762">
        <f>(CF762+(U762+2*0.95*5.67E-8*(((CF762+$B$7)+273)^4-(CF762+273)^4)-44100*J762)/(1.84*29.3*R762+8*0.95*5.67E-8*(CF762+273)^3))</f>
        <v>0</v>
      </c>
      <c r="W762">
        <f>($C$7*CG762+$D$7*CH762+$E$7*V762)</f>
        <v>0</v>
      </c>
      <c r="X762">
        <f>0.61365*exp(17.502*W762/(240.97+W762))</f>
        <v>0</v>
      </c>
      <c r="Y762">
        <f>(Z762/AA762*100)</f>
        <v>0</v>
      </c>
      <c r="Z762">
        <f>BY762*(CD762+CE762)/1000</f>
        <v>0</v>
      </c>
      <c r="AA762">
        <f>0.61365*exp(17.502*CF762/(240.97+CF762))</f>
        <v>0</v>
      </c>
      <c r="AB762">
        <f>(X762-BY762*(CD762+CE762)/1000)</f>
        <v>0</v>
      </c>
      <c r="AC762">
        <f>(-J762*44100)</f>
        <v>0</v>
      </c>
      <c r="AD762">
        <f>2*29.3*R762*0.92*(CF762-W762)</f>
        <v>0</v>
      </c>
      <c r="AE762">
        <f>2*0.95*5.67E-8*(((CF762+$B$7)+273)^4-(W762+273)^4)</f>
        <v>0</v>
      </c>
      <c r="AF762">
        <f>U762+AE762+AC762+AD762</f>
        <v>0</v>
      </c>
      <c r="AG762">
        <v>3</v>
      </c>
      <c r="AH762">
        <v>0</v>
      </c>
      <c r="AI762">
        <f>IF(AG762*$H$13&gt;=AK762,1.0,(AK762/(AK762-AG762*$H$13)))</f>
        <v>0</v>
      </c>
      <c r="AJ762">
        <f>(AI762-1)*100</f>
        <v>0</v>
      </c>
      <c r="AK762">
        <f>MAX(0,($B$13+$C$13*CK762)/(1+$D$13*CK762)*CD762/(CF762+273)*$E$13)</f>
        <v>0</v>
      </c>
      <c r="AL762" t="s">
        <v>292</v>
      </c>
      <c r="AM762" t="s">
        <v>292</v>
      </c>
      <c r="AN762">
        <v>0</v>
      </c>
      <c r="AO762">
        <v>0</v>
      </c>
      <c r="AP762">
        <f>1-AN762/AO762</f>
        <v>0</v>
      </c>
      <c r="AQ762">
        <v>0</v>
      </c>
      <c r="AR762" t="s">
        <v>292</v>
      </c>
      <c r="AS762" t="s">
        <v>292</v>
      </c>
      <c r="AT762">
        <v>0</v>
      </c>
      <c r="AU762">
        <v>0</v>
      </c>
      <c r="AV762">
        <f>1-AT762/AU762</f>
        <v>0</v>
      </c>
      <c r="AW762">
        <v>0.5</v>
      </c>
      <c r="AX762">
        <f>BO762</f>
        <v>0</v>
      </c>
      <c r="AY762">
        <f>L762</f>
        <v>0</v>
      </c>
      <c r="AZ762">
        <f>AV762*AW762*AX762</f>
        <v>0</v>
      </c>
      <c r="BA762">
        <f>(AY762-AQ762)/AX762</f>
        <v>0</v>
      </c>
      <c r="BB762">
        <f>(AO762-AU762)/AU762</f>
        <v>0</v>
      </c>
      <c r="BC762">
        <f>AN762/(AP762+AN762/AU762)</f>
        <v>0</v>
      </c>
      <c r="BD762" t="s">
        <v>292</v>
      </c>
      <c r="BE762">
        <v>0</v>
      </c>
      <c r="BF762">
        <f>IF(BE762&lt;&gt;0, BE762, BC762)</f>
        <v>0</v>
      </c>
      <c r="BG762">
        <f>1-BF762/AU762</f>
        <v>0</v>
      </c>
      <c r="BH762">
        <f>(AU762-AT762)/(AU762-BF762)</f>
        <v>0</v>
      </c>
      <c r="BI762">
        <f>(AO762-AU762)/(AO762-BF762)</f>
        <v>0</v>
      </c>
      <c r="BJ762">
        <f>(AU762-AT762)/(AU762-AN762)</f>
        <v>0</v>
      </c>
      <c r="BK762">
        <f>(AO762-AU762)/(AO762-AN762)</f>
        <v>0</v>
      </c>
      <c r="BL762">
        <f>(BH762*BF762/AT762)</f>
        <v>0</v>
      </c>
      <c r="BM762">
        <f>(1-BL762)</f>
        <v>0</v>
      </c>
      <c r="BN762">
        <f>$B$11*CL762+$C$11*CM762+$F$11*CN762*(1-CQ762)</f>
        <v>0</v>
      </c>
      <c r="BO762">
        <f>BN762*BP762</f>
        <v>0</v>
      </c>
      <c r="BP762">
        <f>($B$11*$D$9+$C$11*$D$9+$F$11*((DA762+CS762)/MAX(DA762+CS762+DB762, 0.1)*$I$9+DB762/MAX(DA762+CS762+DB762, 0.1)*$J$9))/($B$11+$C$11+$F$11)</f>
        <v>0</v>
      </c>
      <c r="BQ762">
        <f>($B$11*$K$9+$C$11*$K$9+$F$11*((DA762+CS762)/MAX(DA762+CS762+DB762, 0.1)*$P$9+DB762/MAX(DA762+CS762+DB762, 0.1)*$Q$9))/($B$11+$C$11+$F$11)</f>
        <v>0</v>
      </c>
      <c r="BR762">
        <v>6</v>
      </c>
      <c r="BS762">
        <v>0.5</v>
      </c>
      <c r="BT762" t="s">
        <v>293</v>
      </c>
      <c r="BU762">
        <v>2</v>
      </c>
      <c r="BV762">
        <v>1626127803.6</v>
      </c>
      <c r="BW762">
        <v>400.767</v>
      </c>
      <c r="BX762">
        <v>420.011333333333</v>
      </c>
      <c r="BY762">
        <v>24.6342333333333</v>
      </c>
      <c r="BZ762">
        <v>16.1544</v>
      </c>
      <c r="CA762">
        <v>398.639333333333</v>
      </c>
      <c r="CB762">
        <v>24.4958333333333</v>
      </c>
      <c r="CC762">
        <v>900.004333333333</v>
      </c>
      <c r="CD762">
        <v>100.771333333333</v>
      </c>
      <c r="CE762">
        <v>0.114635333333333</v>
      </c>
      <c r="CF762">
        <v>39.2913</v>
      </c>
      <c r="CG762">
        <v>36.3420333333333</v>
      </c>
      <c r="CH762">
        <v>999.9</v>
      </c>
      <c r="CI762">
        <v>0</v>
      </c>
      <c r="CJ762">
        <v>0</v>
      </c>
      <c r="CK762">
        <v>9990.83333333333</v>
      </c>
      <c r="CL762">
        <v>0</v>
      </c>
      <c r="CM762">
        <v>0.221023</v>
      </c>
      <c r="CN762">
        <v>1459.98666666667</v>
      </c>
      <c r="CO762">
        <v>0.973002</v>
      </c>
      <c r="CP762">
        <v>0.0269982</v>
      </c>
      <c r="CQ762">
        <v>0</v>
      </c>
      <c r="CR762">
        <v>869.752333333333</v>
      </c>
      <c r="CS762">
        <v>4.99999</v>
      </c>
      <c r="CT762">
        <v>12860.6</v>
      </c>
      <c r="CU762">
        <v>12728.2333333333</v>
      </c>
      <c r="CV762">
        <v>42.875</v>
      </c>
      <c r="CW762">
        <v>43.875</v>
      </c>
      <c r="CX762">
        <v>43.5</v>
      </c>
      <c r="CY762">
        <v>43.75</v>
      </c>
      <c r="CZ762">
        <v>45.875</v>
      </c>
      <c r="DA762">
        <v>1415.70666666667</v>
      </c>
      <c r="DB762">
        <v>39.28</v>
      </c>
      <c r="DC762">
        <v>0</v>
      </c>
      <c r="DD762">
        <v>1626127813.9</v>
      </c>
      <c r="DE762">
        <v>0</v>
      </c>
      <c r="DF762">
        <v>869.95532</v>
      </c>
      <c r="DG762">
        <v>-2.83223078064712</v>
      </c>
      <c r="DH762">
        <v>-47.8538460772038</v>
      </c>
      <c r="DI762">
        <v>12865.296</v>
      </c>
      <c r="DJ762">
        <v>15</v>
      </c>
      <c r="DK762">
        <v>1626126261</v>
      </c>
      <c r="DL762" t="s">
        <v>294</v>
      </c>
      <c r="DM762">
        <v>1626126255</v>
      </c>
      <c r="DN762">
        <v>1626126261</v>
      </c>
      <c r="DO762">
        <v>7</v>
      </c>
      <c r="DP762">
        <v>0.339</v>
      </c>
      <c r="DQ762">
        <v>0.02</v>
      </c>
      <c r="DR762">
        <v>2.158</v>
      </c>
      <c r="DS762">
        <v>-0.064</v>
      </c>
      <c r="DT762">
        <v>420</v>
      </c>
      <c r="DU762">
        <v>4</v>
      </c>
      <c r="DV762">
        <v>0.09</v>
      </c>
      <c r="DW762">
        <v>0.05</v>
      </c>
      <c r="DX762">
        <v>-19.1928414634146</v>
      </c>
      <c r="DY762">
        <v>-0.342171428571391</v>
      </c>
      <c r="DZ762">
        <v>0.0380123726687402</v>
      </c>
      <c r="EA762">
        <v>1</v>
      </c>
      <c r="EB762">
        <v>870.205060606061</v>
      </c>
      <c r="EC762">
        <v>-3.67309716883324</v>
      </c>
      <c r="ED762">
        <v>0.411395919264534</v>
      </c>
      <c r="EE762">
        <v>1</v>
      </c>
      <c r="EF762">
        <v>8.41176292682927</v>
      </c>
      <c r="EG762">
        <v>0.390710383275289</v>
      </c>
      <c r="EH762">
        <v>0.0391058948362759</v>
      </c>
      <c r="EI762">
        <v>0</v>
      </c>
      <c r="EJ762">
        <v>2</v>
      </c>
      <c r="EK762">
        <v>3</v>
      </c>
      <c r="EL762" t="s">
        <v>340</v>
      </c>
      <c r="EM762">
        <v>100</v>
      </c>
      <c r="EN762">
        <v>100</v>
      </c>
      <c r="EO762">
        <v>2.128</v>
      </c>
      <c r="EP762">
        <v>0.1386</v>
      </c>
      <c r="EQ762">
        <v>1.36772170046793</v>
      </c>
      <c r="ER762">
        <v>0.00225868272383977</v>
      </c>
      <c r="ES762">
        <v>-9.96746185667655e-07</v>
      </c>
      <c r="ET762">
        <v>2.83711317370827e-10</v>
      </c>
      <c r="EU762">
        <v>-0.063082517618382</v>
      </c>
      <c r="EV762">
        <v>-0.00217948432402501</v>
      </c>
      <c r="EW762">
        <v>0.000453263451741206</v>
      </c>
      <c r="EX762">
        <v>-1.16319206543697e-06</v>
      </c>
      <c r="EY762">
        <v>-2</v>
      </c>
      <c r="EZ762">
        <v>2196</v>
      </c>
      <c r="FA762">
        <v>1</v>
      </c>
      <c r="FB762">
        <v>25</v>
      </c>
      <c r="FC762">
        <v>25.8</v>
      </c>
      <c r="FD762">
        <v>25.7</v>
      </c>
      <c r="FE762">
        <v>18</v>
      </c>
      <c r="FF762">
        <v>955.045</v>
      </c>
      <c r="FG762">
        <v>444.434</v>
      </c>
      <c r="FH762">
        <v>48.0618</v>
      </c>
      <c r="FI762">
        <v>26.6542</v>
      </c>
      <c r="FJ762">
        <v>30.0004</v>
      </c>
      <c r="FK762">
        <v>26.3387</v>
      </c>
      <c r="FL762">
        <v>26.3276</v>
      </c>
      <c r="FM762">
        <v>25.5763</v>
      </c>
      <c r="FN762">
        <v>12.4081</v>
      </c>
      <c r="FO762">
        <v>4.59173</v>
      </c>
      <c r="FP762">
        <v>47.5</v>
      </c>
      <c r="FQ762">
        <v>420</v>
      </c>
      <c r="FR762">
        <v>16.2402</v>
      </c>
      <c r="FS762">
        <v>101.322</v>
      </c>
      <c r="FT762">
        <v>101.913</v>
      </c>
    </row>
    <row r="763" spans="1:176">
      <c r="A763">
        <v>747</v>
      </c>
      <c r="B763">
        <v>1626127806.6</v>
      </c>
      <c r="C763">
        <v>1492.09999990463</v>
      </c>
      <c r="D763" t="s">
        <v>1788</v>
      </c>
      <c r="E763" t="s">
        <v>1789</v>
      </c>
      <c r="F763">
        <v>1</v>
      </c>
      <c r="I763">
        <v>1626127805.6</v>
      </c>
      <c r="J763">
        <f>(K763)/1000</f>
        <v>0</v>
      </c>
      <c r="K763">
        <f>1000*CC763*AI763*(BY763-BZ763)/(100*BR763*(1000-AI763*BY763))</f>
        <v>0</v>
      </c>
      <c r="L763">
        <f>CC763*AI763*(BX763-BW763*(1000-AI763*BZ763)/(1000-AI763*BY763))/(100*BR763)</f>
        <v>0</v>
      </c>
      <c r="M763">
        <f>BW763 - IF(AI763&gt;1, L763*BR763*100.0/(AK763*CK763), 0)</f>
        <v>0</v>
      </c>
      <c r="N763">
        <f>((T763-J763/2)*M763-L763)/(T763+J763/2)</f>
        <v>0</v>
      </c>
      <c r="O763">
        <f>N763*(CD763+CE763)/1000.0</f>
        <v>0</v>
      </c>
      <c r="P763">
        <f>(BW763 - IF(AI763&gt;1, L763*BR763*100.0/(AK763*CK763), 0))*(CD763+CE763)/1000.0</f>
        <v>0</v>
      </c>
      <c r="Q763">
        <f>2.0/((1/S763-1/R763)+SIGN(S763)*SQRT((1/S763-1/R763)*(1/S763-1/R763) + 4*BS763/((BS763+1)*(BS763+1))*(2*1/S763*1/R763-1/R763*1/R763)))</f>
        <v>0</v>
      </c>
      <c r="R763">
        <f>IF(LEFT(BT763,1)&lt;&gt;"0",IF(LEFT(BT763,1)="1",3.0,BU763),$D$5+$E$5*(CK763*CD763/($K$5*1000))+$F$5*(CK763*CD763/($K$5*1000))*MAX(MIN(BR763,$J$5),$I$5)*MAX(MIN(BR763,$J$5),$I$5)+$G$5*MAX(MIN(BR763,$J$5),$I$5)*(CK763*CD763/($K$5*1000))+$H$5*(CK763*CD763/($K$5*1000))*(CK763*CD763/($K$5*1000)))</f>
        <v>0</v>
      </c>
      <c r="S763">
        <f>J763*(1000-(1000*0.61365*exp(17.502*W763/(240.97+W763))/(CD763+CE763)+BY763)/2)/(1000*0.61365*exp(17.502*W763/(240.97+W763))/(CD763+CE763)-BY763)</f>
        <v>0</v>
      </c>
      <c r="T763">
        <f>1/((BS763+1)/(Q763/1.6)+1/(R763/1.37)) + BS763/((BS763+1)/(Q763/1.6) + BS763/(R763/1.37))</f>
        <v>0</v>
      </c>
      <c r="U763">
        <f>(BN763*BQ763)</f>
        <v>0</v>
      </c>
      <c r="V763">
        <f>(CF763+(U763+2*0.95*5.67E-8*(((CF763+$B$7)+273)^4-(CF763+273)^4)-44100*J763)/(1.84*29.3*R763+8*0.95*5.67E-8*(CF763+273)^3))</f>
        <v>0</v>
      </c>
      <c r="W763">
        <f>($C$7*CG763+$D$7*CH763+$E$7*V763)</f>
        <v>0</v>
      </c>
      <c r="X763">
        <f>0.61365*exp(17.502*W763/(240.97+W763))</f>
        <v>0</v>
      </c>
      <c r="Y763">
        <f>(Z763/AA763*100)</f>
        <v>0</v>
      </c>
      <c r="Z763">
        <f>BY763*(CD763+CE763)/1000</f>
        <v>0</v>
      </c>
      <c r="AA763">
        <f>0.61365*exp(17.502*CF763/(240.97+CF763))</f>
        <v>0</v>
      </c>
      <c r="AB763">
        <f>(X763-BY763*(CD763+CE763)/1000)</f>
        <v>0</v>
      </c>
      <c r="AC763">
        <f>(-J763*44100)</f>
        <v>0</v>
      </c>
      <c r="AD763">
        <f>2*29.3*R763*0.92*(CF763-W763)</f>
        <v>0</v>
      </c>
      <c r="AE763">
        <f>2*0.95*5.67E-8*(((CF763+$B$7)+273)^4-(W763+273)^4)</f>
        <v>0</v>
      </c>
      <c r="AF763">
        <f>U763+AE763+AC763+AD763</f>
        <v>0</v>
      </c>
      <c r="AG763">
        <v>3</v>
      </c>
      <c r="AH763">
        <v>0</v>
      </c>
      <c r="AI763">
        <f>IF(AG763*$H$13&gt;=AK763,1.0,(AK763/(AK763-AG763*$H$13)))</f>
        <v>0</v>
      </c>
      <c r="AJ763">
        <f>(AI763-1)*100</f>
        <v>0</v>
      </c>
      <c r="AK763">
        <f>MAX(0,($B$13+$C$13*CK763)/(1+$D$13*CK763)*CD763/(CF763+273)*$E$13)</f>
        <v>0</v>
      </c>
      <c r="AL763" t="s">
        <v>292</v>
      </c>
      <c r="AM763" t="s">
        <v>292</v>
      </c>
      <c r="AN763">
        <v>0</v>
      </c>
      <c r="AO763">
        <v>0</v>
      </c>
      <c r="AP763">
        <f>1-AN763/AO763</f>
        <v>0</v>
      </c>
      <c r="AQ763">
        <v>0</v>
      </c>
      <c r="AR763" t="s">
        <v>292</v>
      </c>
      <c r="AS763" t="s">
        <v>292</v>
      </c>
      <c r="AT763">
        <v>0</v>
      </c>
      <c r="AU763">
        <v>0</v>
      </c>
      <c r="AV763">
        <f>1-AT763/AU763</f>
        <v>0</v>
      </c>
      <c r="AW763">
        <v>0.5</v>
      </c>
      <c r="AX763">
        <f>BO763</f>
        <v>0</v>
      </c>
      <c r="AY763">
        <f>L763</f>
        <v>0</v>
      </c>
      <c r="AZ763">
        <f>AV763*AW763*AX763</f>
        <v>0</v>
      </c>
      <c r="BA763">
        <f>(AY763-AQ763)/AX763</f>
        <v>0</v>
      </c>
      <c r="BB763">
        <f>(AO763-AU763)/AU763</f>
        <v>0</v>
      </c>
      <c r="BC763">
        <f>AN763/(AP763+AN763/AU763)</f>
        <v>0</v>
      </c>
      <c r="BD763" t="s">
        <v>292</v>
      </c>
      <c r="BE763">
        <v>0</v>
      </c>
      <c r="BF763">
        <f>IF(BE763&lt;&gt;0, BE763, BC763)</f>
        <v>0</v>
      </c>
      <c r="BG763">
        <f>1-BF763/AU763</f>
        <v>0</v>
      </c>
      <c r="BH763">
        <f>(AU763-AT763)/(AU763-BF763)</f>
        <v>0</v>
      </c>
      <c r="BI763">
        <f>(AO763-AU763)/(AO763-BF763)</f>
        <v>0</v>
      </c>
      <c r="BJ763">
        <f>(AU763-AT763)/(AU763-AN763)</f>
        <v>0</v>
      </c>
      <c r="BK763">
        <f>(AO763-AU763)/(AO763-AN763)</f>
        <v>0</v>
      </c>
      <c r="BL763">
        <f>(BH763*BF763/AT763)</f>
        <v>0</v>
      </c>
      <c r="BM763">
        <f>(1-BL763)</f>
        <v>0</v>
      </c>
      <c r="BN763">
        <f>$B$11*CL763+$C$11*CM763+$F$11*CN763*(1-CQ763)</f>
        <v>0</v>
      </c>
      <c r="BO763">
        <f>BN763*BP763</f>
        <v>0</v>
      </c>
      <c r="BP763">
        <f>($B$11*$D$9+$C$11*$D$9+$F$11*((DA763+CS763)/MAX(DA763+CS763+DB763, 0.1)*$I$9+DB763/MAX(DA763+CS763+DB763, 0.1)*$J$9))/($B$11+$C$11+$F$11)</f>
        <v>0</v>
      </c>
      <c r="BQ763">
        <f>($B$11*$K$9+$C$11*$K$9+$F$11*((DA763+CS763)/MAX(DA763+CS763+DB763, 0.1)*$P$9+DB763/MAX(DA763+CS763+DB763, 0.1)*$Q$9))/($B$11+$C$11+$F$11)</f>
        <v>0</v>
      </c>
      <c r="BR763">
        <v>6</v>
      </c>
      <c r="BS763">
        <v>0.5</v>
      </c>
      <c r="BT763" t="s">
        <v>293</v>
      </c>
      <c r="BU763">
        <v>2</v>
      </c>
      <c r="BV763">
        <v>1626127805.6</v>
      </c>
      <c r="BW763">
        <v>400.747666666667</v>
      </c>
      <c r="BX763">
        <v>419.977333333333</v>
      </c>
      <c r="BY763">
        <v>24.6538333333333</v>
      </c>
      <c r="BZ763">
        <v>16.1596666666667</v>
      </c>
      <c r="CA763">
        <v>398.620333333333</v>
      </c>
      <c r="CB763">
        <v>24.5150666666667</v>
      </c>
      <c r="CC763">
        <v>899.979</v>
      </c>
      <c r="CD763">
        <v>100.772</v>
      </c>
      <c r="CE763">
        <v>0.115161333333333</v>
      </c>
      <c r="CF763">
        <v>39.3009</v>
      </c>
      <c r="CG763">
        <v>36.3470333333333</v>
      </c>
      <c r="CH763">
        <v>999.9</v>
      </c>
      <c r="CI763">
        <v>0</v>
      </c>
      <c r="CJ763">
        <v>0</v>
      </c>
      <c r="CK763">
        <v>9972.50333333333</v>
      </c>
      <c r="CL763">
        <v>0</v>
      </c>
      <c r="CM763">
        <v>0.221023</v>
      </c>
      <c r="CN763">
        <v>1459.98</v>
      </c>
      <c r="CO763">
        <v>0.973002</v>
      </c>
      <c r="CP763">
        <v>0.0269982</v>
      </c>
      <c r="CQ763">
        <v>0</v>
      </c>
      <c r="CR763">
        <v>869.546</v>
      </c>
      <c r="CS763">
        <v>4.99999</v>
      </c>
      <c r="CT763">
        <v>12858.4333333333</v>
      </c>
      <c r="CU763">
        <v>12728.1666666667</v>
      </c>
      <c r="CV763">
        <v>42.875</v>
      </c>
      <c r="CW763">
        <v>43.875</v>
      </c>
      <c r="CX763">
        <v>43.562</v>
      </c>
      <c r="CY763">
        <v>43.729</v>
      </c>
      <c r="CZ763">
        <v>45.875</v>
      </c>
      <c r="DA763">
        <v>1415.7</v>
      </c>
      <c r="DB763">
        <v>39.28</v>
      </c>
      <c r="DC763">
        <v>0</v>
      </c>
      <c r="DD763">
        <v>1626127815.7</v>
      </c>
      <c r="DE763">
        <v>0</v>
      </c>
      <c r="DF763">
        <v>869.866653846154</v>
      </c>
      <c r="DG763">
        <v>-2.4958974483026</v>
      </c>
      <c r="DH763">
        <v>-47.7675213903549</v>
      </c>
      <c r="DI763">
        <v>12864.0615384615</v>
      </c>
      <c r="DJ763">
        <v>15</v>
      </c>
      <c r="DK763">
        <v>1626126261</v>
      </c>
      <c r="DL763" t="s">
        <v>294</v>
      </c>
      <c r="DM763">
        <v>1626126255</v>
      </c>
      <c r="DN763">
        <v>1626126261</v>
      </c>
      <c r="DO763">
        <v>7</v>
      </c>
      <c r="DP763">
        <v>0.339</v>
      </c>
      <c r="DQ763">
        <v>0.02</v>
      </c>
      <c r="DR763">
        <v>2.158</v>
      </c>
      <c r="DS763">
        <v>-0.064</v>
      </c>
      <c r="DT763">
        <v>420</v>
      </c>
      <c r="DU763">
        <v>4</v>
      </c>
      <c r="DV763">
        <v>0.09</v>
      </c>
      <c r="DW763">
        <v>0.05</v>
      </c>
      <c r="DX763">
        <v>-19.1993853658537</v>
      </c>
      <c r="DY763">
        <v>-0.363075261324064</v>
      </c>
      <c r="DZ763">
        <v>0.0389782088025028</v>
      </c>
      <c r="EA763">
        <v>1</v>
      </c>
      <c r="EB763">
        <v>870.087171428572</v>
      </c>
      <c r="EC763">
        <v>-3.24371037181974</v>
      </c>
      <c r="ED763">
        <v>0.383143948011664</v>
      </c>
      <c r="EE763">
        <v>1</v>
      </c>
      <c r="EF763">
        <v>8.42423682926829</v>
      </c>
      <c r="EG763">
        <v>0.420177491289207</v>
      </c>
      <c r="EH763">
        <v>0.0417568992657252</v>
      </c>
      <c r="EI763">
        <v>0</v>
      </c>
      <c r="EJ763">
        <v>2</v>
      </c>
      <c r="EK763">
        <v>3</v>
      </c>
      <c r="EL763" t="s">
        <v>340</v>
      </c>
      <c r="EM763">
        <v>100</v>
      </c>
      <c r="EN763">
        <v>100</v>
      </c>
      <c r="EO763">
        <v>2.128</v>
      </c>
      <c r="EP763">
        <v>0.1389</v>
      </c>
      <c r="EQ763">
        <v>1.36772170046793</v>
      </c>
      <c r="ER763">
        <v>0.00225868272383977</v>
      </c>
      <c r="ES763">
        <v>-9.96746185667655e-07</v>
      </c>
      <c r="ET763">
        <v>2.83711317370827e-10</v>
      </c>
      <c r="EU763">
        <v>-0.063082517618382</v>
      </c>
      <c r="EV763">
        <v>-0.00217948432402501</v>
      </c>
      <c r="EW763">
        <v>0.000453263451741206</v>
      </c>
      <c r="EX763">
        <v>-1.16319206543697e-06</v>
      </c>
      <c r="EY763">
        <v>-2</v>
      </c>
      <c r="EZ763">
        <v>2196</v>
      </c>
      <c r="FA763">
        <v>1</v>
      </c>
      <c r="FB763">
        <v>25</v>
      </c>
      <c r="FC763">
        <v>25.9</v>
      </c>
      <c r="FD763">
        <v>25.8</v>
      </c>
      <c r="FE763">
        <v>18</v>
      </c>
      <c r="FF763">
        <v>955.126</v>
      </c>
      <c r="FG763">
        <v>444.411</v>
      </c>
      <c r="FH763">
        <v>48.0297</v>
      </c>
      <c r="FI763">
        <v>26.6576</v>
      </c>
      <c r="FJ763">
        <v>30</v>
      </c>
      <c r="FK763">
        <v>26.3418</v>
      </c>
      <c r="FL763">
        <v>26.3303</v>
      </c>
      <c r="FM763">
        <v>25.5756</v>
      </c>
      <c r="FN763">
        <v>12.4081</v>
      </c>
      <c r="FO763">
        <v>4.59173</v>
      </c>
      <c r="FP763">
        <v>47.5</v>
      </c>
      <c r="FQ763">
        <v>420</v>
      </c>
      <c r="FR763">
        <v>16.2388</v>
      </c>
      <c r="FS763">
        <v>101.323</v>
      </c>
      <c r="FT763">
        <v>101.912</v>
      </c>
    </row>
    <row r="764" spans="1:176">
      <c r="A764">
        <v>748</v>
      </c>
      <c r="B764">
        <v>1626127808.6</v>
      </c>
      <c r="C764">
        <v>1494.09999990463</v>
      </c>
      <c r="D764" t="s">
        <v>1790</v>
      </c>
      <c r="E764" t="s">
        <v>1791</v>
      </c>
      <c r="F764">
        <v>1</v>
      </c>
      <c r="I764">
        <v>1626127807.6</v>
      </c>
      <c r="J764">
        <f>(K764)/1000</f>
        <v>0</v>
      </c>
      <c r="K764">
        <f>1000*CC764*AI764*(BY764-BZ764)/(100*BR764*(1000-AI764*BY764))</f>
        <v>0</v>
      </c>
      <c r="L764">
        <f>CC764*AI764*(BX764-BW764*(1000-AI764*BZ764)/(1000-AI764*BY764))/(100*BR764)</f>
        <v>0</v>
      </c>
      <c r="M764">
        <f>BW764 - IF(AI764&gt;1, L764*BR764*100.0/(AK764*CK764), 0)</f>
        <v>0</v>
      </c>
      <c r="N764">
        <f>((T764-J764/2)*M764-L764)/(T764+J764/2)</f>
        <v>0</v>
      </c>
      <c r="O764">
        <f>N764*(CD764+CE764)/1000.0</f>
        <v>0</v>
      </c>
      <c r="P764">
        <f>(BW764 - IF(AI764&gt;1, L764*BR764*100.0/(AK764*CK764), 0))*(CD764+CE764)/1000.0</f>
        <v>0</v>
      </c>
      <c r="Q764">
        <f>2.0/((1/S764-1/R764)+SIGN(S764)*SQRT((1/S764-1/R764)*(1/S764-1/R764) + 4*BS764/((BS764+1)*(BS764+1))*(2*1/S764*1/R764-1/R764*1/R764)))</f>
        <v>0</v>
      </c>
      <c r="R764">
        <f>IF(LEFT(BT764,1)&lt;&gt;"0",IF(LEFT(BT764,1)="1",3.0,BU764),$D$5+$E$5*(CK764*CD764/($K$5*1000))+$F$5*(CK764*CD764/($K$5*1000))*MAX(MIN(BR764,$J$5),$I$5)*MAX(MIN(BR764,$J$5),$I$5)+$G$5*MAX(MIN(BR764,$J$5),$I$5)*(CK764*CD764/($K$5*1000))+$H$5*(CK764*CD764/($K$5*1000))*(CK764*CD764/($K$5*1000)))</f>
        <v>0</v>
      </c>
      <c r="S764">
        <f>J764*(1000-(1000*0.61365*exp(17.502*W764/(240.97+W764))/(CD764+CE764)+BY764)/2)/(1000*0.61365*exp(17.502*W764/(240.97+W764))/(CD764+CE764)-BY764)</f>
        <v>0</v>
      </c>
      <c r="T764">
        <f>1/((BS764+1)/(Q764/1.6)+1/(R764/1.37)) + BS764/((BS764+1)/(Q764/1.6) + BS764/(R764/1.37))</f>
        <v>0</v>
      </c>
      <c r="U764">
        <f>(BN764*BQ764)</f>
        <v>0</v>
      </c>
      <c r="V764">
        <f>(CF764+(U764+2*0.95*5.67E-8*(((CF764+$B$7)+273)^4-(CF764+273)^4)-44100*J764)/(1.84*29.3*R764+8*0.95*5.67E-8*(CF764+273)^3))</f>
        <v>0</v>
      </c>
      <c r="W764">
        <f>($C$7*CG764+$D$7*CH764+$E$7*V764)</f>
        <v>0</v>
      </c>
      <c r="X764">
        <f>0.61365*exp(17.502*W764/(240.97+W764))</f>
        <v>0</v>
      </c>
      <c r="Y764">
        <f>(Z764/AA764*100)</f>
        <v>0</v>
      </c>
      <c r="Z764">
        <f>BY764*(CD764+CE764)/1000</f>
        <v>0</v>
      </c>
      <c r="AA764">
        <f>0.61365*exp(17.502*CF764/(240.97+CF764))</f>
        <v>0</v>
      </c>
      <c r="AB764">
        <f>(X764-BY764*(CD764+CE764)/1000)</f>
        <v>0</v>
      </c>
      <c r="AC764">
        <f>(-J764*44100)</f>
        <v>0</v>
      </c>
      <c r="AD764">
        <f>2*29.3*R764*0.92*(CF764-W764)</f>
        <v>0</v>
      </c>
      <c r="AE764">
        <f>2*0.95*5.67E-8*(((CF764+$B$7)+273)^4-(W764+273)^4)</f>
        <v>0</v>
      </c>
      <c r="AF764">
        <f>U764+AE764+AC764+AD764</f>
        <v>0</v>
      </c>
      <c r="AG764">
        <v>3</v>
      </c>
      <c r="AH764">
        <v>0</v>
      </c>
      <c r="AI764">
        <f>IF(AG764*$H$13&gt;=AK764,1.0,(AK764/(AK764-AG764*$H$13)))</f>
        <v>0</v>
      </c>
      <c r="AJ764">
        <f>(AI764-1)*100</f>
        <v>0</v>
      </c>
      <c r="AK764">
        <f>MAX(0,($B$13+$C$13*CK764)/(1+$D$13*CK764)*CD764/(CF764+273)*$E$13)</f>
        <v>0</v>
      </c>
      <c r="AL764" t="s">
        <v>292</v>
      </c>
      <c r="AM764" t="s">
        <v>292</v>
      </c>
      <c r="AN764">
        <v>0</v>
      </c>
      <c r="AO764">
        <v>0</v>
      </c>
      <c r="AP764">
        <f>1-AN764/AO764</f>
        <v>0</v>
      </c>
      <c r="AQ764">
        <v>0</v>
      </c>
      <c r="AR764" t="s">
        <v>292</v>
      </c>
      <c r="AS764" t="s">
        <v>292</v>
      </c>
      <c r="AT764">
        <v>0</v>
      </c>
      <c r="AU764">
        <v>0</v>
      </c>
      <c r="AV764">
        <f>1-AT764/AU764</f>
        <v>0</v>
      </c>
      <c r="AW764">
        <v>0.5</v>
      </c>
      <c r="AX764">
        <f>BO764</f>
        <v>0</v>
      </c>
      <c r="AY764">
        <f>L764</f>
        <v>0</v>
      </c>
      <c r="AZ764">
        <f>AV764*AW764*AX764</f>
        <v>0</v>
      </c>
      <c r="BA764">
        <f>(AY764-AQ764)/AX764</f>
        <v>0</v>
      </c>
      <c r="BB764">
        <f>(AO764-AU764)/AU764</f>
        <v>0</v>
      </c>
      <c r="BC764">
        <f>AN764/(AP764+AN764/AU764)</f>
        <v>0</v>
      </c>
      <c r="BD764" t="s">
        <v>292</v>
      </c>
      <c r="BE764">
        <v>0</v>
      </c>
      <c r="BF764">
        <f>IF(BE764&lt;&gt;0, BE764, BC764)</f>
        <v>0</v>
      </c>
      <c r="BG764">
        <f>1-BF764/AU764</f>
        <v>0</v>
      </c>
      <c r="BH764">
        <f>(AU764-AT764)/(AU764-BF764)</f>
        <v>0</v>
      </c>
      <c r="BI764">
        <f>(AO764-AU764)/(AO764-BF764)</f>
        <v>0</v>
      </c>
      <c r="BJ764">
        <f>(AU764-AT764)/(AU764-AN764)</f>
        <v>0</v>
      </c>
      <c r="BK764">
        <f>(AO764-AU764)/(AO764-AN764)</f>
        <v>0</v>
      </c>
      <c r="BL764">
        <f>(BH764*BF764/AT764)</f>
        <v>0</v>
      </c>
      <c r="BM764">
        <f>(1-BL764)</f>
        <v>0</v>
      </c>
      <c r="BN764">
        <f>$B$11*CL764+$C$11*CM764+$F$11*CN764*(1-CQ764)</f>
        <v>0</v>
      </c>
      <c r="BO764">
        <f>BN764*BP764</f>
        <v>0</v>
      </c>
      <c r="BP764">
        <f>($B$11*$D$9+$C$11*$D$9+$F$11*((DA764+CS764)/MAX(DA764+CS764+DB764, 0.1)*$I$9+DB764/MAX(DA764+CS764+DB764, 0.1)*$J$9))/($B$11+$C$11+$F$11)</f>
        <v>0</v>
      </c>
      <c r="BQ764">
        <f>($B$11*$K$9+$C$11*$K$9+$F$11*((DA764+CS764)/MAX(DA764+CS764+DB764, 0.1)*$P$9+DB764/MAX(DA764+CS764+DB764, 0.1)*$Q$9))/($B$11+$C$11+$F$11)</f>
        <v>0</v>
      </c>
      <c r="BR764">
        <v>6</v>
      </c>
      <c r="BS764">
        <v>0.5</v>
      </c>
      <c r="BT764" t="s">
        <v>293</v>
      </c>
      <c r="BU764">
        <v>2</v>
      </c>
      <c r="BV764">
        <v>1626127807.6</v>
      </c>
      <c r="BW764">
        <v>400.741</v>
      </c>
      <c r="BX764">
        <v>420.001</v>
      </c>
      <c r="BY764">
        <v>24.6693</v>
      </c>
      <c r="BZ764">
        <v>16.1715</v>
      </c>
      <c r="CA764">
        <v>398.613</v>
      </c>
      <c r="CB764">
        <v>24.5303</v>
      </c>
      <c r="CC764">
        <v>899.958666666667</v>
      </c>
      <c r="CD764">
        <v>100.772</v>
      </c>
      <c r="CE764">
        <v>0.115287333333333</v>
      </c>
      <c r="CF764">
        <v>39.3109333333333</v>
      </c>
      <c r="CG764">
        <v>36.3546666666667</v>
      </c>
      <c r="CH764">
        <v>999.9</v>
      </c>
      <c r="CI764">
        <v>0</v>
      </c>
      <c r="CJ764">
        <v>0</v>
      </c>
      <c r="CK764">
        <v>9972.70666666667</v>
      </c>
      <c r="CL764">
        <v>0</v>
      </c>
      <c r="CM764">
        <v>0.221023</v>
      </c>
      <c r="CN764">
        <v>1459.98</v>
      </c>
      <c r="CO764">
        <v>0.973002</v>
      </c>
      <c r="CP764">
        <v>0.0269982</v>
      </c>
      <c r="CQ764">
        <v>0</v>
      </c>
      <c r="CR764">
        <v>869.143333333333</v>
      </c>
      <c r="CS764">
        <v>4.99999</v>
      </c>
      <c r="CT764">
        <v>12857.7666666667</v>
      </c>
      <c r="CU764">
        <v>12728.2</v>
      </c>
      <c r="CV764">
        <v>42.875</v>
      </c>
      <c r="CW764">
        <v>43.875</v>
      </c>
      <c r="CX764">
        <v>43.562</v>
      </c>
      <c r="CY764">
        <v>43.75</v>
      </c>
      <c r="CZ764">
        <v>45.875</v>
      </c>
      <c r="DA764">
        <v>1415.7</v>
      </c>
      <c r="DB764">
        <v>39.28</v>
      </c>
      <c r="DC764">
        <v>0</v>
      </c>
      <c r="DD764">
        <v>1626127818.1</v>
      </c>
      <c r="DE764">
        <v>0</v>
      </c>
      <c r="DF764">
        <v>869.746923076923</v>
      </c>
      <c r="DG764">
        <v>-3.71042736733466</v>
      </c>
      <c r="DH764">
        <v>-44.752136758253</v>
      </c>
      <c r="DI764">
        <v>12862.2923076923</v>
      </c>
      <c r="DJ764">
        <v>15</v>
      </c>
      <c r="DK764">
        <v>1626126261</v>
      </c>
      <c r="DL764" t="s">
        <v>294</v>
      </c>
      <c r="DM764">
        <v>1626126255</v>
      </c>
      <c r="DN764">
        <v>1626126261</v>
      </c>
      <c r="DO764">
        <v>7</v>
      </c>
      <c r="DP764">
        <v>0.339</v>
      </c>
      <c r="DQ764">
        <v>0.02</v>
      </c>
      <c r="DR764">
        <v>2.158</v>
      </c>
      <c r="DS764">
        <v>-0.064</v>
      </c>
      <c r="DT764">
        <v>420</v>
      </c>
      <c r="DU764">
        <v>4</v>
      </c>
      <c r="DV764">
        <v>0.09</v>
      </c>
      <c r="DW764">
        <v>0.05</v>
      </c>
      <c r="DX764">
        <v>-19.2088024390244</v>
      </c>
      <c r="DY764">
        <v>-0.321903135888557</v>
      </c>
      <c r="DZ764">
        <v>0.0358407758504662</v>
      </c>
      <c r="EA764">
        <v>1</v>
      </c>
      <c r="EB764">
        <v>869.962264705882</v>
      </c>
      <c r="EC764">
        <v>-3.8516308711345</v>
      </c>
      <c r="ED764">
        <v>0.428001189444725</v>
      </c>
      <c r="EE764">
        <v>1</v>
      </c>
      <c r="EF764">
        <v>8.43681073170732</v>
      </c>
      <c r="EG764">
        <v>0.426507177700357</v>
      </c>
      <c r="EH764">
        <v>0.0423057360113803</v>
      </c>
      <c r="EI764">
        <v>0</v>
      </c>
      <c r="EJ764">
        <v>2</v>
      </c>
      <c r="EK764">
        <v>3</v>
      </c>
      <c r="EL764" t="s">
        <v>340</v>
      </c>
      <c r="EM764">
        <v>100</v>
      </c>
      <c r="EN764">
        <v>100</v>
      </c>
      <c r="EO764">
        <v>2.127</v>
      </c>
      <c r="EP764">
        <v>0.1392</v>
      </c>
      <c r="EQ764">
        <v>1.36772170046793</v>
      </c>
      <c r="ER764">
        <v>0.00225868272383977</v>
      </c>
      <c r="ES764">
        <v>-9.96746185667655e-07</v>
      </c>
      <c r="ET764">
        <v>2.83711317370827e-10</v>
      </c>
      <c r="EU764">
        <v>-0.063082517618382</v>
      </c>
      <c r="EV764">
        <v>-0.00217948432402501</v>
      </c>
      <c r="EW764">
        <v>0.000453263451741206</v>
      </c>
      <c r="EX764">
        <v>-1.16319206543697e-06</v>
      </c>
      <c r="EY764">
        <v>-2</v>
      </c>
      <c r="EZ764">
        <v>2196</v>
      </c>
      <c r="FA764">
        <v>1</v>
      </c>
      <c r="FB764">
        <v>25</v>
      </c>
      <c r="FC764">
        <v>25.9</v>
      </c>
      <c r="FD764">
        <v>25.8</v>
      </c>
      <c r="FE764">
        <v>18</v>
      </c>
      <c r="FF764">
        <v>955.546</v>
      </c>
      <c r="FG764">
        <v>444.312</v>
      </c>
      <c r="FH764">
        <v>47.9313</v>
      </c>
      <c r="FI764">
        <v>26.661</v>
      </c>
      <c r="FJ764">
        <v>29.9992</v>
      </c>
      <c r="FK764">
        <v>26.3448</v>
      </c>
      <c r="FL764">
        <v>26.3332</v>
      </c>
      <c r="FM764">
        <v>25.5765</v>
      </c>
      <c r="FN764">
        <v>12.4081</v>
      </c>
      <c r="FO764">
        <v>4.59173</v>
      </c>
      <c r="FP764">
        <v>47.5</v>
      </c>
      <c r="FQ764">
        <v>420</v>
      </c>
      <c r="FR764">
        <v>16.2259</v>
      </c>
      <c r="FS764">
        <v>101.324</v>
      </c>
      <c r="FT764">
        <v>101.912</v>
      </c>
    </row>
    <row r="765" spans="1:176">
      <c r="A765">
        <v>749</v>
      </c>
      <c r="B765">
        <v>1626127810.6</v>
      </c>
      <c r="C765">
        <v>1496.09999990463</v>
      </c>
      <c r="D765" t="s">
        <v>1792</v>
      </c>
      <c r="E765" t="s">
        <v>1793</v>
      </c>
      <c r="F765">
        <v>1</v>
      </c>
      <c r="I765">
        <v>1626127809.6</v>
      </c>
      <c r="J765">
        <f>(K765)/1000</f>
        <v>0</v>
      </c>
      <c r="K765">
        <f>1000*CC765*AI765*(BY765-BZ765)/(100*BR765*(1000-AI765*BY765))</f>
        <v>0</v>
      </c>
      <c r="L765">
        <f>CC765*AI765*(BX765-BW765*(1000-AI765*BZ765)/(1000-AI765*BY765))/(100*BR765)</f>
        <v>0</v>
      </c>
      <c r="M765">
        <f>BW765 - IF(AI765&gt;1, L765*BR765*100.0/(AK765*CK765), 0)</f>
        <v>0</v>
      </c>
      <c r="N765">
        <f>((T765-J765/2)*M765-L765)/(T765+J765/2)</f>
        <v>0</v>
      </c>
      <c r="O765">
        <f>N765*(CD765+CE765)/1000.0</f>
        <v>0</v>
      </c>
      <c r="P765">
        <f>(BW765 - IF(AI765&gt;1, L765*BR765*100.0/(AK765*CK765), 0))*(CD765+CE765)/1000.0</f>
        <v>0</v>
      </c>
      <c r="Q765">
        <f>2.0/((1/S765-1/R765)+SIGN(S765)*SQRT((1/S765-1/R765)*(1/S765-1/R765) + 4*BS765/((BS765+1)*(BS765+1))*(2*1/S765*1/R765-1/R765*1/R765)))</f>
        <v>0</v>
      </c>
      <c r="R765">
        <f>IF(LEFT(BT765,1)&lt;&gt;"0",IF(LEFT(BT765,1)="1",3.0,BU765),$D$5+$E$5*(CK765*CD765/($K$5*1000))+$F$5*(CK765*CD765/($K$5*1000))*MAX(MIN(BR765,$J$5),$I$5)*MAX(MIN(BR765,$J$5),$I$5)+$G$5*MAX(MIN(BR765,$J$5),$I$5)*(CK765*CD765/($K$5*1000))+$H$5*(CK765*CD765/($K$5*1000))*(CK765*CD765/($K$5*1000)))</f>
        <v>0</v>
      </c>
      <c r="S765">
        <f>J765*(1000-(1000*0.61365*exp(17.502*W765/(240.97+W765))/(CD765+CE765)+BY765)/2)/(1000*0.61365*exp(17.502*W765/(240.97+W765))/(CD765+CE765)-BY765)</f>
        <v>0</v>
      </c>
      <c r="T765">
        <f>1/((BS765+1)/(Q765/1.6)+1/(R765/1.37)) + BS765/((BS765+1)/(Q765/1.6) + BS765/(R765/1.37))</f>
        <v>0</v>
      </c>
      <c r="U765">
        <f>(BN765*BQ765)</f>
        <v>0</v>
      </c>
      <c r="V765">
        <f>(CF765+(U765+2*0.95*5.67E-8*(((CF765+$B$7)+273)^4-(CF765+273)^4)-44100*J765)/(1.84*29.3*R765+8*0.95*5.67E-8*(CF765+273)^3))</f>
        <v>0</v>
      </c>
      <c r="W765">
        <f>($C$7*CG765+$D$7*CH765+$E$7*V765)</f>
        <v>0</v>
      </c>
      <c r="X765">
        <f>0.61365*exp(17.502*W765/(240.97+W765))</f>
        <v>0</v>
      </c>
      <c r="Y765">
        <f>(Z765/AA765*100)</f>
        <v>0</v>
      </c>
      <c r="Z765">
        <f>BY765*(CD765+CE765)/1000</f>
        <v>0</v>
      </c>
      <c r="AA765">
        <f>0.61365*exp(17.502*CF765/(240.97+CF765))</f>
        <v>0</v>
      </c>
      <c r="AB765">
        <f>(X765-BY765*(CD765+CE765)/1000)</f>
        <v>0</v>
      </c>
      <c r="AC765">
        <f>(-J765*44100)</f>
        <v>0</v>
      </c>
      <c r="AD765">
        <f>2*29.3*R765*0.92*(CF765-W765)</f>
        <v>0</v>
      </c>
      <c r="AE765">
        <f>2*0.95*5.67E-8*(((CF765+$B$7)+273)^4-(W765+273)^4)</f>
        <v>0</v>
      </c>
      <c r="AF765">
        <f>U765+AE765+AC765+AD765</f>
        <v>0</v>
      </c>
      <c r="AG765">
        <v>3</v>
      </c>
      <c r="AH765">
        <v>0</v>
      </c>
      <c r="AI765">
        <f>IF(AG765*$H$13&gt;=AK765,1.0,(AK765/(AK765-AG765*$H$13)))</f>
        <v>0</v>
      </c>
      <c r="AJ765">
        <f>(AI765-1)*100</f>
        <v>0</v>
      </c>
      <c r="AK765">
        <f>MAX(0,($B$13+$C$13*CK765)/(1+$D$13*CK765)*CD765/(CF765+273)*$E$13)</f>
        <v>0</v>
      </c>
      <c r="AL765" t="s">
        <v>292</v>
      </c>
      <c r="AM765" t="s">
        <v>292</v>
      </c>
      <c r="AN765">
        <v>0</v>
      </c>
      <c r="AO765">
        <v>0</v>
      </c>
      <c r="AP765">
        <f>1-AN765/AO765</f>
        <v>0</v>
      </c>
      <c r="AQ765">
        <v>0</v>
      </c>
      <c r="AR765" t="s">
        <v>292</v>
      </c>
      <c r="AS765" t="s">
        <v>292</v>
      </c>
      <c r="AT765">
        <v>0</v>
      </c>
      <c r="AU765">
        <v>0</v>
      </c>
      <c r="AV765">
        <f>1-AT765/AU765</f>
        <v>0</v>
      </c>
      <c r="AW765">
        <v>0.5</v>
      </c>
      <c r="AX765">
        <f>BO765</f>
        <v>0</v>
      </c>
      <c r="AY765">
        <f>L765</f>
        <v>0</v>
      </c>
      <c r="AZ765">
        <f>AV765*AW765*AX765</f>
        <v>0</v>
      </c>
      <c r="BA765">
        <f>(AY765-AQ765)/AX765</f>
        <v>0</v>
      </c>
      <c r="BB765">
        <f>(AO765-AU765)/AU765</f>
        <v>0</v>
      </c>
      <c r="BC765">
        <f>AN765/(AP765+AN765/AU765)</f>
        <v>0</v>
      </c>
      <c r="BD765" t="s">
        <v>292</v>
      </c>
      <c r="BE765">
        <v>0</v>
      </c>
      <c r="BF765">
        <f>IF(BE765&lt;&gt;0, BE765, BC765)</f>
        <v>0</v>
      </c>
      <c r="BG765">
        <f>1-BF765/AU765</f>
        <v>0</v>
      </c>
      <c r="BH765">
        <f>(AU765-AT765)/(AU765-BF765)</f>
        <v>0</v>
      </c>
      <c r="BI765">
        <f>(AO765-AU765)/(AO765-BF765)</f>
        <v>0</v>
      </c>
      <c r="BJ765">
        <f>(AU765-AT765)/(AU765-AN765)</f>
        <v>0</v>
      </c>
      <c r="BK765">
        <f>(AO765-AU765)/(AO765-AN765)</f>
        <v>0</v>
      </c>
      <c r="BL765">
        <f>(BH765*BF765/AT765)</f>
        <v>0</v>
      </c>
      <c r="BM765">
        <f>(1-BL765)</f>
        <v>0</v>
      </c>
      <c r="BN765">
        <f>$B$11*CL765+$C$11*CM765+$F$11*CN765*(1-CQ765)</f>
        <v>0</v>
      </c>
      <c r="BO765">
        <f>BN765*BP765</f>
        <v>0</v>
      </c>
      <c r="BP765">
        <f>($B$11*$D$9+$C$11*$D$9+$F$11*((DA765+CS765)/MAX(DA765+CS765+DB765, 0.1)*$I$9+DB765/MAX(DA765+CS765+DB765, 0.1)*$J$9))/($B$11+$C$11+$F$11)</f>
        <v>0</v>
      </c>
      <c r="BQ765">
        <f>($B$11*$K$9+$C$11*$K$9+$F$11*((DA765+CS765)/MAX(DA765+CS765+DB765, 0.1)*$P$9+DB765/MAX(DA765+CS765+DB765, 0.1)*$Q$9))/($B$11+$C$11+$F$11)</f>
        <v>0</v>
      </c>
      <c r="BR765">
        <v>6</v>
      </c>
      <c r="BS765">
        <v>0.5</v>
      </c>
      <c r="BT765" t="s">
        <v>293</v>
      </c>
      <c r="BU765">
        <v>2</v>
      </c>
      <c r="BV765">
        <v>1626127809.6</v>
      </c>
      <c r="BW765">
        <v>400.723333333333</v>
      </c>
      <c r="BX765">
        <v>420.006</v>
      </c>
      <c r="BY765">
        <v>24.6870333333333</v>
      </c>
      <c r="BZ765">
        <v>16.1797</v>
      </c>
      <c r="CA765">
        <v>398.595666666667</v>
      </c>
      <c r="CB765">
        <v>24.5476666666667</v>
      </c>
      <c r="CC765">
        <v>899.995</v>
      </c>
      <c r="CD765">
        <v>100.773</v>
      </c>
      <c r="CE765">
        <v>0.115704</v>
      </c>
      <c r="CF765">
        <v>39.3197</v>
      </c>
      <c r="CG765">
        <v>36.3703666666667</v>
      </c>
      <c r="CH765">
        <v>999.9</v>
      </c>
      <c r="CI765">
        <v>0</v>
      </c>
      <c r="CJ765">
        <v>0</v>
      </c>
      <c r="CK765">
        <v>9983.54666666667</v>
      </c>
      <c r="CL765">
        <v>0</v>
      </c>
      <c r="CM765">
        <v>0.221023</v>
      </c>
      <c r="CN765">
        <v>1459.97333333333</v>
      </c>
      <c r="CO765">
        <v>0.973002</v>
      </c>
      <c r="CP765">
        <v>0.0269982</v>
      </c>
      <c r="CQ765">
        <v>0</v>
      </c>
      <c r="CR765">
        <v>869.499666666667</v>
      </c>
      <c r="CS765">
        <v>4.99999</v>
      </c>
      <c r="CT765">
        <v>12857.2</v>
      </c>
      <c r="CU765">
        <v>12728.1333333333</v>
      </c>
      <c r="CV765">
        <v>42.875</v>
      </c>
      <c r="CW765">
        <v>43.875</v>
      </c>
      <c r="CX765">
        <v>43.562</v>
      </c>
      <c r="CY765">
        <v>43.75</v>
      </c>
      <c r="CZ765">
        <v>45.875</v>
      </c>
      <c r="DA765">
        <v>1415.69333333333</v>
      </c>
      <c r="DB765">
        <v>39.28</v>
      </c>
      <c r="DC765">
        <v>0</v>
      </c>
      <c r="DD765">
        <v>1626127819.9</v>
      </c>
      <c r="DE765">
        <v>0</v>
      </c>
      <c r="DF765">
        <v>869.6466</v>
      </c>
      <c r="DG765">
        <v>-3.26661539274296</v>
      </c>
      <c r="DH765">
        <v>-42.6999999440553</v>
      </c>
      <c r="DI765">
        <v>12860.764</v>
      </c>
      <c r="DJ765">
        <v>15</v>
      </c>
      <c r="DK765">
        <v>1626126261</v>
      </c>
      <c r="DL765" t="s">
        <v>294</v>
      </c>
      <c r="DM765">
        <v>1626126255</v>
      </c>
      <c r="DN765">
        <v>1626126261</v>
      </c>
      <c r="DO765">
        <v>7</v>
      </c>
      <c r="DP765">
        <v>0.339</v>
      </c>
      <c r="DQ765">
        <v>0.02</v>
      </c>
      <c r="DR765">
        <v>2.158</v>
      </c>
      <c r="DS765">
        <v>-0.064</v>
      </c>
      <c r="DT765">
        <v>420</v>
      </c>
      <c r="DU765">
        <v>4</v>
      </c>
      <c r="DV765">
        <v>0.09</v>
      </c>
      <c r="DW765">
        <v>0.05</v>
      </c>
      <c r="DX765">
        <v>-19.2213707317073</v>
      </c>
      <c r="DY765">
        <v>-0.313440418118483</v>
      </c>
      <c r="DZ765">
        <v>0.0346924061691615</v>
      </c>
      <c r="EA765">
        <v>1</v>
      </c>
      <c r="EB765">
        <v>869.818515151515</v>
      </c>
      <c r="EC765">
        <v>-3.17912852000753</v>
      </c>
      <c r="ED765">
        <v>0.361973138230921</v>
      </c>
      <c r="EE765">
        <v>1</v>
      </c>
      <c r="EF765">
        <v>8.44990341463415</v>
      </c>
      <c r="EG765">
        <v>0.399394494773531</v>
      </c>
      <c r="EH765">
        <v>0.0397694352308926</v>
      </c>
      <c r="EI765">
        <v>0</v>
      </c>
      <c r="EJ765">
        <v>2</v>
      </c>
      <c r="EK765">
        <v>3</v>
      </c>
      <c r="EL765" t="s">
        <v>340</v>
      </c>
      <c r="EM765">
        <v>100</v>
      </c>
      <c r="EN765">
        <v>100</v>
      </c>
      <c r="EO765">
        <v>2.127</v>
      </c>
      <c r="EP765">
        <v>0.1396</v>
      </c>
      <c r="EQ765">
        <v>1.36772170046793</v>
      </c>
      <c r="ER765">
        <v>0.00225868272383977</v>
      </c>
      <c r="ES765">
        <v>-9.96746185667655e-07</v>
      </c>
      <c r="ET765">
        <v>2.83711317370827e-10</v>
      </c>
      <c r="EU765">
        <v>-0.063082517618382</v>
      </c>
      <c r="EV765">
        <v>-0.00217948432402501</v>
      </c>
      <c r="EW765">
        <v>0.000453263451741206</v>
      </c>
      <c r="EX765">
        <v>-1.16319206543697e-06</v>
      </c>
      <c r="EY765">
        <v>-2</v>
      </c>
      <c r="EZ765">
        <v>2196</v>
      </c>
      <c r="FA765">
        <v>1</v>
      </c>
      <c r="FB765">
        <v>25</v>
      </c>
      <c r="FC765">
        <v>25.9</v>
      </c>
      <c r="FD765">
        <v>25.8</v>
      </c>
      <c r="FE765">
        <v>18</v>
      </c>
      <c r="FF765">
        <v>955.49</v>
      </c>
      <c r="FG765">
        <v>444.319</v>
      </c>
      <c r="FH765">
        <v>47.8078</v>
      </c>
      <c r="FI765">
        <v>26.6643</v>
      </c>
      <c r="FJ765">
        <v>29.9987</v>
      </c>
      <c r="FK765">
        <v>26.3475</v>
      </c>
      <c r="FL765">
        <v>26.336</v>
      </c>
      <c r="FM765">
        <v>25.5758</v>
      </c>
      <c r="FN765">
        <v>12.4081</v>
      </c>
      <c r="FO765">
        <v>4.59173</v>
      </c>
      <c r="FP765">
        <v>47.5</v>
      </c>
      <c r="FQ765">
        <v>420</v>
      </c>
      <c r="FR765">
        <v>16.2259</v>
      </c>
      <c r="FS765">
        <v>101.323</v>
      </c>
      <c r="FT765">
        <v>101.911</v>
      </c>
    </row>
    <row r="766" spans="1:176">
      <c r="A766">
        <v>750</v>
      </c>
      <c r="B766">
        <v>1626127812.6</v>
      </c>
      <c r="C766">
        <v>1498.09999990463</v>
      </c>
      <c r="D766" t="s">
        <v>1794</v>
      </c>
      <c r="E766" t="s">
        <v>1795</v>
      </c>
      <c r="F766">
        <v>1</v>
      </c>
      <c r="I766">
        <v>1626127811.6</v>
      </c>
      <c r="J766">
        <f>(K766)/1000</f>
        <v>0</v>
      </c>
      <c r="K766">
        <f>1000*CC766*AI766*(BY766-BZ766)/(100*BR766*(1000-AI766*BY766))</f>
        <v>0</v>
      </c>
      <c r="L766">
        <f>CC766*AI766*(BX766-BW766*(1000-AI766*BZ766)/(1000-AI766*BY766))/(100*BR766)</f>
        <v>0</v>
      </c>
      <c r="M766">
        <f>BW766 - IF(AI766&gt;1, L766*BR766*100.0/(AK766*CK766), 0)</f>
        <v>0</v>
      </c>
      <c r="N766">
        <f>((T766-J766/2)*M766-L766)/(T766+J766/2)</f>
        <v>0</v>
      </c>
      <c r="O766">
        <f>N766*(CD766+CE766)/1000.0</f>
        <v>0</v>
      </c>
      <c r="P766">
        <f>(BW766 - IF(AI766&gt;1, L766*BR766*100.0/(AK766*CK766), 0))*(CD766+CE766)/1000.0</f>
        <v>0</v>
      </c>
      <c r="Q766">
        <f>2.0/((1/S766-1/R766)+SIGN(S766)*SQRT((1/S766-1/R766)*(1/S766-1/R766) + 4*BS766/((BS766+1)*(BS766+1))*(2*1/S766*1/R766-1/R766*1/R766)))</f>
        <v>0</v>
      </c>
      <c r="R766">
        <f>IF(LEFT(BT766,1)&lt;&gt;"0",IF(LEFT(BT766,1)="1",3.0,BU766),$D$5+$E$5*(CK766*CD766/($K$5*1000))+$F$5*(CK766*CD766/($K$5*1000))*MAX(MIN(BR766,$J$5),$I$5)*MAX(MIN(BR766,$J$5),$I$5)+$G$5*MAX(MIN(BR766,$J$5),$I$5)*(CK766*CD766/($K$5*1000))+$H$5*(CK766*CD766/($K$5*1000))*(CK766*CD766/($K$5*1000)))</f>
        <v>0</v>
      </c>
      <c r="S766">
        <f>J766*(1000-(1000*0.61365*exp(17.502*W766/(240.97+W766))/(CD766+CE766)+BY766)/2)/(1000*0.61365*exp(17.502*W766/(240.97+W766))/(CD766+CE766)-BY766)</f>
        <v>0</v>
      </c>
      <c r="T766">
        <f>1/((BS766+1)/(Q766/1.6)+1/(R766/1.37)) + BS766/((BS766+1)/(Q766/1.6) + BS766/(R766/1.37))</f>
        <v>0</v>
      </c>
      <c r="U766">
        <f>(BN766*BQ766)</f>
        <v>0</v>
      </c>
      <c r="V766">
        <f>(CF766+(U766+2*0.95*5.67E-8*(((CF766+$B$7)+273)^4-(CF766+273)^4)-44100*J766)/(1.84*29.3*R766+8*0.95*5.67E-8*(CF766+273)^3))</f>
        <v>0</v>
      </c>
      <c r="W766">
        <f>($C$7*CG766+$D$7*CH766+$E$7*V766)</f>
        <v>0</v>
      </c>
      <c r="X766">
        <f>0.61365*exp(17.502*W766/(240.97+W766))</f>
        <v>0</v>
      </c>
      <c r="Y766">
        <f>(Z766/AA766*100)</f>
        <v>0</v>
      </c>
      <c r="Z766">
        <f>BY766*(CD766+CE766)/1000</f>
        <v>0</v>
      </c>
      <c r="AA766">
        <f>0.61365*exp(17.502*CF766/(240.97+CF766))</f>
        <v>0</v>
      </c>
      <c r="AB766">
        <f>(X766-BY766*(CD766+CE766)/1000)</f>
        <v>0</v>
      </c>
      <c r="AC766">
        <f>(-J766*44100)</f>
        <v>0</v>
      </c>
      <c r="AD766">
        <f>2*29.3*R766*0.92*(CF766-W766)</f>
        <v>0</v>
      </c>
      <c r="AE766">
        <f>2*0.95*5.67E-8*(((CF766+$B$7)+273)^4-(W766+273)^4)</f>
        <v>0</v>
      </c>
      <c r="AF766">
        <f>U766+AE766+AC766+AD766</f>
        <v>0</v>
      </c>
      <c r="AG766">
        <v>3</v>
      </c>
      <c r="AH766">
        <v>0</v>
      </c>
      <c r="AI766">
        <f>IF(AG766*$H$13&gt;=AK766,1.0,(AK766/(AK766-AG766*$H$13)))</f>
        <v>0</v>
      </c>
      <c r="AJ766">
        <f>(AI766-1)*100</f>
        <v>0</v>
      </c>
      <c r="AK766">
        <f>MAX(0,($B$13+$C$13*CK766)/(1+$D$13*CK766)*CD766/(CF766+273)*$E$13)</f>
        <v>0</v>
      </c>
      <c r="AL766" t="s">
        <v>292</v>
      </c>
      <c r="AM766" t="s">
        <v>292</v>
      </c>
      <c r="AN766">
        <v>0</v>
      </c>
      <c r="AO766">
        <v>0</v>
      </c>
      <c r="AP766">
        <f>1-AN766/AO766</f>
        <v>0</v>
      </c>
      <c r="AQ766">
        <v>0</v>
      </c>
      <c r="AR766" t="s">
        <v>292</v>
      </c>
      <c r="AS766" t="s">
        <v>292</v>
      </c>
      <c r="AT766">
        <v>0</v>
      </c>
      <c r="AU766">
        <v>0</v>
      </c>
      <c r="AV766">
        <f>1-AT766/AU766</f>
        <v>0</v>
      </c>
      <c r="AW766">
        <v>0.5</v>
      </c>
      <c r="AX766">
        <f>BO766</f>
        <v>0</v>
      </c>
      <c r="AY766">
        <f>L766</f>
        <v>0</v>
      </c>
      <c r="AZ766">
        <f>AV766*AW766*AX766</f>
        <v>0</v>
      </c>
      <c r="BA766">
        <f>(AY766-AQ766)/AX766</f>
        <v>0</v>
      </c>
      <c r="BB766">
        <f>(AO766-AU766)/AU766</f>
        <v>0</v>
      </c>
      <c r="BC766">
        <f>AN766/(AP766+AN766/AU766)</f>
        <v>0</v>
      </c>
      <c r="BD766" t="s">
        <v>292</v>
      </c>
      <c r="BE766">
        <v>0</v>
      </c>
      <c r="BF766">
        <f>IF(BE766&lt;&gt;0, BE766, BC766)</f>
        <v>0</v>
      </c>
      <c r="BG766">
        <f>1-BF766/AU766</f>
        <v>0</v>
      </c>
      <c r="BH766">
        <f>(AU766-AT766)/(AU766-BF766)</f>
        <v>0</v>
      </c>
      <c r="BI766">
        <f>(AO766-AU766)/(AO766-BF766)</f>
        <v>0</v>
      </c>
      <c r="BJ766">
        <f>(AU766-AT766)/(AU766-AN766)</f>
        <v>0</v>
      </c>
      <c r="BK766">
        <f>(AO766-AU766)/(AO766-AN766)</f>
        <v>0</v>
      </c>
      <c r="BL766">
        <f>(BH766*BF766/AT766)</f>
        <v>0</v>
      </c>
      <c r="BM766">
        <f>(1-BL766)</f>
        <v>0</v>
      </c>
      <c r="BN766">
        <f>$B$11*CL766+$C$11*CM766+$F$11*CN766*(1-CQ766)</f>
        <v>0</v>
      </c>
      <c r="BO766">
        <f>BN766*BP766</f>
        <v>0</v>
      </c>
      <c r="BP766">
        <f>($B$11*$D$9+$C$11*$D$9+$F$11*((DA766+CS766)/MAX(DA766+CS766+DB766, 0.1)*$I$9+DB766/MAX(DA766+CS766+DB766, 0.1)*$J$9))/($B$11+$C$11+$F$11)</f>
        <v>0</v>
      </c>
      <c r="BQ766">
        <f>($B$11*$K$9+$C$11*$K$9+$F$11*((DA766+CS766)/MAX(DA766+CS766+DB766, 0.1)*$P$9+DB766/MAX(DA766+CS766+DB766, 0.1)*$Q$9))/($B$11+$C$11+$F$11)</f>
        <v>0</v>
      </c>
      <c r="BR766">
        <v>6</v>
      </c>
      <c r="BS766">
        <v>0.5</v>
      </c>
      <c r="BT766" t="s">
        <v>293</v>
      </c>
      <c r="BU766">
        <v>2</v>
      </c>
      <c r="BV766">
        <v>1626127811.6</v>
      </c>
      <c r="BW766">
        <v>400.706666666667</v>
      </c>
      <c r="BX766">
        <v>419.989666666667</v>
      </c>
      <c r="BY766">
        <v>24.7066666666667</v>
      </c>
      <c r="BZ766">
        <v>16.1812666666667</v>
      </c>
      <c r="CA766">
        <v>398.579</v>
      </c>
      <c r="CB766">
        <v>24.567</v>
      </c>
      <c r="CC766">
        <v>900.020333333333</v>
      </c>
      <c r="CD766">
        <v>100.773666666667</v>
      </c>
      <c r="CE766">
        <v>0.115698333333333</v>
      </c>
      <c r="CF766">
        <v>39.3260333333333</v>
      </c>
      <c r="CG766">
        <v>36.3882333333333</v>
      </c>
      <c r="CH766">
        <v>999.9</v>
      </c>
      <c r="CI766">
        <v>0</v>
      </c>
      <c r="CJ766">
        <v>0</v>
      </c>
      <c r="CK766">
        <v>10005.85</v>
      </c>
      <c r="CL766">
        <v>0</v>
      </c>
      <c r="CM766">
        <v>0.221023</v>
      </c>
      <c r="CN766">
        <v>1459.97333333333</v>
      </c>
      <c r="CO766">
        <v>0.973002</v>
      </c>
      <c r="CP766">
        <v>0.0269982</v>
      </c>
      <c r="CQ766">
        <v>0</v>
      </c>
      <c r="CR766">
        <v>869.193333333333</v>
      </c>
      <c r="CS766">
        <v>4.99999</v>
      </c>
      <c r="CT766">
        <v>12856.2</v>
      </c>
      <c r="CU766">
        <v>12728.1333333333</v>
      </c>
      <c r="CV766">
        <v>42.9163333333333</v>
      </c>
      <c r="CW766">
        <v>43.875</v>
      </c>
      <c r="CX766">
        <v>43.562</v>
      </c>
      <c r="CY766">
        <v>43.75</v>
      </c>
      <c r="CZ766">
        <v>45.875</v>
      </c>
      <c r="DA766">
        <v>1415.69333333333</v>
      </c>
      <c r="DB766">
        <v>39.28</v>
      </c>
      <c r="DC766">
        <v>0</v>
      </c>
      <c r="DD766">
        <v>1626127821.7</v>
      </c>
      <c r="DE766">
        <v>0</v>
      </c>
      <c r="DF766">
        <v>869.554884615384</v>
      </c>
      <c r="DG766">
        <v>-3.13664958341077</v>
      </c>
      <c r="DH766">
        <v>-40.5538462036957</v>
      </c>
      <c r="DI766">
        <v>12859.8307692308</v>
      </c>
      <c r="DJ766">
        <v>15</v>
      </c>
      <c r="DK766">
        <v>1626126261</v>
      </c>
      <c r="DL766" t="s">
        <v>294</v>
      </c>
      <c r="DM766">
        <v>1626126255</v>
      </c>
      <c r="DN766">
        <v>1626126261</v>
      </c>
      <c r="DO766">
        <v>7</v>
      </c>
      <c r="DP766">
        <v>0.339</v>
      </c>
      <c r="DQ766">
        <v>0.02</v>
      </c>
      <c r="DR766">
        <v>2.158</v>
      </c>
      <c r="DS766">
        <v>-0.064</v>
      </c>
      <c r="DT766">
        <v>420</v>
      </c>
      <c r="DU766">
        <v>4</v>
      </c>
      <c r="DV766">
        <v>0.09</v>
      </c>
      <c r="DW766">
        <v>0.05</v>
      </c>
      <c r="DX766">
        <v>-19.233243902439</v>
      </c>
      <c r="DY766">
        <v>-0.314905923344931</v>
      </c>
      <c r="DZ766">
        <v>0.0349142437128354</v>
      </c>
      <c r="EA766">
        <v>1</v>
      </c>
      <c r="EB766">
        <v>869.719314285714</v>
      </c>
      <c r="EC766">
        <v>-2.90598415121525</v>
      </c>
      <c r="ED766">
        <v>0.34570183448653</v>
      </c>
      <c r="EE766">
        <v>1</v>
      </c>
      <c r="EF766">
        <v>8.46352487804878</v>
      </c>
      <c r="EG766">
        <v>0.37303212543554</v>
      </c>
      <c r="EH766">
        <v>0.0370413946506883</v>
      </c>
      <c r="EI766">
        <v>0</v>
      </c>
      <c r="EJ766">
        <v>2</v>
      </c>
      <c r="EK766">
        <v>3</v>
      </c>
      <c r="EL766" t="s">
        <v>340</v>
      </c>
      <c r="EM766">
        <v>100</v>
      </c>
      <c r="EN766">
        <v>100</v>
      </c>
      <c r="EO766">
        <v>2.128</v>
      </c>
      <c r="EP766">
        <v>0.1398</v>
      </c>
      <c r="EQ766">
        <v>1.36772170046793</v>
      </c>
      <c r="ER766">
        <v>0.00225868272383977</v>
      </c>
      <c r="ES766">
        <v>-9.96746185667655e-07</v>
      </c>
      <c r="ET766">
        <v>2.83711317370827e-10</v>
      </c>
      <c r="EU766">
        <v>-0.063082517618382</v>
      </c>
      <c r="EV766">
        <v>-0.00217948432402501</v>
      </c>
      <c r="EW766">
        <v>0.000453263451741206</v>
      </c>
      <c r="EX766">
        <v>-1.16319206543697e-06</v>
      </c>
      <c r="EY766">
        <v>-2</v>
      </c>
      <c r="EZ766">
        <v>2196</v>
      </c>
      <c r="FA766">
        <v>1</v>
      </c>
      <c r="FB766">
        <v>25</v>
      </c>
      <c r="FC766">
        <v>26</v>
      </c>
      <c r="FD766">
        <v>25.9</v>
      </c>
      <c r="FE766">
        <v>18</v>
      </c>
      <c r="FF766">
        <v>955.413</v>
      </c>
      <c r="FG766">
        <v>444.346</v>
      </c>
      <c r="FH766">
        <v>47.6999</v>
      </c>
      <c r="FI766">
        <v>26.6677</v>
      </c>
      <c r="FJ766">
        <v>29.999</v>
      </c>
      <c r="FK766">
        <v>26.3507</v>
      </c>
      <c r="FL766">
        <v>26.3392</v>
      </c>
      <c r="FM766">
        <v>25.5743</v>
      </c>
      <c r="FN766">
        <v>12.4081</v>
      </c>
      <c r="FO766">
        <v>4.59173</v>
      </c>
      <c r="FP766">
        <v>47.5</v>
      </c>
      <c r="FQ766">
        <v>420</v>
      </c>
      <c r="FR766">
        <v>16.2259</v>
      </c>
      <c r="FS766">
        <v>101.323</v>
      </c>
      <c r="FT766">
        <v>101.91</v>
      </c>
    </row>
    <row r="767" spans="1:176">
      <c r="A767">
        <v>751</v>
      </c>
      <c r="B767">
        <v>1626127924.1</v>
      </c>
      <c r="C767">
        <v>1609.59999990463</v>
      </c>
      <c r="D767" t="s">
        <v>1796</v>
      </c>
      <c r="E767" t="s">
        <v>1797</v>
      </c>
      <c r="F767">
        <v>1</v>
      </c>
      <c r="I767">
        <v>1626127923.1</v>
      </c>
      <c r="J767">
        <f>(K767)/1000</f>
        <v>0</v>
      </c>
      <c r="K767">
        <f>1000*CC767*AI767*(BY767-BZ767)/(100*BR767*(1000-AI767*BY767))</f>
        <v>0</v>
      </c>
      <c r="L767">
        <f>CC767*AI767*(BX767-BW767*(1000-AI767*BZ767)/(1000-AI767*BY767))/(100*BR767)</f>
        <v>0</v>
      </c>
      <c r="M767">
        <f>BW767 - IF(AI767&gt;1, L767*BR767*100.0/(AK767*CK767), 0)</f>
        <v>0</v>
      </c>
      <c r="N767">
        <f>((T767-J767/2)*M767-L767)/(T767+J767/2)</f>
        <v>0</v>
      </c>
      <c r="O767">
        <f>N767*(CD767+CE767)/1000.0</f>
        <v>0</v>
      </c>
      <c r="P767">
        <f>(BW767 - IF(AI767&gt;1, L767*BR767*100.0/(AK767*CK767), 0))*(CD767+CE767)/1000.0</f>
        <v>0</v>
      </c>
      <c r="Q767">
        <f>2.0/((1/S767-1/R767)+SIGN(S767)*SQRT((1/S767-1/R767)*(1/S767-1/R767) + 4*BS767/((BS767+1)*(BS767+1))*(2*1/S767*1/R767-1/R767*1/R767)))</f>
        <v>0</v>
      </c>
      <c r="R767">
        <f>IF(LEFT(BT767,1)&lt;&gt;"0",IF(LEFT(BT767,1)="1",3.0,BU767),$D$5+$E$5*(CK767*CD767/($K$5*1000))+$F$5*(CK767*CD767/($K$5*1000))*MAX(MIN(BR767,$J$5),$I$5)*MAX(MIN(BR767,$J$5),$I$5)+$G$5*MAX(MIN(BR767,$J$5),$I$5)*(CK767*CD767/($K$5*1000))+$H$5*(CK767*CD767/($K$5*1000))*(CK767*CD767/($K$5*1000)))</f>
        <v>0</v>
      </c>
      <c r="S767">
        <f>J767*(1000-(1000*0.61365*exp(17.502*W767/(240.97+W767))/(CD767+CE767)+BY767)/2)/(1000*0.61365*exp(17.502*W767/(240.97+W767))/(CD767+CE767)-BY767)</f>
        <v>0</v>
      </c>
      <c r="T767">
        <f>1/((BS767+1)/(Q767/1.6)+1/(R767/1.37)) + BS767/((BS767+1)/(Q767/1.6) + BS767/(R767/1.37))</f>
        <v>0</v>
      </c>
      <c r="U767">
        <f>(BN767*BQ767)</f>
        <v>0</v>
      </c>
      <c r="V767">
        <f>(CF767+(U767+2*0.95*5.67E-8*(((CF767+$B$7)+273)^4-(CF767+273)^4)-44100*J767)/(1.84*29.3*R767+8*0.95*5.67E-8*(CF767+273)^3))</f>
        <v>0</v>
      </c>
      <c r="W767">
        <f>($C$7*CG767+$D$7*CH767+$E$7*V767)</f>
        <v>0</v>
      </c>
      <c r="X767">
        <f>0.61365*exp(17.502*W767/(240.97+W767))</f>
        <v>0</v>
      </c>
      <c r="Y767">
        <f>(Z767/AA767*100)</f>
        <v>0</v>
      </c>
      <c r="Z767">
        <f>BY767*(CD767+CE767)/1000</f>
        <v>0</v>
      </c>
      <c r="AA767">
        <f>0.61365*exp(17.502*CF767/(240.97+CF767))</f>
        <v>0</v>
      </c>
      <c r="AB767">
        <f>(X767-BY767*(CD767+CE767)/1000)</f>
        <v>0</v>
      </c>
      <c r="AC767">
        <f>(-J767*44100)</f>
        <v>0</v>
      </c>
      <c r="AD767">
        <f>2*29.3*R767*0.92*(CF767-W767)</f>
        <v>0</v>
      </c>
      <c r="AE767">
        <f>2*0.95*5.67E-8*(((CF767+$B$7)+273)^4-(W767+273)^4)</f>
        <v>0</v>
      </c>
      <c r="AF767">
        <f>U767+AE767+AC767+AD767</f>
        <v>0</v>
      </c>
      <c r="AG767">
        <v>2</v>
      </c>
      <c r="AH767">
        <v>0</v>
      </c>
      <c r="AI767">
        <f>IF(AG767*$H$13&gt;=AK767,1.0,(AK767/(AK767-AG767*$H$13)))</f>
        <v>0</v>
      </c>
      <c r="AJ767">
        <f>(AI767-1)*100</f>
        <v>0</v>
      </c>
      <c r="AK767">
        <f>MAX(0,($B$13+$C$13*CK767)/(1+$D$13*CK767)*CD767/(CF767+273)*$E$13)</f>
        <v>0</v>
      </c>
      <c r="AL767" t="s">
        <v>292</v>
      </c>
      <c r="AM767" t="s">
        <v>292</v>
      </c>
      <c r="AN767">
        <v>0</v>
      </c>
      <c r="AO767">
        <v>0</v>
      </c>
      <c r="AP767">
        <f>1-AN767/AO767</f>
        <v>0</v>
      </c>
      <c r="AQ767">
        <v>0</v>
      </c>
      <c r="AR767" t="s">
        <v>292</v>
      </c>
      <c r="AS767" t="s">
        <v>292</v>
      </c>
      <c r="AT767">
        <v>0</v>
      </c>
      <c r="AU767">
        <v>0</v>
      </c>
      <c r="AV767">
        <f>1-AT767/AU767</f>
        <v>0</v>
      </c>
      <c r="AW767">
        <v>0.5</v>
      </c>
      <c r="AX767">
        <f>BO767</f>
        <v>0</v>
      </c>
      <c r="AY767">
        <f>L767</f>
        <v>0</v>
      </c>
      <c r="AZ767">
        <f>AV767*AW767*AX767</f>
        <v>0</v>
      </c>
      <c r="BA767">
        <f>(AY767-AQ767)/AX767</f>
        <v>0</v>
      </c>
      <c r="BB767">
        <f>(AO767-AU767)/AU767</f>
        <v>0</v>
      </c>
      <c r="BC767">
        <f>AN767/(AP767+AN767/AU767)</f>
        <v>0</v>
      </c>
      <c r="BD767" t="s">
        <v>292</v>
      </c>
      <c r="BE767">
        <v>0</v>
      </c>
      <c r="BF767">
        <f>IF(BE767&lt;&gt;0, BE767, BC767)</f>
        <v>0</v>
      </c>
      <c r="BG767">
        <f>1-BF767/AU767</f>
        <v>0</v>
      </c>
      <c r="BH767">
        <f>(AU767-AT767)/(AU767-BF767)</f>
        <v>0</v>
      </c>
      <c r="BI767">
        <f>(AO767-AU767)/(AO767-BF767)</f>
        <v>0</v>
      </c>
      <c r="BJ767">
        <f>(AU767-AT767)/(AU767-AN767)</f>
        <v>0</v>
      </c>
      <c r="BK767">
        <f>(AO767-AU767)/(AO767-AN767)</f>
        <v>0</v>
      </c>
      <c r="BL767">
        <f>(BH767*BF767/AT767)</f>
        <v>0</v>
      </c>
      <c r="BM767">
        <f>(1-BL767)</f>
        <v>0</v>
      </c>
      <c r="BN767">
        <f>$B$11*CL767+$C$11*CM767+$F$11*CN767*(1-CQ767)</f>
        <v>0</v>
      </c>
      <c r="BO767">
        <f>BN767*BP767</f>
        <v>0</v>
      </c>
      <c r="BP767">
        <f>($B$11*$D$9+$C$11*$D$9+$F$11*((DA767+CS767)/MAX(DA767+CS767+DB767, 0.1)*$I$9+DB767/MAX(DA767+CS767+DB767, 0.1)*$J$9))/($B$11+$C$11+$F$11)</f>
        <v>0</v>
      </c>
      <c r="BQ767">
        <f>($B$11*$K$9+$C$11*$K$9+$F$11*((DA767+CS767)/MAX(DA767+CS767+DB767, 0.1)*$P$9+DB767/MAX(DA767+CS767+DB767, 0.1)*$Q$9))/($B$11+$C$11+$F$11)</f>
        <v>0</v>
      </c>
      <c r="BR767">
        <v>6</v>
      </c>
      <c r="BS767">
        <v>0.5</v>
      </c>
      <c r="BT767" t="s">
        <v>293</v>
      </c>
      <c r="BU767">
        <v>2</v>
      </c>
      <c r="BV767">
        <v>1626127923.1</v>
      </c>
      <c r="BW767">
        <v>399.974</v>
      </c>
      <c r="BX767">
        <v>420.032666666667</v>
      </c>
      <c r="BY767">
        <v>25.0392666666667</v>
      </c>
      <c r="BZ767">
        <v>15.9999333333333</v>
      </c>
      <c r="CA767">
        <v>398.236</v>
      </c>
      <c r="CB767">
        <v>24.9162333333333</v>
      </c>
      <c r="CC767">
        <v>900.017666666667</v>
      </c>
      <c r="CD767">
        <v>100.766</v>
      </c>
      <c r="CE767">
        <v>0.115280333333333</v>
      </c>
      <c r="CF767">
        <v>39.5688666666667</v>
      </c>
      <c r="CG767">
        <v>36.6594</v>
      </c>
      <c r="CH767">
        <v>999.9</v>
      </c>
      <c r="CI767">
        <v>0</v>
      </c>
      <c r="CJ767">
        <v>0</v>
      </c>
      <c r="CK767">
        <v>10012.9</v>
      </c>
      <c r="CL767">
        <v>0</v>
      </c>
      <c r="CM767">
        <v>0.221023</v>
      </c>
      <c r="CN767">
        <v>1460.06</v>
      </c>
      <c r="CO767">
        <v>0.973006</v>
      </c>
      <c r="CP767">
        <v>0.0269936</v>
      </c>
      <c r="CQ767">
        <v>0</v>
      </c>
      <c r="CR767">
        <v>860.518666666667</v>
      </c>
      <c r="CS767">
        <v>4.99999</v>
      </c>
      <c r="CT767">
        <v>12736.7</v>
      </c>
      <c r="CU767">
        <v>12728.9</v>
      </c>
      <c r="CV767">
        <v>43.208</v>
      </c>
      <c r="CW767">
        <v>44.187</v>
      </c>
      <c r="CX767">
        <v>43.875</v>
      </c>
      <c r="CY767">
        <v>44.062</v>
      </c>
      <c r="CZ767">
        <v>46.25</v>
      </c>
      <c r="DA767">
        <v>1415.78</v>
      </c>
      <c r="DB767">
        <v>39.28</v>
      </c>
      <c r="DC767">
        <v>0</v>
      </c>
      <c r="DD767">
        <v>1626127933.3</v>
      </c>
      <c r="DE767">
        <v>0</v>
      </c>
      <c r="DF767">
        <v>860.811423076923</v>
      </c>
      <c r="DG767">
        <v>-4.02157264229386</v>
      </c>
      <c r="DH767">
        <v>-53.0735042264149</v>
      </c>
      <c r="DI767">
        <v>12741.6384615385</v>
      </c>
      <c r="DJ767">
        <v>15</v>
      </c>
      <c r="DK767">
        <v>1626127860.6</v>
      </c>
      <c r="DL767" t="s">
        <v>1798</v>
      </c>
      <c r="DM767">
        <v>1626127853.1</v>
      </c>
      <c r="DN767">
        <v>1626127860.6</v>
      </c>
      <c r="DO767">
        <v>8</v>
      </c>
      <c r="DP767">
        <v>-0.389</v>
      </c>
      <c r="DQ767">
        <v>-0.023</v>
      </c>
      <c r="DR767">
        <v>1.77</v>
      </c>
      <c r="DS767">
        <v>-0.007</v>
      </c>
      <c r="DT767">
        <v>420</v>
      </c>
      <c r="DU767">
        <v>16</v>
      </c>
      <c r="DV767">
        <v>0.11</v>
      </c>
      <c r="DW767">
        <v>0.01</v>
      </c>
      <c r="DX767">
        <v>-19.9737780487805</v>
      </c>
      <c r="DY767">
        <v>-0.372209059233454</v>
      </c>
      <c r="DZ767">
        <v>0.0607733554911705</v>
      </c>
      <c r="EA767">
        <v>1</v>
      </c>
      <c r="EB767">
        <v>861.037060606061</v>
      </c>
      <c r="EC767">
        <v>-4.3174763601671</v>
      </c>
      <c r="ED767">
        <v>0.461294222772484</v>
      </c>
      <c r="EE767">
        <v>1</v>
      </c>
      <c r="EF767">
        <v>9.04274658536585</v>
      </c>
      <c r="EG767">
        <v>-0.0482987456445724</v>
      </c>
      <c r="EH767">
        <v>0.00724727892073355</v>
      </c>
      <c r="EI767">
        <v>1</v>
      </c>
      <c r="EJ767">
        <v>3</v>
      </c>
      <c r="EK767">
        <v>3</v>
      </c>
      <c r="EL767" t="s">
        <v>295</v>
      </c>
      <c r="EM767">
        <v>100</v>
      </c>
      <c r="EN767">
        <v>100</v>
      </c>
      <c r="EO767">
        <v>1.738</v>
      </c>
      <c r="EP767">
        <v>0.1232</v>
      </c>
      <c r="EQ767">
        <v>0.978686002517357</v>
      </c>
      <c r="ER767">
        <v>0.00225868272383977</v>
      </c>
      <c r="ES767">
        <v>-9.96746185667655e-07</v>
      </c>
      <c r="ET767">
        <v>2.83711317370827e-10</v>
      </c>
      <c r="EU767">
        <v>-0.0860708011572082</v>
      </c>
      <c r="EV767">
        <v>-0.00217948432402501</v>
      </c>
      <c r="EW767">
        <v>0.000453263451741206</v>
      </c>
      <c r="EX767">
        <v>-1.16319206543697e-06</v>
      </c>
      <c r="EY767">
        <v>-2</v>
      </c>
      <c r="EZ767">
        <v>2196</v>
      </c>
      <c r="FA767">
        <v>1</v>
      </c>
      <c r="FB767">
        <v>25</v>
      </c>
      <c r="FC767">
        <v>1.2</v>
      </c>
      <c r="FD767">
        <v>1.1</v>
      </c>
      <c r="FE767">
        <v>18</v>
      </c>
      <c r="FF767">
        <v>955.741</v>
      </c>
      <c r="FG767">
        <v>488.469</v>
      </c>
      <c r="FH767">
        <v>47.5016</v>
      </c>
      <c r="FI767">
        <v>26.8495</v>
      </c>
      <c r="FJ767">
        <v>30.0006</v>
      </c>
      <c r="FK767">
        <v>26.5174</v>
      </c>
      <c r="FL767">
        <v>26.4962</v>
      </c>
      <c r="FM767">
        <v>26.0819</v>
      </c>
      <c r="FN767">
        <v>13.2825</v>
      </c>
      <c r="FO767">
        <v>7.00598</v>
      </c>
      <c r="FP767">
        <v>47.5</v>
      </c>
      <c r="FQ767">
        <v>420</v>
      </c>
      <c r="FR767">
        <v>16.027</v>
      </c>
      <c r="FS767">
        <v>101.298</v>
      </c>
      <c r="FT767">
        <v>101.888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2021-07-12T17:13:25Z</dcterms:created>
  <dcterms:modified xsi:type="dcterms:W3CDTF">2021-07-12T17:13:25Z</dcterms:modified>
</cp:coreProperties>
</file>